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Q9" i="46" l="1"/>
  <c r="Q8" i="46"/>
  <c r="P8" i="46"/>
  <c r="C9" i="50"/>
  <c r="C8" i="50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L4" i="18"/>
  <c r="L3" i="18" s="1"/>
  <c r="M4" i="18"/>
  <c r="M3" i="18" s="1"/>
  <c r="N4" i="18"/>
  <c r="N3" i="18" s="1"/>
  <c r="J4" i="18"/>
  <c r="J3" i="18" s="1"/>
  <c r="O4" i="18"/>
  <c r="O3" i="18" s="1"/>
  <c r="Q4" i="18"/>
  <c r="Q3" i="18" s="1"/>
  <c r="K4" i="18"/>
  <c r="K3" i="18" s="1"/>
  <c r="P4" i="18"/>
  <c r="P3" i="18" s="1"/>
  <c r="I33" i="14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F29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E27" i="26"/>
  <c r="Q28" i="26"/>
  <c r="P28" i="26"/>
  <c r="O28" i="26"/>
  <c r="N28" i="26"/>
  <c r="M28" i="26"/>
  <c r="L28" i="26"/>
  <c r="D27" i="26"/>
  <c r="C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M26" i="22"/>
  <c r="E26" i="22"/>
  <c r="I27" i="22"/>
  <c r="H27" i="22"/>
  <c r="Q26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M29" i="18"/>
  <c r="L29" i="18"/>
  <c r="K29" i="18"/>
  <c r="J29" i="18"/>
  <c r="I29" i="18"/>
  <c r="H29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N29" i="18"/>
  <c r="G29" i="18"/>
  <c r="F29" i="18"/>
  <c r="E29" i="18"/>
  <c r="D29" i="18"/>
  <c r="C29" i="18"/>
  <c r="Q28" i="18"/>
  <c r="E28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O25" i="18" l="1"/>
  <c r="F24" i="18"/>
  <c r="J25" i="14"/>
  <c r="E19" i="10"/>
  <c r="J23" i="22"/>
  <c r="C24" i="26"/>
  <c r="I23" i="26"/>
  <c r="P25" i="14"/>
  <c r="D25" i="14"/>
  <c r="O25" i="14"/>
  <c r="B37" i="14"/>
  <c r="F19" i="10"/>
  <c r="C23" i="26"/>
  <c r="E25" i="14"/>
  <c r="E19" i="14"/>
  <c r="E25" i="26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N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7" i="22"/>
  <c r="G27" i="22"/>
  <c r="K27" i="22"/>
  <c r="E23" i="22"/>
  <c r="D27" i="22"/>
  <c r="L27" i="22"/>
  <c r="F22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C23" i="22"/>
  <c r="P37" i="14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L73" i="52"/>
  <c r="F97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E86" i="52"/>
  <c r="L86" i="52"/>
  <c r="P86" i="52"/>
  <c r="B87" i="52"/>
  <c r="D87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C89" i="52"/>
  <c r="D89" i="52"/>
  <c r="G89" i="52"/>
  <c r="H89" i="52"/>
  <c r="I89" i="52"/>
  <c r="J89" i="52"/>
  <c r="K89" i="52"/>
  <c r="L89" i="52"/>
  <c r="M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H76" i="52"/>
  <c r="P76" i="52"/>
  <c r="H78" i="52"/>
  <c r="J79" i="52"/>
  <c r="J83" i="52"/>
  <c r="H84" i="52"/>
  <c r="B86" i="52"/>
  <c r="H86" i="52"/>
  <c r="B88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O90" i="51"/>
  <c r="N73" i="51"/>
  <c r="Q73" i="51"/>
  <c r="B74" i="51"/>
  <c r="C74" i="51"/>
  <c r="B75" i="51"/>
  <c r="E75" i="51"/>
  <c r="G75" i="51"/>
  <c r="Q75" i="51"/>
  <c r="F77" i="51"/>
  <c r="G77" i="51"/>
  <c r="I77" i="51"/>
  <c r="O100" i="51"/>
  <c r="J78" i="51"/>
  <c r="B79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B84" i="51"/>
  <c r="C84" i="51"/>
  <c r="D84" i="51"/>
  <c r="E84" i="51"/>
  <c r="F84" i="51"/>
  <c r="G84" i="51"/>
  <c r="I84" i="51"/>
  <c r="J84" i="51"/>
  <c r="M84" i="51"/>
  <c r="C85" i="51"/>
  <c r="D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L87" i="51"/>
  <c r="O87" i="51"/>
  <c r="C88" i="51"/>
  <c r="D88" i="51"/>
  <c r="E88" i="51"/>
  <c r="F88" i="51"/>
  <c r="G88" i="51"/>
  <c r="I88" i="51"/>
  <c r="F89" i="51"/>
  <c r="J89" i="51"/>
  <c r="L89" i="51"/>
  <c r="M89" i="51"/>
  <c r="N89" i="51"/>
  <c r="O89" i="51"/>
  <c r="B105" i="52"/>
  <c r="E90" i="51"/>
  <c r="F90" i="51"/>
  <c r="G90" i="51"/>
  <c r="I105" i="52"/>
  <c r="B91" i="51"/>
  <c r="C91" i="51"/>
  <c r="M91" i="51"/>
  <c r="Q91" i="51"/>
  <c r="A70" i="51"/>
  <c r="B73" i="51"/>
  <c r="F74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N84" i="51"/>
  <c r="O84" i="51"/>
  <c r="B85" i="51"/>
  <c r="E85" i="51"/>
  <c r="F85" i="51"/>
  <c r="J85" i="51"/>
  <c r="B87" i="51"/>
  <c r="F87" i="51"/>
  <c r="J87" i="51"/>
  <c r="M87" i="51"/>
  <c r="N87" i="51"/>
  <c r="B88" i="51"/>
  <c r="B89" i="51"/>
  <c r="C89" i="51"/>
  <c r="B90" i="51"/>
  <c r="E91" i="51"/>
  <c r="F91" i="51"/>
  <c r="I91" i="51"/>
  <c r="J91" i="51"/>
  <c r="N91" i="51"/>
  <c r="A93" i="51"/>
  <c r="K96" i="51"/>
  <c r="O97" i="51"/>
  <c r="O98" i="51"/>
  <c r="K99" i="51"/>
  <c r="G100" i="51"/>
  <c r="C102" i="51"/>
  <c r="F101" i="51"/>
  <c r="G101" i="51"/>
  <c r="K100" i="51"/>
  <c r="L105" i="51"/>
  <c r="N101" i="51"/>
  <c r="B37" i="50"/>
  <c r="E37" i="50"/>
  <c r="F34" i="50"/>
  <c r="H34" i="50"/>
  <c r="K35" i="50"/>
  <c r="O35" i="50"/>
  <c r="K34" i="50"/>
  <c r="C35" i="50"/>
  <c r="H35" i="50"/>
  <c r="I35" i="50"/>
  <c r="K36" i="50"/>
  <c r="H57" i="49"/>
  <c r="K57" i="49"/>
  <c r="M56" i="49"/>
  <c r="B52" i="49"/>
  <c r="C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E77" i="49"/>
  <c r="H77" i="49"/>
  <c r="K77" i="49"/>
  <c r="L64" i="49"/>
  <c r="M77" i="49"/>
  <c r="P77" i="49"/>
  <c r="E52" i="49"/>
  <c r="H52" i="49"/>
  <c r="K52" i="49"/>
  <c r="L52" i="49"/>
  <c r="M52" i="49"/>
  <c r="C54" i="49"/>
  <c r="L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D58" i="49"/>
  <c r="M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E69" i="49"/>
  <c r="G69" i="49"/>
  <c r="H69" i="49"/>
  <c r="I69" i="49"/>
  <c r="J69" i="49"/>
  <c r="K69" i="49"/>
  <c r="L69" i="49"/>
  <c r="M69" i="49"/>
  <c r="N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D52" i="48"/>
  <c r="G52" i="48"/>
  <c r="H52" i="48"/>
  <c r="K68" i="48"/>
  <c r="M68" i="48"/>
  <c r="O68" i="48"/>
  <c r="K69" i="48"/>
  <c r="Q52" i="48"/>
  <c r="C53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K62" i="48"/>
  <c r="N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H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O64" i="47"/>
  <c r="Q64" i="47"/>
  <c r="A49" i="47"/>
  <c r="G52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A66" i="47"/>
  <c r="B72" i="47"/>
  <c r="J73" i="47"/>
  <c r="N77" i="47"/>
  <c r="H34" i="46"/>
  <c r="I34" i="46"/>
  <c r="J34" i="46"/>
  <c r="L34" i="46"/>
  <c r="E72" i="47"/>
  <c r="H70" i="47"/>
  <c r="O36" i="46"/>
  <c r="P72" i="47"/>
  <c r="P34" i="46"/>
  <c r="J37" i="46"/>
  <c r="J178" i="6" s="1"/>
  <c r="L37" i="46"/>
  <c r="K34" i="46"/>
  <c r="H35" i="46"/>
  <c r="J35" i="46"/>
  <c r="L35" i="46"/>
  <c r="B36" i="46"/>
  <c r="D36" i="46"/>
  <c r="F36" i="46"/>
  <c r="H36" i="46"/>
  <c r="J36" i="46"/>
  <c r="L36" i="46"/>
  <c r="N36" i="46"/>
  <c r="B37" i="46"/>
  <c r="H37" i="46"/>
  <c r="P37" i="46"/>
  <c r="B67" i="45"/>
  <c r="C67" i="45"/>
  <c r="D67" i="45"/>
  <c r="O72" i="45"/>
  <c r="P68" i="45"/>
  <c r="Q72" i="45"/>
  <c r="I81" i="45"/>
  <c r="K81" i="45"/>
  <c r="L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B68" i="45"/>
  <c r="E68" i="45"/>
  <c r="D69" i="45"/>
  <c r="H69" i="45"/>
  <c r="L69" i="45"/>
  <c r="N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B70" i="45"/>
  <c r="C70" i="45"/>
  <c r="Q70" i="45"/>
  <c r="B71" i="45"/>
  <c r="E71" i="45"/>
  <c r="F71" i="45"/>
  <c r="I71" i="45"/>
  <c r="B72" i="45"/>
  <c r="F72" i="45"/>
  <c r="B73" i="45"/>
  <c r="E73" i="45"/>
  <c r="F73" i="45"/>
  <c r="I73" i="45"/>
  <c r="M73" i="45"/>
  <c r="N73" i="45"/>
  <c r="M75" i="45"/>
  <c r="N75" i="45"/>
  <c r="Q75" i="45"/>
  <c r="B76" i="45"/>
  <c r="C76" i="45"/>
  <c r="E76" i="45"/>
  <c r="F76" i="45"/>
  <c r="G76" i="45"/>
  <c r="I76" i="45"/>
  <c r="M76" i="45"/>
  <c r="O76" i="45"/>
  <c r="Q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B66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N67" i="44"/>
  <c r="P67" i="44"/>
  <c r="Q67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J71" i="44"/>
  <c r="M71" i="44"/>
  <c r="Q71" i="44"/>
  <c r="D72" i="44"/>
  <c r="J72" i="44"/>
  <c r="K72" i="44"/>
  <c r="B73" i="44"/>
  <c r="C73" i="44"/>
  <c r="D73" i="44"/>
  <c r="F73" i="44"/>
  <c r="G73" i="44"/>
  <c r="H73" i="44"/>
  <c r="J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O67" i="44"/>
  <c r="D68" i="44"/>
  <c r="G68" i="44"/>
  <c r="H68" i="44"/>
  <c r="J68" i="44"/>
  <c r="L68" i="44"/>
  <c r="D70" i="44"/>
  <c r="C71" i="44"/>
  <c r="D71" i="44"/>
  <c r="G71" i="44"/>
  <c r="H72" i="44"/>
  <c r="L72" i="44"/>
  <c r="N72" i="44"/>
  <c r="O72" i="44"/>
  <c r="P72" i="44"/>
  <c r="L75" i="44"/>
  <c r="O75" i="44"/>
  <c r="P75" i="44"/>
  <c r="O76" i="44"/>
  <c r="M81" i="44"/>
  <c r="E83" i="44"/>
  <c r="M83" i="44"/>
  <c r="E85" i="44"/>
  <c r="A3" i="43"/>
  <c r="E80" i="45"/>
  <c r="I80" i="45"/>
  <c r="K68" i="43"/>
  <c r="M80" i="45"/>
  <c r="O68" i="43"/>
  <c r="Q80" i="45"/>
  <c r="B63" i="43"/>
  <c r="E63" i="43"/>
  <c r="F63" i="43"/>
  <c r="G81" i="44"/>
  <c r="B64" i="43"/>
  <c r="E64" i="43"/>
  <c r="F64" i="43"/>
  <c r="G82" i="44"/>
  <c r="I64" i="43"/>
  <c r="M64" i="43"/>
  <c r="N64" i="43"/>
  <c r="B65" i="43"/>
  <c r="E65" i="43"/>
  <c r="F65" i="43"/>
  <c r="G83" i="44"/>
  <c r="O83" i="44"/>
  <c r="B66" i="43"/>
  <c r="E66" i="43"/>
  <c r="F66" i="43"/>
  <c r="G84" i="44"/>
  <c r="H66" i="43"/>
  <c r="O84" i="44"/>
  <c r="D85" i="44"/>
  <c r="G67" i="43"/>
  <c r="L85" i="44"/>
  <c r="N85" i="44"/>
  <c r="O85" i="44"/>
  <c r="D86" i="44"/>
  <c r="E86" i="44"/>
  <c r="G86" i="44"/>
  <c r="O86" i="44"/>
  <c r="P86" i="44"/>
  <c r="B70" i="43"/>
  <c r="D88" i="43"/>
  <c r="F70" i="43"/>
  <c r="H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C69" i="43"/>
  <c r="C71" i="43"/>
  <c r="G71" i="43"/>
  <c r="K75" i="43"/>
  <c r="A78" i="43"/>
  <c r="L84" i="43"/>
  <c r="L85" i="43"/>
  <c r="D89" i="43"/>
  <c r="G36" i="42"/>
  <c r="H81" i="43"/>
  <c r="C37" i="42"/>
  <c r="F37" i="42"/>
  <c r="O122" i="6"/>
  <c r="Q35" i="42"/>
  <c r="K36" i="42"/>
  <c r="C60" i="41"/>
  <c r="D60" i="41"/>
  <c r="G56" i="41"/>
  <c r="J65" i="41"/>
  <c r="K65" i="41"/>
  <c r="L65" i="41"/>
  <c r="N6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B74" i="41"/>
  <c r="C53" i="41"/>
  <c r="D53" i="41"/>
  <c r="J74" i="41"/>
  <c r="N74" i="41"/>
  <c r="B75" i="41"/>
  <c r="E54" i="41"/>
  <c r="H54" i="41"/>
  <c r="I54" i="41"/>
  <c r="J54" i="41"/>
  <c r="L54" i="41"/>
  <c r="M54" i="41"/>
  <c r="N54" i="41"/>
  <c r="O54" i="41"/>
  <c r="P54" i="41"/>
  <c r="Q54" i="41"/>
  <c r="C55" i="41"/>
  <c r="D55" i="41"/>
  <c r="L56" i="41"/>
  <c r="M56" i="41"/>
  <c r="N56" i="41"/>
  <c r="O56" i="41"/>
  <c r="P56" i="41"/>
  <c r="Q56" i="41"/>
  <c r="B57" i="41"/>
  <c r="C57" i="41"/>
  <c r="G57" i="41"/>
  <c r="B58" i="41"/>
  <c r="C58" i="41"/>
  <c r="E58" i="41"/>
  <c r="I58" i="41"/>
  <c r="J58" i="41"/>
  <c r="M58" i="41"/>
  <c r="N58" i="41"/>
  <c r="O58" i="41"/>
  <c r="P58" i="41"/>
  <c r="Q58" i="41"/>
  <c r="D59" i="41"/>
  <c r="H59" i="41"/>
  <c r="J59" i="41"/>
  <c r="K59" i="41"/>
  <c r="L59" i="41"/>
  <c r="K60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D62" i="41"/>
  <c r="E62" i="41"/>
  <c r="F62" i="41"/>
  <c r="G62" i="41"/>
  <c r="H62" i="41"/>
  <c r="I62" i="41"/>
  <c r="K62" i="41"/>
  <c r="L62" i="41"/>
  <c r="M62" i="41"/>
  <c r="P62" i="41"/>
  <c r="Q62" i="41"/>
  <c r="L63" i="41"/>
  <c r="N63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P53" i="41"/>
  <c r="B54" i="41"/>
  <c r="C54" i="41"/>
  <c r="D54" i="41"/>
  <c r="F54" i="41"/>
  <c r="G54" i="41"/>
  <c r="N55" i="41"/>
  <c r="O55" i="41"/>
  <c r="C56" i="41"/>
  <c r="D56" i="41"/>
  <c r="D58" i="41"/>
  <c r="F58" i="41"/>
  <c r="G58" i="41"/>
  <c r="H58" i="41"/>
  <c r="K58" i="41"/>
  <c r="L58" i="41"/>
  <c r="B59" i="41"/>
  <c r="C59" i="41"/>
  <c r="G59" i="41"/>
  <c r="J61" i="41"/>
  <c r="K61" i="41"/>
  <c r="L61" i="41"/>
  <c r="N61" i="41"/>
  <c r="O61" i="41"/>
  <c r="P61" i="41"/>
  <c r="C62" i="41"/>
  <c r="J62" i="41"/>
  <c r="N62" i="41"/>
  <c r="O62" i="41"/>
  <c r="D63" i="41"/>
  <c r="G63" i="41"/>
  <c r="H63" i="41"/>
  <c r="J63" i="41"/>
  <c r="K63" i="41"/>
  <c r="C64" i="41"/>
  <c r="D64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D73" i="41"/>
  <c r="G73" i="41"/>
  <c r="H73" i="41"/>
  <c r="I73" i="41"/>
  <c r="J73" i="41"/>
  <c r="K73" i="41"/>
  <c r="L73" i="41"/>
  <c r="M73" i="41"/>
  <c r="N73" i="41"/>
  <c r="P73" i="41"/>
  <c r="Q73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B81" i="41"/>
  <c r="C81" i="41"/>
  <c r="D81" i="41"/>
  <c r="G81" i="41"/>
  <c r="H81" i="41"/>
  <c r="H82" i="41"/>
  <c r="J82" i="41"/>
  <c r="K82" i="41"/>
  <c r="L82" i="41"/>
  <c r="N82" i="41"/>
  <c r="O82" i="41"/>
  <c r="P82" i="41"/>
  <c r="B36" i="38"/>
  <c r="D64" i="40"/>
  <c r="F36" i="38"/>
  <c r="J36" i="38"/>
  <c r="L57" i="40"/>
  <c r="J51" i="40"/>
  <c r="K51" i="40"/>
  <c r="L51" i="40"/>
  <c r="M51" i="40"/>
  <c r="N51" i="40"/>
  <c r="O51" i="40"/>
  <c r="P51" i="40"/>
  <c r="Q52" i="40"/>
  <c r="B53" i="40"/>
  <c r="E53" i="40"/>
  <c r="F53" i="40"/>
  <c r="G53" i="40"/>
  <c r="H53" i="40"/>
  <c r="I53" i="40"/>
  <c r="J53" i="40"/>
  <c r="K53" i="40"/>
  <c r="L53" i="40"/>
  <c r="J54" i="40"/>
  <c r="K54" i="40"/>
  <c r="L54" i="40"/>
  <c r="M54" i="40"/>
  <c r="N54" i="40"/>
  <c r="O54" i="40"/>
  <c r="P54" i="40"/>
  <c r="Q54" i="40"/>
  <c r="D55" i="40"/>
  <c r="E55" i="40"/>
  <c r="J56" i="40"/>
  <c r="K56" i="40"/>
  <c r="L56" i="40"/>
  <c r="Q56" i="40"/>
  <c r="E57" i="40"/>
  <c r="N57" i="40"/>
  <c r="O57" i="40"/>
  <c r="P57" i="40"/>
  <c r="Q57" i="40"/>
  <c r="E58" i="40"/>
  <c r="F59" i="40"/>
  <c r="J59" i="40"/>
  <c r="L59" i="40"/>
  <c r="N59" i="40"/>
  <c r="Q59" i="40"/>
  <c r="J60" i="40"/>
  <c r="K60" i="40"/>
  <c r="L60" i="40"/>
  <c r="M60" i="40"/>
  <c r="O60" i="40"/>
  <c r="P60" i="40"/>
  <c r="E61" i="40"/>
  <c r="N61" i="40"/>
  <c r="P61" i="40"/>
  <c r="Q61" i="40"/>
  <c r="B62" i="40"/>
  <c r="C62" i="40"/>
  <c r="D62" i="40"/>
  <c r="E62" i="40"/>
  <c r="F62" i="40"/>
  <c r="G62" i="40"/>
  <c r="J62" i="40"/>
  <c r="N62" i="40"/>
  <c r="Q62" i="40"/>
  <c r="J63" i="40"/>
  <c r="K63" i="40"/>
  <c r="L63" i="40"/>
  <c r="M63" i="40"/>
  <c r="N63" i="40"/>
  <c r="O63" i="40"/>
  <c r="P63" i="40"/>
  <c r="Q63" i="40"/>
  <c r="J64" i="40"/>
  <c r="K64" i="40"/>
  <c r="N64" i="40"/>
  <c r="N65" i="40"/>
  <c r="O65" i="40"/>
  <c r="P65" i="40"/>
  <c r="H66" i="40"/>
  <c r="I66" i="40"/>
  <c r="J66" i="40"/>
  <c r="K66" i="40"/>
  <c r="L66" i="40"/>
  <c r="M66" i="40"/>
  <c r="O66" i="40"/>
  <c r="P66" i="40"/>
  <c r="Q66" i="40"/>
  <c r="C67" i="40"/>
  <c r="D67" i="40"/>
  <c r="N67" i="40"/>
  <c r="O67" i="40"/>
  <c r="P67" i="40"/>
  <c r="Q67" i="40"/>
  <c r="C51" i="40"/>
  <c r="D52" i="40"/>
  <c r="E52" i="40"/>
  <c r="G52" i="40"/>
  <c r="H52" i="40"/>
  <c r="I52" i="40"/>
  <c r="K52" i="40"/>
  <c r="L52" i="40"/>
  <c r="M52" i="40"/>
  <c r="O52" i="40"/>
  <c r="P52" i="40"/>
  <c r="M53" i="40"/>
  <c r="O53" i="40"/>
  <c r="P53" i="40"/>
  <c r="O55" i="40"/>
  <c r="P55" i="40"/>
  <c r="M56" i="40"/>
  <c r="O56" i="40"/>
  <c r="P56" i="40"/>
  <c r="M58" i="40"/>
  <c r="O58" i="40"/>
  <c r="P58" i="40"/>
  <c r="D59" i="40"/>
  <c r="E59" i="40"/>
  <c r="G59" i="40"/>
  <c r="H59" i="40"/>
  <c r="I59" i="40"/>
  <c r="K59" i="40"/>
  <c r="M59" i="40"/>
  <c r="O59" i="40"/>
  <c r="P59" i="40"/>
  <c r="O61" i="40"/>
  <c r="H62" i="40"/>
  <c r="I62" i="40"/>
  <c r="K62" i="40"/>
  <c r="L62" i="40"/>
  <c r="M62" i="40"/>
  <c r="O62" i="40"/>
  <c r="P62" i="40"/>
  <c r="E63" i="40"/>
  <c r="L64" i="40"/>
  <c r="M64" i="40"/>
  <c r="O64" i="40"/>
  <c r="P64" i="40"/>
  <c r="Q64" i="40"/>
  <c r="E65" i="40"/>
  <c r="A3" i="39"/>
  <c r="F71" i="40"/>
  <c r="J71" i="40"/>
  <c r="N71" i="40"/>
  <c r="I73" i="39"/>
  <c r="L73" i="40"/>
  <c r="E74" i="39"/>
  <c r="O74" i="40"/>
  <c r="E75" i="39"/>
  <c r="L75" i="40"/>
  <c r="I77" i="39"/>
  <c r="M77" i="39"/>
  <c r="E57" i="39"/>
  <c r="N57" i="39"/>
  <c r="P57" i="39"/>
  <c r="Q57" i="39"/>
  <c r="C58" i="39"/>
  <c r="D58" i="39"/>
  <c r="E58" i="39"/>
  <c r="E78" i="39"/>
  <c r="I78" i="39"/>
  <c r="O78" i="40"/>
  <c r="P59" i="39"/>
  <c r="Q78" i="39"/>
  <c r="K60" i="39"/>
  <c r="L60" i="39"/>
  <c r="N60" i="39"/>
  <c r="Q60" i="39"/>
  <c r="C61" i="39"/>
  <c r="D61" i="39"/>
  <c r="E61" i="39"/>
  <c r="N61" i="39"/>
  <c r="O61" i="39"/>
  <c r="P61" i="39"/>
  <c r="E79" i="39"/>
  <c r="H79" i="41"/>
  <c r="I79" i="39"/>
  <c r="L62" i="39"/>
  <c r="Q79" i="39"/>
  <c r="J63" i="39"/>
  <c r="K63" i="39"/>
  <c r="L63" i="39"/>
  <c r="J64" i="39"/>
  <c r="K64" i="39"/>
  <c r="L64" i="39"/>
  <c r="M64" i="39"/>
  <c r="N64" i="39"/>
  <c r="O64" i="39"/>
  <c r="P64" i="39"/>
  <c r="Q64" i="39"/>
  <c r="D65" i="39"/>
  <c r="E80" i="39"/>
  <c r="Q66" i="39"/>
  <c r="B82" i="40"/>
  <c r="E67" i="39"/>
  <c r="I82" i="39"/>
  <c r="A48" i="39"/>
  <c r="D57" i="39"/>
  <c r="D63" i="39"/>
  <c r="A69" i="39"/>
  <c r="E72" i="39"/>
  <c r="E73" i="39"/>
  <c r="M73" i="39"/>
  <c r="I74" i="39"/>
  <c r="I75" i="39"/>
  <c r="M75" i="39"/>
  <c r="E76" i="39"/>
  <c r="I76" i="39"/>
  <c r="M76" i="39"/>
  <c r="E77" i="39"/>
  <c r="E81" i="39"/>
  <c r="K34" i="38"/>
  <c r="L34" i="38"/>
  <c r="O34" i="38"/>
  <c r="P34" i="38"/>
  <c r="Q72" i="39"/>
  <c r="G34" i="38"/>
  <c r="H34" i="38"/>
  <c r="M34" i="38"/>
  <c r="K37" i="38"/>
  <c r="O37" i="38"/>
  <c r="N36" i="38"/>
  <c r="F37" i="38"/>
  <c r="G37" i="38"/>
  <c r="H37" i="38"/>
  <c r="J37" i="38"/>
  <c r="J176" i="6" s="1"/>
  <c r="D57" i="37"/>
  <c r="E57" i="37"/>
  <c r="C51" i="37"/>
  <c r="F72" i="37"/>
  <c r="G51" i="37"/>
  <c r="I72" i="37"/>
  <c r="L72" i="37"/>
  <c r="M72" i="37"/>
  <c r="N72" i="37"/>
  <c r="C52" i="37"/>
  <c r="G52" i="37"/>
  <c r="I52" i="37"/>
  <c r="K52" i="37"/>
  <c r="L52" i="37"/>
  <c r="M52" i="37"/>
  <c r="O52" i="37"/>
  <c r="D74" i="37"/>
  <c r="E53" i="37"/>
  <c r="F74" i="37"/>
  <c r="G53" i="37"/>
  <c r="K53" i="37"/>
  <c r="O53" i="37"/>
  <c r="H54" i="37"/>
  <c r="I54" i="37"/>
  <c r="O75" i="37"/>
  <c r="P54" i="37"/>
  <c r="J55" i="37"/>
  <c r="K55" i="37"/>
  <c r="L55" i="37"/>
  <c r="M55" i="37"/>
  <c r="N55" i="37"/>
  <c r="Q55" i="37"/>
  <c r="B56" i="37"/>
  <c r="C56" i="37"/>
  <c r="D56" i="37"/>
  <c r="E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L58" i="37"/>
  <c r="N58" i="37"/>
  <c r="Q58" i="37"/>
  <c r="B59" i="37"/>
  <c r="C59" i="37"/>
  <c r="D59" i="37"/>
  <c r="G59" i="37"/>
  <c r="H59" i="37"/>
  <c r="J59" i="37"/>
  <c r="L59" i="37"/>
  <c r="M59" i="37"/>
  <c r="N59" i="37"/>
  <c r="O59" i="37"/>
  <c r="P59" i="37"/>
  <c r="B60" i="37"/>
  <c r="D60" i="37"/>
  <c r="E60" i="37"/>
  <c r="H60" i="37"/>
  <c r="I60" i="37"/>
  <c r="J60" i="37"/>
  <c r="K60" i="37"/>
  <c r="L60" i="37"/>
  <c r="M60" i="37"/>
  <c r="N60" i="37"/>
  <c r="O60" i="37"/>
  <c r="P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C62" i="37"/>
  <c r="F62" i="37"/>
  <c r="G62" i="37"/>
  <c r="J62" i="37"/>
  <c r="N62" i="37"/>
  <c r="B63" i="37"/>
  <c r="C63" i="37"/>
  <c r="D63" i="37"/>
  <c r="E63" i="37"/>
  <c r="F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D81" i="37"/>
  <c r="E81" i="37"/>
  <c r="L81" i="37"/>
  <c r="O81" i="37"/>
  <c r="B67" i="37"/>
  <c r="C67" i="37"/>
  <c r="F67" i="37"/>
  <c r="H67" i="37"/>
  <c r="I82" i="37"/>
  <c r="K82" i="37"/>
  <c r="L82" i="37"/>
  <c r="M67" i="37"/>
  <c r="O67" i="37"/>
  <c r="P67" i="37"/>
  <c r="Q67" i="37"/>
  <c r="I51" i="37"/>
  <c r="L51" i="37"/>
  <c r="M51" i="37"/>
  <c r="N51" i="37"/>
  <c r="P51" i="37"/>
  <c r="Q51" i="37"/>
  <c r="D52" i="37"/>
  <c r="H52" i="37"/>
  <c r="H53" i="37"/>
  <c r="I53" i="37"/>
  <c r="L53" i="37"/>
  <c r="M53" i="37"/>
  <c r="P53" i="37"/>
  <c r="K54" i="37"/>
  <c r="O54" i="37"/>
  <c r="Q54" i="37"/>
  <c r="C55" i="37"/>
  <c r="D55" i="37"/>
  <c r="E55" i="37"/>
  <c r="G55" i="37"/>
  <c r="H55" i="37"/>
  <c r="O55" i="37"/>
  <c r="P55" i="37"/>
  <c r="P56" i="37"/>
  <c r="H57" i="37"/>
  <c r="E58" i="37"/>
  <c r="G58" i="37"/>
  <c r="H58" i="37"/>
  <c r="I58" i="37"/>
  <c r="M58" i="37"/>
  <c r="O58" i="37"/>
  <c r="P58" i="37"/>
  <c r="E59" i="37"/>
  <c r="I59" i="37"/>
  <c r="K59" i="37"/>
  <c r="Q59" i="37"/>
  <c r="C60" i="37"/>
  <c r="O61" i="37"/>
  <c r="P61" i="37"/>
  <c r="Q61" i="37"/>
  <c r="D62" i="37"/>
  <c r="E62" i="37"/>
  <c r="H62" i="37"/>
  <c r="K62" i="37"/>
  <c r="L62" i="37"/>
  <c r="M62" i="37"/>
  <c r="O62" i="37"/>
  <c r="P62" i="37"/>
  <c r="Q62" i="37"/>
  <c r="P63" i="37"/>
  <c r="P64" i="37"/>
  <c r="Q64" i="37"/>
  <c r="C65" i="37"/>
  <c r="E66" i="37"/>
  <c r="G66" i="37"/>
  <c r="H66" i="37"/>
  <c r="I66" i="37"/>
  <c r="K66" i="37"/>
  <c r="L66" i="37"/>
  <c r="O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K73" i="37"/>
  <c r="L73" i="37"/>
  <c r="M73" i="37"/>
  <c r="O73" i="37"/>
  <c r="E74" i="37"/>
  <c r="G74" i="37"/>
  <c r="H74" i="37"/>
  <c r="I74" i="37"/>
  <c r="K74" i="37"/>
  <c r="L74" i="37"/>
  <c r="M74" i="37"/>
  <c r="O74" i="37"/>
  <c r="P74" i="37"/>
  <c r="H75" i="37"/>
  <c r="I75" i="37"/>
  <c r="K75" i="37"/>
  <c r="Q75" i="37"/>
  <c r="G81" i="37"/>
  <c r="H81" i="37"/>
  <c r="I81" i="37"/>
  <c r="K81" i="37"/>
  <c r="P81" i="37"/>
  <c r="Q81" i="37"/>
  <c r="B82" i="37"/>
  <c r="D82" i="37"/>
  <c r="E82" i="37"/>
  <c r="F82" i="37"/>
  <c r="G82" i="37"/>
  <c r="M82" i="37"/>
  <c r="P82" i="37"/>
  <c r="Q82" i="37"/>
  <c r="I36" i="34"/>
  <c r="M51" i="36"/>
  <c r="K52" i="36"/>
  <c r="M52" i="36"/>
  <c r="O52" i="36"/>
  <c r="B53" i="36"/>
  <c r="C53" i="36"/>
  <c r="I53" i="36"/>
  <c r="M53" i="36"/>
  <c r="N53" i="36"/>
  <c r="E54" i="36"/>
  <c r="G54" i="36"/>
  <c r="K54" i="36"/>
  <c r="B55" i="36"/>
  <c r="K55" i="36"/>
  <c r="M55" i="36"/>
  <c r="N55" i="36"/>
  <c r="E56" i="36"/>
  <c r="M56" i="36"/>
  <c r="B57" i="36"/>
  <c r="K57" i="36"/>
  <c r="B58" i="36"/>
  <c r="L58" i="36"/>
  <c r="M58" i="36"/>
  <c r="N58" i="36"/>
  <c r="Q58" i="36"/>
  <c r="B59" i="36"/>
  <c r="C59" i="36"/>
  <c r="E59" i="36"/>
  <c r="G59" i="36"/>
  <c r="I59" i="36"/>
  <c r="K59" i="36"/>
  <c r="E60" i="36"/>
  <c r="K60" i="36"/>
  <c r="L60" i="36"/>
  <c r="M60" i="36"/>
  <c r="N60" i="36"/>
  <c r="Q60" i="36"/>
  <c r="B61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E64" i="36"/>
  <c r="F64" i="36"/>
  <c r="G64" i="36"/>
  <c r="K64" i="36"/>
  <c r="L64" i="36"/>
  <c r="M64" i="36"/>
  <c r="N64" i="36"/>
  <c r="O64" i="36"/>
  <c r="P64" i="36"/>
  <c r="Q64" i="36"/>
  <c r="B65" i="36"/>
  <c r="M65" i="36"/>
  <c r="Q65" i="36"/>
  <c r="E66" i="36"/>
  <c r="K66" i="36"/>
  <c r="M66" i="36"/>
  <c r="O66" i="36"/>
  <c r="Q66" i="36"/>
  <c r="B67" i="36"/>
  <c r="Q67" i="36"/>
  <c r="Q62" i="36"/>
  <c r="J73" i="36"/>
  <c r="J77" i="36"/>
  <c r="A3" i="35"/>
  <c r="H71" i="37"/>
  <c r="I63" i="35"/>
  <c r="K56" i="35"/>
  <c r="P71" i="37"/>
  <c r="B72" i="36"/>
  <c r="C51" i="35"/>
  <c r="E51" i="35"/>
  <c r="E52" i="35"/>
  <c r="G52" i="35"/>
  <c r="M52" i="35"/>
  <c r="N52" i="35"/>
  <c r="C53" i="35"/>
  <c r="E53" i="35"/>
  <c r="I53" i="35"/>
  <c r="J53" i="35"/>
  <c r="Q54" i="35"/>
  <c r="C55" i="35"/>
  <c r="E55" i="35"/>
  <c r="G55" i="35"/>
  <c r="I76" i="37"/>
  <c r="M55" i="35"/>
  <c r="B77" i="35"/>
  <c r="C57" i="35"/>
  <c r="D57" i="35"/>
  <c r="E57" i="35"/>
  <c r="F57" i="35"/>
  <c r="M57" i="35"/>
  <c r="N57" i="35"/>
  <c r="B58" i="35"/>
  <c r="C58" i="35"/>
  <c r="D58" i="35"/>
  <c r="E58" i="35"/>
  <c r="F58" i="35"/>
  <c r="G58" i="35"/>
  <c r="N58" i="35"/>
  <c r="E59" i="35"/>
  <c r="I59" i="35"/>
  <c r="J78" i="35"/>
  <c r="K59" i="35"/>
  <c r="M59" i="35"/>
  <c r="N78" i="36"/>
  <c r="Q78" i="37"/>
  <c r="B60" i="35"/>
  <c r="C60" i="35"/>
  <c r="D60" i="35"/>
  <c r="F60" i="35"/>
  <c r="Q60" i="35"/>
  <c r="D61" i="35"/>
  <c r="E61" i="35"/>
  <c r="F61" i="35"/>
  <c r="G61" i="35"/>
  <c r="M61" i="35"/>
  <c r="N61" i="35"/>
  <c r="C62" i="35"/>
  <c r="I62" i="35"/>
  <c r="M62" i="35"/>
  <c r="Q62" i="35"/>
  <c r="B63" i="35"/>
  <c r="C63" i="35"/>
  <c r="D63" i="35"/>
  <c r="E63" i="35"/>
  <c r="F63" i="35"/>
  <c r="G63" i="35"/>
  <c r="Q63" i="35"/>
  <c r="B64" i="35"/>
  <c r="D64" i="35"/>
  <c r="E64" i="35"/>
  <c r="F64" i="35"/>
  <c r="P64" i="35"/>
  <c r="Q64" i="35"/>
  <c r="C65" i="35"/>
  <c r="E65" i="35"/>
  <c r="G65" i="35"/>
  <c r="C66" i="35"/>
  <c r="G66" i="35"/>
  <c r="Q66" i="35"/>
  <c r="C67" i="35"/>
  <c r="E67" i="35"/>
  <c r="G67" i="35"/>
  <c r="M67" i="35"/>
  <c r="Q67" i="35"/>
  <c r="A48" i="35"/>
  <c r="G53" i="35"/>
  <c r="K53" i="35"/>
  <c r="M53" i="35"/>
  <c r="O53" i="35"/>
  <c r="Q53" i="35"/>
  <c r="C54" i="35"/>
  <c r="E54" i="35"/>
  <c r="G54" i="35"/>
  <c r="I54" i="35"/>
  <c r="K55" i="35"/>
  <c r="O55" i="35"/>
  <c r="C56" i="35"/>
  <c r="G56" i="35"/>
  <c r="O56" i="35"/>
  <c r="G57" i="35"/>
  <c r="O58" i="35"/>
  <c r="G59" i="35"/>
  <c r="O59" i="35"/>
  <c r="E60" i="35"/>
  <c r="G60" i="35"/>
  <c r="I60" i="35"/>
  <c r="K60" i="35"/>
  <c r="M60" i="35"/>
  <c r="O60" i="35"/>
  <c r="C61" i="35"/>
  <c r="E62" i="35"/>
  <c r="G62" i="35"/>
  <c r="K62" i="35"/>
  <c r="O62" i="35"/>
  <c r="O63" i="35"/>
  <c r="C64" i="35"/>
  <c r="G64" i="35"/>
  <c r="O64" i="35"/>
  <c r="E66" i="35"/>
  <c r="K66" i="35"/>
  <c r="M66" i="35"/>
  <c r="O66" i="35"/>
  <c r="A69" i="35"/>
  <c r="N75" i="35"/>
  <c r="I34" i="34"/>
  <c r="M34" i="34"/>
  <c r="O34" i="34"/>
  <c r="Q34" i="34"/>
  <c r="B75" i="35"/>
  <c r="N77" i="35"/>
  <c r="C34" i="34"/>
  <c r="G34" i="34"/>
  <c r="H34" i="34"/>
  <c r="K35" i="34"/>
  <c r="H37" i="34"/>
  <c r="H35" i="34"/>
  <c r="J35" i="34"/>
  <c r="N35" i="34"/>
  <c r="O35" i="34"/>
  <c r="P35" i="34"/>
  <c r="L37" i="34"/>
  <c r="G90" i="33"/>
  <c r="Q89" i="33"/>
  <c r="C113" i="33"/>
  <c r="G113" i="33"/>
  <c r="I113" i="33"/>
  <c r="K113" i="33"/>
  <c r="M113" i="33"/>
  <c r="O113" i="33"/>
  <c r="Q113" i="33"/>
  <c r="I85" i="33"/>
  <c r="K85" i="33"/>
  <c r="M85" i="33"/>
  <c r="O85" i="33"/>
  <c r="E86" i="33"/>
  <c r="G86" i="33"/>
  <c r="I86" i="33"/>
  <c r="K86" i="33"/>
  <c r="M86" i="33"/>
  <c r="C87" i="33"/>
  <c r="E116" i="33"/>
  <c r="G116" i="33"/>
  <c r="I116" i="33"/>
  <c r="K116" i="33"/>
  <c r="M116" i="33"/>
  <c r="O116" i="33"/>
  <c r="I88" i="33"/>
  <c r="J88" i="33"/>
  <c r="L88" i="33"/>
  <c r="N88" i="33"/>
  <c r="G89" i="33"/>
  <c r="I89" i="33"/>
  <c r="J89" i="33"/>
  <c r="K89" i="33"/>
  <c r="L89" i="33"/>
  <c r="M89" i="33"/>
  <c r="N89" i="33"/>
  <c r="E90" i="33"/>
  <c r="I90" i="33"/>
  <c r="J90" i="33"/>
  <c r="K90" i="33"/>
  <c r="L90" i="33"/>
  <c r="M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B92" i="33"/>
  <c r="C92" i="33"/>
  <c r="D92" i="33"/>
  <c r="E92" i="33"/>
  <c r="F92" i="33"/>
  <c r="G92" i="33"/>
  <c r="H92" i="33"/>
  <c r="J92" i="33"/>
  <c r="K92" i="33"/>
  <c r="L92" i="33"/>
  <c r="M92" i="33"/>
  <c r="N92" i="33"/>
  <c r="O92" i="33"/>
  <c r="P92" i="33"/>
  <c r="Q92" i="33"/>
  <c r="C93" i="33"/>
  <c r="I93" i="33"/>
  <c r="J93" i="33"/>
  <c r="L93" i="33"/>
  <c r="N93" i="33"/>
  <c r="J94" i="33"/>
  <c r="K94" i="33"/>
  <c r="L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L95" i="33"/>
  <c r="N95" i="33"/>
  <c r="O95" i="33"/>
  <c r="P95" i="33"/>
  <c r="Q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P96" i="33"/>
  <c r="Q96" i="33"/>
  <c r="C97" i="33"/>
  <c r="D97" i="33"/>
  <c r="E97" i="33"/>
  <c r="F97" i="33"/>
  <c r="G97" i="33"/>
  <c r="I97" i="33"/>
  <c r="J97" i="33"/>
  <c r="K97" i="33"/>
  <c r="L97" i="33"/>
  <c r="M97" i="33"/>
  <c r="N97" i="33"/>
  <c r="O97" i="33"/>
  <c r="P97" i="33"/>
  <c r="H98" i="33"/>
  <c r="J98" i="33"/>
  <c r="L98" i="33"/>
  <c r="N98" i="33"/>
  <c r="P98" i="33"/>
  <c r="C99" i="33"/>
  <c r="E99" i="33"/>
  <c r="F99" i="33"/>
  <c r="G99" i="33"/>
  <c r="I99" i="33"/>
  <c r="J99" i="33"/>
  <c r="L99" i="33"/>
  <c r="N99" i="33"/>
  <c r="I100" i="33"/>
  <c r="J100" i="33"/>
  <c r="K100" i="33"/>
  <c r="L100" i="33"/>
  <c r="M100" i="33"/>
  <c r="N100" i="33"/>
  <c r="O100" i="33"/>
  <c r="P100" i="33"/>
  <c r="B101" i="33"/>
  <c r="C101" i="33"/>
  <c r="D101" i="33"/>
  <c r="E101" i="33"/>
  <c r="F101" i="33"/>
  <c r="G101" i="33"/>
  <c r="H101" i="33"/>
  <c r="J101" i="33"/>
  <c r="L101" i="33"/>
  <c r="M101" i="33"/>
  <c r="N101" i="33"/>
  <c r="P101" i="33"/>
  <c r="Q101" i="33"/>
  <c r="B102" i="33"/>
  <c r="C102" i="33"/>
  <c r="D102" i="33"/>
  <c r="E102" i="33"/>
  <c r="F102" i="33"/>
  <c r="G102" i="33"/>
  <c r="H102" i="33"/>
  <c r="I102" i="33"/>
  <c r="J102" i="33"/>
  <c r="K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G104" i="33"/>
  <c r="H104" i="33"/>
  <c r="J104" i="33"/>
  <c r="L104" i="33"/>
  <c r="M104" i="33"/>
  <c r="N104" i="33"/>
  <c r="O104" i="33"/>
  <c r="P104" i="33"/>
  <c r="Q104" i="33"/>
  <c r="C105" i="33"/>
  <c r="D105" i="33"/>
  <c r="E105" i="33"/>
  <c r="F105" i="33"/>
  <c r="G105" i="33"/>
  <c r="I105" i="33"/>
  <c r="J105" i="33"/>
  <c r="L105" i="33"/>
  <c r="N105" i="33"/>
  <c r="O105" i="33"/>
  <c r="I106" i="33"/>
  <c r="J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P107" i="33"/>
  <c r="E108" i="33"/>
  <c r="I108" i="33"/>
  <c r="M123" i="33"/>
  <c r="O123" i="33"/>
  <c r="Q123" i="33"/>
  <c r="C84" i="33"/>
  <c r="E84" i="33"/>
  <c r="G84" i="33"/>
  <c r="I84" i="33"/>
  <c r="K84" i="33"/>
  <c r="M84" i="33"/>
  <c r="O84" i="33"/>
  <c r="Q84" i="33"/>
  <c r="C85" i="33"/>
  <c r="E85" i="33"/>
  <c r="G85" i="33"/>
  <c r="O86" i="33"/>
  <c r="Q86" i="33"/>
  <c r="E87" i="33"/>
  <c r="G87" i="33"/>
  <c r="I87" i="33"/>
  <c r="K87" i="33"/>
  <c r="M87" i="33"/>
  <c r="O87" i="33"/>
  <c r="Q87" i="33"/>
  <c r="C88" i="33"/>
  <c r="G88" i="33"/>
  <c r="K88" i="33"/>
  <c r="M88" i="33"/>
  <c r="O88" i="33"/>
  <c r="Q88" i="33"/>
  <c r="O89" i="33"/>
  <c r="I92" i="33"/>
  <c r="G93" i="33"/>
  <c r="K93" i="33"/>
  <c r="M93" i="33"/>
  <c r="O93" i="33"/>
  <c r="Q93" i="33"/>
  <c r="C94" i="33"/>
  <c r="E94" i="33"/>
  <c r="G94" i="33"/>
  <c r="I94" i="33"/>
  <c r="M94" i="33"/>
  <c r="K95" i="33"/>
  <c r="M95" i="33"/>
  <c r="O96" i="33"/>
  <c r="Q97" i="33"/>
  <c r="C98" i="33"/>
  <c r="E98" i="33"/>
  <c r="G98" i="33"/>
  <c r="I98" i="33"/>
  <c r="K98" i="33"/>
  <c r="M98" i="33"/>
  <c r="O98" i="33"/>
  <c r="Q98" i="33"/>
  <c r="K99" i="33"/>
  <c r="M99" i="33"/>
  <c r="O99" i="33"/>
  <c r="Q99" i="33"/>
  <c r="G100" i="33"/>
  <c r="I101" i="33"/>
  <c r="K101" i="33"/>
  <c r="O101" i="33"/>
  <c r="M102" i="33"/>
  <c r="O103" i="33"/>
  <c r="Q103" i="33"/>
  <c r="E104" i="33"/>
  <c r="I104" i="33"/>
  <c r="K104" i="33"/>
  <c r="K105" i="33"/>
  <c r="M105" i="33"/>
  <c r="Q105" i="33"/>
  <c r="C106" i="33"/>
  <c r="G107" i="33"/>
  <c r="O107" i="33"/>
  <c r="Q107" i="33"/>
  <c r="C108" i="33"/>
  <c r="G108" i="33"/>
  <c r="E113" i="33"/>
  <c r="C114" i="33"/>
  <c r="E114" i="33"/>
  <c r="G114" i="33"/>
  <c r="I114" i="33"/>
  <c r="K114" i="33"/>
  <c r="M114" i="33"/>
  <c r="O114" i="33"/>
  <c r="I115" i="33"/>
  <c r="K115" i="33"/>
  <c r="M115" i="33"/>
  <c r="O115" i="33"/>
  <c r="Q115" i="33"/>
  <c r="C116" i="33"/>
  <c r="Q116" i="33"/>
  <c r="C123" i="33"/>
  <c r="E123" i="33"/>
  <c r="G123" i="33"/>
  <c r="I123" i="33"/>
  <c r="B87" i="32"/>
  <c r="C97" i="32"/>
  <c r="D97" i="32"/>
  <c r="F97" i="32"/>
  <c r="H36" i="30"/>
  <c r="J90" i="32"/>
  <c r="N84" i="32"/>
  <c r="C85" i="32"/>
  <c r="D85" i="32"/>
  <c r="M85" i="32"/>
  <c r="N85" i="32"/>
  <c r="O85" i="32"/>
  <c r="P85" i="32"/>
  <c r="E86" i="32"/>
  <c r="F86" i="32"/>
  <c r="G86" i="32"/>
  <c r="H86" i="32"/>
  <c r="I86" i="32"/>
  <c r="J86" i="32"/>
  <c r="L86" i="32"/>
  <c r="G87" i="32"/>
  <c r="H87" i="32"/>
  <c r="I87" i="32"/>
  <c r="B88" i="32"/>
  <c r="C88" i="32"/>
  <c r="O88" i="32"/>
  <c r="Q88" i="32"/>
  <c r="M89" i="32"/>
  <c r="C90" i="32"/>
  <c r="D90" i="32"/>
  <c r="C91" i="32"/>
  <c r="D91" i="32"/>
  <c r="I91" i="32"/>
  <c r="M91" i="32"/>
  <c r="O91" i="32"/>
  <c r="P91" i="32"/>
  <c r="C92" i="32"/>
  <c r="D92" i="32"/>
  <c r="E92" i="32"/>
  <c r="F92" i="32"/>
  <c r="G92" i="32"/>
  <c r="H92" i="32"/>
  <c r="I92" i="32"/>
  <c r="J92" i="32"/>
  <c r="L92" i="32"/>
  <c r="H93" i="32"/>
  <c r="N93" i="32"/>
  <c r="O93" i="32"/>
  <c r="P93" i="32"/>
  <c r="Q93" i="32"/>
  <c r="B94" i="32"/>
  <c r="C94" i="32"/>
  <c r="D94" i="32"/>
  <c r="N94" i="32"/>
  <c r="Q94" i="32"/>
  <c r="B95" i="32"/>
  <c r="C95" i="32"/>
  <c r="D95" i="32"/>
  <c r="O95" i="32"/>
  <c r="P95" i="32"/>
  <c r="Q95" i="32"/>
  <c r="B96" i="32"/>
  <c r="C96" i="32"/>
  <c r="D96" i="32"/>
  <c r="E96" i="32"/>
  <c r="F96" i="32"/>
  <c r="G96" i="32"/>
  <c r="H96" i="32"/>
  <c r="E97" i="32"/>
  <c r="G97" i="32"/>
  <c r="H97" i="32"/>
  <c r="I97" i="32"/>
  <c r="J97" i="32"/>
  <c r="M97" i="32"/>
  <c r="N97" i="32"/>
  <c r="O97" i="32"/>
  <c r="P97" i="32"/>
  <c r="Q97" i="32"/>
  <c r="C98" i="32"/>
  <c r="D98" i="32"/>
  <c r="E98" i="32"/>
  <c r="F98" i="32"/>
  <c r="G98" i="32"/>
  <c r="H98" i="32"/>
  <c r="I98" i="32"/>
  <c r="J98" i="32"/>
  <c r="L98" i="32"/>
  <c r="G99" i="32"/>
  <c r="H99" i="32"/>
  <c r="I99" i="32"/>
  <c r="J99" i="32"/>
  <c r="O99" i="32"/>
  <c r="P99" i="32"/>
  <c r="Q99" i="32"/>
  <c r="G100" i="32"/>
  <c r="H100" i="32"/>
  <c r="J100" i="32"/>
  <c r="B101" i="32"/>
  <c r="C101" i="32"/>
  <c r="D101" i="32"/>
  <c r="N101" i="32"/>
  <c r="Q101" i="32"/>
  <c r="F102" i="32"/>
  <c r="G102" i="32"/>
  <c r="H102" i="32"/>
  <c r="I102" i="32"/>
  <c r="J102" i="32"/>
  <c r="M102" i="32"/>
  <c r="N102" i="32"/>
  <c r="O102" i="32"/>
  <c r="P102" i="32"/>
  <c r="C103" i="32"/>
  <c r="D103" i="32"/>
  <c r="P103" i="32"/>
  <c r="B104" i="32"/>
  <c r="C104" i="32"/>
  <c r="D104" i="32"/>
  <c r="E104" i="32"/>
  <c r="F104" i="32"/>
  <c r="G104" i="32"/>
  <c r="H104" i="32"/>
  <c r="I104" i="32"/>
  <c r="J104" i="32"/>
  <c r="O105" i="32"/>
  <c r="Q105" i="32"/>
  <c r="B106" i="32"/>
  <c r="C106" i="32"/>
  <c r="D106" i="32"/>
  <c r="F107" i="32"/>
  <c r="G107" i="32"/>
  <c r="H107" i="32"/>
  <c r="I107" i="32"/>
  <c r="J107" i="32"/>
  <c r="M107" i="32"/>
  <c r="N107" i="32"/>
  <c r="O107" i="32"/>
  <c r="P107" i="32"/>
  <c r="C108" i="32"/>
  <c r="D108" i="32"/>
  <c r="F84" i="32"/>
  <c r="I84" i="32"/>
  <c r="J84" i="32"/>
  <c r="B85" i="32"/>
  <c r="E85" i="32"/>
  <c r="F85" i="32"/>
  <c r="H85" i="32"/>
  <c r="B86" i="32"/>
  <c r="C86" i="32"/>
  <c r="D86" i="32"/>
  <c r="M86" i="32"/>
  <c r="D88" i="32"/>
  <c r="E88" i="32"/>
  <c r="F88" i="32"/>
  <c r="G88" i="32"/>
  <c r="H88" i="32"/>
  <c r="I88" i="32"/>
  <c r="J88" i="32"/>
  <c r="L88" i="32"/>
  <c r="M88" i="32"/>
  <c r="N88" i="32"/>
  <c r="P88" i="32"/>
  <c r="C89" i="32"/>
  <c r="D89" i="32"/>
  <c r="J89" i="32"/>
  <c r="N91" i="32"/>
  <c r="Q91" i="32"/>
  <c r="B92" i="32"/>
  <c r="C93" i="32"/>
  <c r="D93" i="32"/>
  <c r="E93" i="32"/>
  <c r="G93" i="32"/>
  <c r="I93" i="32"/>
  <c r="J93" i="32"/>
  <c r="L93" i="32"/>
  <c r="M93" i="32"/>
  <c r="E95" i="32"/>
  <c r="F95" i="32"/>
  <c r="G95" i="32"/>
  <c r="H95" i="32"/>
  <c r="I95" i="32"/>
  <c r="J95" i="32"/>
  <c r="J96" i="32"/>
  <c r="M96" i="32"/>
  <c r="N96" i="32"/>
  <c r="O96" i="32"/>
  <c r="P96" i="32"/>
  <c r="Q96" i="32"/>
  <c r="Q98" i="32"/>
  <c r="B99" i="32"/>
  <c r="C99" i="32"/>
  <c r="D99" i="32"/>
  <c r="E99" i="32"/>
  <c r="F99" i="32"/>
  <c r="B100" i="32"/>
  <c r="E100" i="32"/>
  <c r="I100" i="32"/>
  <c r="B102" i="32"/>
  <c r="C102" i="32"/>
  <c r="D102" i="32"/>
  <c r="E102" i="32"/>
  <c r="L104" i="32"/>
  <c r="C105" i="32"/>
  <c r="D105" i="32"/>
  <c r="F105" i="32"/>
  <c r="I105" i="32"/>
  <c r="J105" i="32"/>
  <c r="M105" i="32"/>
  <c r="N105" i="32"/>
  <c r="P105" i="32"/>
  <c r="B107" i="32"/>
  <c r="C107" i="32"/>
  <c r="D107" i="32"/>
  <c r="E107" i="32"/>
  <c r="Q107" i="32"/>
  <c r="B108" i="32"/>
  <c r="N108" i="32"/>
  <c r="I103" i="31"/>
  <c r="J103" i="31"/>
  <c r="K112" i="33"/>
  <c r="O112" i="33"/>
  <c r="I113" i="32"/>
  <c r="M113" i="32"/>
  <c r="N84" i="31"/>
  <c r="O84" i="31"/>
  <c r="P84" i="31"/>
  <c r="Q113" i="32"/>
  <c r="K85" i="31"/>
  <c r="M85" i="31"/>
  <c r="N85" i="31"/>
  <c r="O85" i="31"/>
  <c r="P85" i="31"/>
  <c r="Q85" i="31"/>
  <c r="B86" i="31"/>
  <c r="C86" i="31"/>
  <c r="D86" i="31"/>
  <c r="E86" i="31"/>
  <c r="F86" i="31"/>
  <c r="I115" i="32"/>
  <c r="K86" i="31"/>
  <c r="L86" i="31"/>
  <c r="M115" i="32"/>
  <c r="O86" i="31"/>
  <c r="Q115" i="32"/>
  <c r="J87" i="31"/>
  <c r="K87" i="31"/>
  <c r="L87" i="31"/>
  <c r="N87" i="31"/>
  <c r="O87" i="31"/>
  <c r="P87" i="31"/>
  <c r="L88" i="31"/>
  <c r="M117" i="33"/>
  <c r="N88" i="31"/>
  <c r="O117" i="33"/>
  <c r="E89" i="31"/>
  <c r="F89" i="31"/>
  <c r="I89" i="31"/>
  <c r="J89" i="31"/>
  <c r="K89" i="31"/>
  <c r="L89" i="31"/>
  <c r="M89" i="31"/>
  <c r="N89" i="31"/>
  <c r="P89" i="31"/>
  <c r="Q118" i="33"/>
  <c r="L90" i="31"/>
  <c r="M90" i="31"/>
  <c r="N90" i="31"/>
  <c r="O90" i="31"/>
  <c r="M91" i="31"/>
  <c r="N91" i="31"/>
  <c r="O91" i="31"/>
  <c r="P91" i="31"/>
  <c r="Q91" i="31"/>
  <c r="B92" i="31"/>
  <c r="D92" i="31"/>
  <c r="E92" i="31"/>
  <c r="F92" i="31"/>
  <c r="L92" i="31"/>
  <c r="E93" i="31"/>
  <c r="F93" i="31"/>
  <c r="M93" i="31"/>
  <c r="N93" i="31"/>
  <c r="O119" i="33"/>
  <c r="P93" i="31"/>
  <c r="K94" i="31"/>
  <c r="M94" i="31"/>
  <c r="N94" i="31"/>
  <c r="O94" i="31"/>
  <c r="P94" i="31"/>
  <c r="Q94" i="31"/>
  <c r="K95" i="31"/>
  <c r="M95" i="31"/>
  <c r="N95" i="31"/>
  <c r="O95" i="31"/>
  <c r="P95" i="31"/>
  <c r="Q95" i="31"/>
  <c r="C96" i="31"/>
  <c r="D96" i="31"/>
  <c r="E96" i="31"/>
  <c r="F96" i="31"/>
  <c r="H96" i="31"/>
  <c r="I120" i="33"/>
  <c r="K120" i="33"/>
  <c r="O120" i="33"/>
  <c r="P97" i="31"/>
  <c r="B98" i="31"/>
  <c r="C121" i="33"/>
  <c r="D98" i="31"/>
  <c r="F98" i="31"/>
  <c r="G121" i="33"/>
  <c r="L98" i="31"/>
  <c r="E99" i="31"/>
  <c r="F99" i="31"/>
  <c r="K99" i="31"/>
  <c r="N99" i="31"/>
  <c r="O99" i="31"/>
  <c r="P99" i="31"/>
  <c r="L100" i="31"/>
  <c r="O100" i="31"/>
  <c r="P100" i="31"/>
  <c r="Q100" i="31"/>
  <c r="B101" i="31"/>
  <c r="D101" i="31"/>
  <c r="H101" i="31"/>
  <c r="I101" i="31"/>
  <c r="J101" i="31"/>
  <c r="E102" i="31"/>
  <c r="K102" i="31"/>
  <c r="L102" i="31"/>
  <c r="M102" i="31"/>
  <c r="O102" i="31"/>
  <c r="P102" i="31"/>
  <c r="K103" i="31"/>
  <c r="L103" i="31"/>
  <c r="M103" i="31"/>
  <c r="N103" i="31"/>
  <c r="O103" i="31"/>
  <c r="P103" i="31"/>
  <c r="Q103" i="31"/>
  <c r="B104" i="31"/>
  <c r="C122" i="33"/>
  <c r="D104" i="31"/>
  <c r="E122" i="33"/>
  <c r="F104" i="31"/>
  <c r="G122" i="33"/>
  <c r="L104" i="31"/>
  <c r="Q122" i="32"/>
  <c r="E105" i="31"/>
  <c r="F105" i="31"/>
  <c r="I105" i="31"/>
  <c r="J105" i="31"/>
  <c r="K105" i="31"/>
  <c r="L105" i="31"/>
  <c r="M105" i="31"/>
  <c r="N105" i="31"/>
  <c r="O105" i="31"/>
  <c r="P105" i="31"/>
  <c r="Q105" i="31"/>
  <c r="K106" i="31"/>
  <c r="M106" i="31"/>
  <c r="N106" i="31"/>
  <c r="O106" i="31"/>
  <c r="P106" i="31"/>
  <c r="K107" i="31"/>
  <c r="M107" i="31"/>
  <c r="N107" i="31"/>
  <c r="O107" i="31"/>
  <c r="P107" i="31"/>
  <c r="Q107" i="31"/>
  <c r="B123" i="31"/>
  <c r="K108" i="31"/>
  <c r="L108" i="31"/>
  <c r="N108" i="31"/>
  <c r="O108" i="31"/>
  <c r="P108" i="31"/>
  <c r="B84" i="31"/>
  <c r="C84" i="31"/>
  <c r="E84" i="31"/>
  <c r="F84" i="31"/>
  <c r="K84" i="31"/>
  <c r="L84" i="31"/>
  <c r="M84" i="31"/>
  <c r="Q84" i="31"/>
  <c r="L85" i="31"/>
  <c r="M86" i="31"/>
  <c r="N86" i="31"/>
  <c r="P86" i="31"/>
  <c r="Q86" i="31"/>
  <c r="B87" i="31"/>
  <c r="D87" i="31"/>
  <c r="I87" i="31"/>
  <c r="D88" i="31"/>
  <c r="E88" i="31"/>
  <c r="F88" i="31"/>
  <c r="O88" i="31"/>
  <c r="P88" i="31"/>
  <c r="Q88" i="31"/>
  <c r="C89" i="31"/>
  <c r="K90" i="31"/>
  <c r="P90" i="31"/>
  <c r="Q90" i="31"/>
  <c r="B91" i="31"/>
  <c r="C91" i="31"/>
  <c r="D91" i="31"/>
  <c r="E91" i="31"/>
  <c r="F91" i="31"/>
  <c r="I91" i="31"/>
  <c r="J91" i="31"/>
  <c r="K91" i="31"/>
  <c r="L91" i="31"/>
  <c r="K92" i="31"/>
  <c r="M92" i="31"/>
  <c r="N92" i="31"/>
  <c r="O92" i="31"/>
  <c r="P92" i="31"/>
  <c r="Q92" i="31"/>
  <c r="I93" i="31"/>
  <c r="J93" i="31"/>
  <c r="L93" i="31"/>
  <c r="Q93" i="31"/>
  <c r="L94" i="31"/>
  <c r="D95" i="31"/>
  <c r="E95" i="31"/>
  <c r="F95" i="31"/>
  <c r="I95" i="31"/>
  <c r="J95" i="31"/>
  <c r="L95" i="31"/>
  <c r="K96" i="31"/>
  <c r="L96" i="31"/>
  <c r="M96" i="31"/>
  <c r="N96" i="31"/>
  <c r="O96" i="31"/>
  <c r="P96" i="31"/>
  <c r="Q96" i="31"/>
  <c r="E97" i="31"/>
  <c r="F97" i="31"/>
  <c r="I97" i="31"/>
  <c r="J97" i="31"/>
  <c r="K97" i="31"/>
  <c r="L97" i="31"/>
  <c r="M97" i="31"/>
  <c r="N97" i="31"/>
  <c r="O97" i="31"/>
  <c r="Q97" i="31"/>
  <c r="K98" i="31"/>
  <c r="M98" i="31"/>
  <c r="N98" i="31"/>
  <c r="P98" i="31"/>
  <c r="Q98" i="31"/>
  <c r="L99" i="31"/>
  <c r="M99" i="31"/>
  <c r="Q99" i="31"/>
  <c r="C100" i="31"/>
  <c r="D100" i="31"/>
  <c r="E100" i="31"/>
  <c r="F100" i="31"/>
  <c r="K100" i="31"/>
  <c r="M100" i="31"/>
  <c r="N100" i="31"/>
  <c r="K101" i="31"/>
  <c r="L101" i="31"/>
  <c r="M101" i="31"/>
  <c r="N101" i="31"/>
  <c r="O101" i="31"/>
  <c r="P101" i="31"/>
  <c r="Q101" i="31"/>
  <c r="N102" i="31"/>
  <c r="Q102" i="31"/>
  <c r="C103" i="31"/>
  <c r="D103" i="31"/>
  <c r="E103" i="31"/>
  <c r="E104" i="31"/>
  <c r="K104" i="31"/>
  <c r="M104" i="31"/>
  <c r="N104" i="31"/>
  <c r="O104" i="31"/>
  <c r="P104" i="31"/>
  <c r="Q104" i="31"/>
  <c r="L106" i="31"/>
  <c r="Q106" i="31"/>
  <c r="B107" i="31"/>
  <c r="C107" i="31"/>
  <c r="D107" i="31"/>
  <c r="E107" i="31"/>
  <c r="F107" i="31"/>
  <c r="I107" i="31"/>
  <c r="J107" i="31"/>
  <c r="L107" i="31"/>
  <c r="B114" i="31"/>
  <c r="B115" i="31"/>
  <c r="B116" i="31"/>
  <c r="B118" i="31"/>
  <c r="B119" i="31"/>
  <c r="C34" i="30"/>
  <c r="D34" i="30"/>
  <c r="B113" i="31"/>
  <c r="D35" i="30"/>
  <c r="F35" i="30"/>
  <c r="G36" i="30"/>
  <c r="O36" i="30"/>
  <c r="H34" i="30"/>
  <c r="J34" i="30"/>
  <c r="L34" i="30"/>
  <c r="M37" i="30"/>
  <c r="M174" i="6" s="1"/>
  <c r="C37" i="30"/>
  <c r="C174" i="6" s="1"/>
  <c r="F37" i="30"/>
  <c r="B34" i="30"/>
  <c r="F34" i="30"/>
  <c r="P34" i="30"/>
  <c r="B35" i="30"/>
  <c r="P35" i="30"/>
  <c r="C36" i="30"/>
  <c r="D37" i="30"/>
  <c r="G37" i="30"/>
  <c r="G174" i="6" s="1"/>
  <c r="H37" i="30"/>
  <c r="B57" i="26"/>
  <c r="E57" i="26"/>
  <c r="D96" i="29"/>
  <c r="H96" i="29"/>
  <c r="I96" i="29"/>
  <c r="K96" i="29"/>
  <c r="L96" i="29"/>
  <c r="M96" i="29"/>
  <c r="O96" i="29"/>
  <c r="P96" i="29"/>
  <c r="B135" i="29"/>
  <c r="E135" i="29"/>
  <c r="F135" i="29"/>
  <c r="G97" i="29"/>
  <c r="K97" i="29"/>
  <c r="L97" i="29"/>
  <c r="M97" i="29"/>
  <c r="O97" i="29"/>
  <c r="P97" i="29"/>
  <c r="Q97" i="29"/>
  <c r="D98" i="29"/>
  <c r="E98" i="29"/>
  <c r="H98" i="29"/>
  <c r="J136" i="29"/>
  <c r="O98" i="29"/>
  <c r="Q98" i="29"/>
  <c r="C99" i="29"/>
  <c r="D99" i="29"/>
  <c r="H99" i="29"/>
  <c r="L99" i="29"/>
  <c r="P99" i="29"/>
  <c r="Q99" i="29"/>
  <c r="B100" i="29"/>
  <c r="C100" i="29"/>
  <c r="E100" i="29"/>
  <c r="G100" i="29"/>
  <c r="C139" i="29"/>
  <c r="D101" i="29"/>
  <c r="E139" i="29"/>
  <c r="G139" i="29"/>
  <c r="H101" i="29"/>
  <c r="L101" i="29"/>
  <c r="P101" i="29"/>
  <c r="B102" i="29"/>
  <c r="E102" i="29"/>
  <c r="G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D104" i="29"/>
  <c r="F104" i="29"/>
  <c r="G104" i="29"/>
  <c r="H104" i="29"/>
  <c r="J104" i="29"/>
  <c r="L104" i="29"/>
  <c r="N104" i="29"/>
  <c r="P104" i="29"/>
  <c r="O105" i="29"/>
  <c r="Q105" i="29"/>
  <c r="E112" i="29"/>
  <c r="G112" i="29"/>
  <c r="I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08" i="29"/>
  <c r="B109" i="29"/>
  <c r="F109" i="29"/>
  <c r="H145" i="29"/>
  <c r="J109" i="29"/>
  <c r="N109" i="29"/>
  <c r="Q145" i="29"/>
  <c r="B110" i="29"/>
  <c r="C146" i="29"/>
  <c r="E146" i="29"/>
  <c r="F110" i="29"/>
  <c r="G146" i="29"/>
  <c r="H146" i="29"/>
  <c r="I146" i="29"/>
  <c r="J110" i="29"/>
  <c r="N110" i="29"/>
  <c r="P146" i="29"/>
  <c r="B111" i="29"/>
  <c r="E147" i="29"/>
  <c r="F111" i="29"/>
  <c r="G147" i="29"/>
  <c r="J111" i="29"/>
  <c r="K147" i="29"/>
  <c r="M147" i="29"/>
  <c r="N111" i="29"/>
  <c r="O147" i="29"/>
  <c r="P147" i="29"/>
  <c r="M112" i="29"/>
  <c r="O112" i="29"/>
  <c r="P112" i="29"/>
  <c r="G113" i="29"/>
  <c r="H113" i="29"/>
  <c r="K113" i="29"/>
  <c r="J114" i="29"/>
  <c r="K114" i="29"/>
  <c r="L114" i="29"/>
  <c r="M114" i="29"/>
  <c r="N114" i="29"/>
  <c r="O114" i="29"/>
  <c r="P114" i="29"/>
  <c r="B115" i="29"/>
  <c r="D115" i="29"/>
  <c r="E115" i="29"/>
  <c r="F115" i="29"/>
  <c r="G115" i="29"/>
  <c r="H115" i="29"/>
  <c r="I115" i="29"/>
  <c r="J115" i="29"/>
  <c r="K115" i="29"/>
  <c r="L115" i="29"/>
  <c r="M115" i="29"/>
  <c r="N115" i="29"/>
  <c r="O115" i="29"/>
  <c r="P115" i="29"/>
  <c r="Q115" i="29"/>
  <c r="M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B118" i="29"/>
  <c r="D118" i="29"/>
  <c r="F118" i="29"/>
  <c r="I118" i="29"/>
  <c r="J118" i="29"/>
  <c r="L118" i="29"/>
  <c r="N118" i="29"/>
  <c r="O118" i="29"/>
  <c r="P118" i="29"/>
  <c r="Q118" i="29"/>
  <c r="B119" i="29"/>
  <c r="C119" i="29"/>
  <c r="E119" i="29"/>
  <c r="G119" i="29"/>
  <c r="H119" i="29"/>
  <c r="I119" i="29"/>
  <c r="K119" i="29"/>
  <c r="M119" i="29"/>
  <c r="O119" i="29"/>
  <c r="P119" i="29"/>
  <c r="E120" i="29"/>
  <c r="F120" i="29"/>
  <c r="G120" i="29"/>
  <c r="H120" i="29"/>
  <c r="I120" i="29"/>
  <c r="J120" i="29"/>
  <c r="K120" i="29"/>
  <c r="L120" i="29"/>
  <c r="M120" i="29"/>
  <c r="N120" i="29"/>
  <c r="O120" i="29"/>
  <c r="P120" i="29"/>
  <c r="B121" i="29"/>
  <c r="C121" i="29"/>
  <c r="D121" i="29"/>
  <c r="E121" i="29"/>
  <c r="F121" i="29"/>
  <c r="I121" i="29"/>
  <c r="J121" i="29"/>
  <c r="L121" i="29"/>
  <c r="N121" i="29"/>
  <c r="B59" i="26"/>
  <c r="E59" i="26"/>
  <c r="G59" i="26"/>
  <c r="I59" i="26"/>
  <c r="I76" i="26" s="1"/>
  <c r="K128" i="29"/>
  <c r="Q128" i="29"/>
  <c r="E124" i="29"/>
  <c r="I154" i="29"/>
  <c r="K124" i="29"/>
  <c r="M124" i="29"/>
  <c r="O124" i="29"/>
  <c r="Q154" i="29"/>
  <c r="B125" i="29"/>
  <c r="C125" i="29"/>
  <c r="E125" i="29"/>
  <c r="F125" i="29"/>
  <c r="G125" i="29"/>
  <c r="J125" i="29"/>
  <c r="M125" i="29"/>
  <c r="O125" i="29"/>
  <c r="Q125" i="29"/>
  <c r="B126" i="29"/>
  <c r="C126" i="29"/>
  <c r="G156" i="29"/>
  <c r="I156" i="29"/>
  <c r="J126" i="29"/>
  <c r="K156" i="29"/>
  <c r="O156" i="29"/>
  <c r="B127" i="29"/>
  <c r="E127" i="29"/>
  <c r="F127" i="29"/>
  <c r="I127" i="29"/>
  <c r="J127" i="29"/>
  <c r="K127" i="29"/>
  <c r="M127" i="29"/>
  <c r="N127" i="29"/>
  <c r="O127" i="29"/>
  <c r="Q127" i="29"/>
  <c r="B128" i="29"/>
  <c r="C128" i="29"/>
  <c r="I128" i="29"/>
  <c r="B159" i="29"/>
  <c r="D129" i="29"/>
  <c r="E129" i="29"/>
  <c r="F159" i="29"/>
  <c r="G129" i="29"/>
  <c r="H129" i="29"/>
  <c r="I129" i="29"/>
  <c r="J159" i="29"/>
  <c r="K129" i="29"/>
  <c r="L129" i="29"/>
  <c r="M129" i="29"/>
  <c r="N159" i="29"/>
  <c r="O159" i="29"/>
  <c r="P129" i="29"/>
  <c r="Q159" i="29"/>
  <c r="C96" i="29"/>
  <c r="E96" i="29"/>
  <c r="G96" i="29"/>
  <c r="Q96" i="29"/>
  <c r="C97" i="29"/>
  <c r="I97" i="29"/>
  <c r="C98" i="29"/>
  <c r="G98" i="29"/>
  <c r="I98" i="29"/>
  <c r="K98" i="29"/>
  <c r="E99" i="29"/>
  <c r="G99" i="29"/>
  <c r="I99" i="29"/>
  <c r="K99" i="29"/>
  <c r="M99" i="29"/>
  <c r="O99" i="29"/>
  <c r="I100" i="29"/>
  <c r="K100" i="29"/>
  <c r="M100" i="29"/>
  <c r="O100" i="29"/>
  <c r="Q100" i="29"/>
  <c r="C101" i="29"/>
  <c r="E101" i="29"/>
  <c r="G101" i="29"/>
  <c r="K101" i="29"/>
  <c r="M101" i="29"/>
  <c r="O101" i="29"/>
  <c r="Q101" i="29"/>
  <c r="C102" i="29"/>
  <c r="Q103" i="29"/>
  <c r="C104" i="29"/>
  <c r="E104" i="29"/>
  <c r="I104" i="29"/>
  <c r="K104" i="29"/>
  <c r="M104" i="29"/>
  <c r="O104" i="29"/>
  <c r="Q104" i="29"/>
  <c r="C105" i="29"/>
  <c r="G105" i="29"/>
  <c r="I105" i="29"/>
  <c r="K105" i="29"/>
  <c r="M105" i="29"/>
  <c r="C109" i="29"/>
  <c r="E109" i="29"/>
  <c r="G109" i="29"/>
  <c r="H109" i="29"/>
  <c r="I109" i="29"/>
  <c r="K109" i="29"/>
  <c r="Q109" i="29"/>
  <c r="C110" i="29"/>
  <c r="E110" i="29"/>
  <c r="G110" i="29"/>
  <c r="H110" i="29"/>
  <c r="K110" i="29"/>
  <c r="M110" i="29"/>
  <c r="O110" i="29"/>
  <c r="P110" i="29"/>
  <c r="Q110" i="29"/>
  <c r="C111" i="29"/>
  <c r="K112" i="29"/>
  <c r="C113" i="29"/>
  <c r="E113" i="29"/>
  <c r="I113" i="29"/>
  <c r="M113" i="29"/>
  <c r="O113" i="29"/>
  <c r="P113" i="29"/>
  <c r="E114" i="29"/>
  <c r="G114" i="29"/>
  <c r="H114" i="29"/>
  <c r="Q114" i="29"/>
  <c r="C115" i="29"/>
  <c r="E116" i="29"/>
  <c r="G116" i="29"/>
  <c r="I116" i="29"/>
  <c r="K116" i="29"/>
  <c r="K117" i="29"/>
  <c r="M117" i="29"/>
  <c r="O117" i="29"/>
  <c r="P117" i="29"/>
  <c r="C118" i="29"/>
  <c r="E118" i="29"/>
  <c r="G118" i="29"/>
  <c r="H118" i="29"/>
  <c r="K118" i="29"/>
  <c r="M118" i="29"/>
  <c r="G121" i="29"/>
  <c r="H121" i="29"/>
  <c r="K121" i="29"/>
  <c r="M121" i="29"/>
  <c r="O121" i="29"/>
  <c r="P121" i="29"/>
  <c r="Q121" i="29"/>
  <c r="I124" i="29"/>
  <c r="Q124" i="29"/>
  <c r="I125" i="29"/>
  <c r="K125" i="29"/>
  <c r="K126" i="29"/>
  <c r="O126" i="29"/>
  <c r="C127" i="29"/>
  <c r="G127" i="29"/>
  <c r="O128" i="29"/>
  <c r="C129" i="29"/>
  <c r="Q129" i="29"/>
  <c r="B134" i="29"/>
  <c r="C134" i="29"/>
  <c r="D134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C135" i="29"/>
  <c r="I135" i="29"/>
  <c r="J135" i="29"/>
  <c r="K135" i="29"/>
  <c r="L135" i="29"/>
  <c r="M135" i="29"/>
  <c r="N135" i="29"/>
  <c r="O135" i="29"/>
  <c r="P135" i="29"/>
  <c r="Q135" i="29"/>
  <c r="B136" i="29"/>
  <c r="C136" i="29"/>
  <c r="D136" i="29"/>
  <c r="E136" i="29"/>
  <c r="F136" i="29"/>
  <c r="G136" i="29"/>
  <c r="H136" i="29"/>
  <c r="I136" i="29"/>
  <c r="K136" i="29"/>
  <c r="N136" i="29"/>
  <c r="Q136" i="29"/>
  <c r="B137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O137" i="29"/>
  <c r="P137" i="29"/>
  <c r="Q137" i="29"/>
  <c r="K139" i="29"/>
  <c r="M139" i="29"/>
  <c r="O139" i="29"/>
  <c r="Q139" i="29"/>
  <c r="C141" i="29"/>
  <c r="G141" i="29"/>
  <c r="I141" i="29"/>
  <c r="K141" i="29"/>
  <c r="M141" i="29"/>
  <c r="Q144" i="29"/>
  <c r="C145" i="29"/>
  <c r="E145" i="29"/>
  <c r="G145" i="29"/>
  <c r="I145" i="29"/>
  <c r="K145" i="29"/>
  <c r="K146" i="29"/>
  <c r="M146" i="29"/>
  <c r="O146" i="29"/>
  <c r="Q146" i="29"/>
  <c r="C147" i="29"/>
  <c r="C155" i="29"/>
  <c r="E155" i="29"/>
  <c r="G155" i="29"/>
  <c r="I155" i="29"/>
  <c r="J155" i="29"/>
  <c r="K155" i="29"/>
  <c r="M155" i="29"/>
  <c r="O155" i="29"/>
  <c r="Q155" i="29"/>
  <c r="C156" i="29"/>
  <c r="C157" i="29"/>
  <c r="E157" i="29"/>
  <c r="G157" i="29"/>
  <c r="K157" i="29"/>
  <c r="M157" i="29"/>
  <c r="N157" i="29"/>
  <c r="Q157" i="29"/>
  <c r="C159" i="29"/>
  <c r="G159" i="29"/>
  <c r="I159" i="29"/>
  <c r="K159" i="29"/>
  <c r="I101" i="28"/>
  <c r="L96" i="28"/>
  <c r="M96" i="28"/>
  <c r="N96" i="28"/>
  <c r="O96" i="28"/>
  <c r="Q104" i="28"/>
  <c r="C134" i="28"/>
  <c r="E134" i="28"/>
  <c r="G134" i="28"/>
  <c r="D97" i="28"/>
  <c r="E97" i="28"/>
  <c r="F97" i="28"/>
  <c r="G97" i="28"/>
  <c r="H97" i="28"/>
  <c r="M135" i="28"/>
  <c r="O135" i="28"/>
  <c r="H98" i="28"/>
  <c r="L98" i="28"/>
  <c r="M98" i="28"/>
  <c r="N98" i="28"/>
  <c r="O98" i="28"/>
  <c r="D99" i="28"/>
  <c r="E99" i="28"/>
  <c r="F99" i="28"/>
  <c r="G99" i="28"/>
  <c r="D100" i="28"/>
  <c r="E138" i="28"/>
  <c r="F100" i="28"/>
  <c r="H100" i="28"/>
  <c r="B101" i="28"/>
  <c r="D101" i="28"/>
  <c r="E101" i="28"/>
  <c r="F101" i="28"/>
  <c r="G101" i="28"/>
  <c r="H101" i="28"/>
  <c r="E102" i="28"/>
  <c r="F102" i="28"/>
  <c r="G102" i="28"/>
  <c r="H102" i="28"/>
  <c r="J102" i="28"/>
  <c r="I103" i="28"/>
  <c r="K103" i="28"/>
  <c r="L103" i="28"/>
  <c r="M103" i="28"/>
  <c r="N103" i="28"/>
  <c r="O103" i="28"/>
  <c r="D104" i="28"/>
  <c r="E104" i="28"/>
  <c r="F104" i="28"/>
  <c r="G104" i="28"/>
  <c r="H104" i="28"/>
  <c r="L105" i="28"/>
  <c r="M105" i="28"/>
  <c r="N105" i="28"/>
  <c r="O105" i="28"/>
  <c r="B109" i="28"/>
  <c r="D108" i="28"/>
  <c r="F108" i="28"/>
  <c r="H108" i="28"/>
  <c r="L109" i="28"/>
  <c r="N109" i="28"/>
  <c r="P109" i="28"/>
  <c r="B110" i="28"/>
  <c r="D110" i="28"/>
  <c r="E110" i="28"/>
  <c r="G110" i="28"/>
  <c r="C147" i="28"/>
  <c r="D111" i="28"/>
  <c r="F111" i="28"/>
  <c r="H111" i="28"/>
  <c r="L111" i="28"/>
  <c r="N111" i="28"/>
  <c r="I112" i="28"/>
  <c r="L112" i="28"/>
  <c r="O148" i="28"/>
  <c r="P112" i="28"/>
  <c r="G113" i="28"/>
  <c r="M113" i="28"/>
  <c r="I114" i="28"/>
  <c r="K114" i="28"/>
  <c r="L114" i="28"/>
  <c r="M114" i="28"/>
  <c r="N114" i="28"/>
  <c r="O114" i="28"/>
  <c r="C115" i="28"/>
  <c r="D115" i="28"/>
  <c r="E115" i="28"/>
  <c r="F115" i="28"/>
  <c r="G115" i="28"/>
  <c r="H115" i="28"/>
  <c r="I115" i="28"/>
  <c r="J115" i="28"/>
  <c r="N116" i="28"/>
  <c r="P116" i="28"/>
  <c r="B117" i="28"/>
  <c r="C117" i="28"/>
  <c r="E117" i="28"/>
  <c r="F117" i="28"/>
  <c r="G117" i="28"/>
  <c r="H117" i="28"/>
  <c r="Q117" i="28"/>
  <c r="I118" i="28"/>
  <c r="J118" i="28"/>
  <c r="K118" i="28"/>
  <c r="L118" i="28"/>
  <c r="M118" i="28"/>
  <c r="N118" i="28"/>
  <c r="O118" i="28"/>
  <c r="P118" i="28"/>
  <c r="D119" i="28"/>
  <c r="E151" i="28"/>
  <c r="F119" i="28"/>
  <c r="G119" i="28"/>
  <c r="B120" i="28"/>
  <c r="C120" i="28"/>
  <c r="D120" i="28"/>
  <c r="E120" i="28"/>
  <c r="F120" i="28"/>
  <c r="G120" i="28"/>
  <c r="H120" i="28"/>
  <c r="I120" i="28"/>
  <c r="J120" i="28"/>
  <c r="K120" i="28"/>
  <c r="M120" i="28"/>
  <c r="O120" i="28"/>
  <c r="P120" i="28"/>
  <c r="E121" i="28"/>
  <c r="G121" i="28"/>
  <c r="H121" i="28"/>
  <c r="I121" i="28"/>
  <c r="J121" i="28"/>
  <c r="K121" i="28"/>
  <c r="C127" i="28"/>
  <c r="E129" i="28"/>
  <c r="F129" i="28"/>
  <c r="I128" i="28"/>
  <c r="J128" i="28"/>
  <c r="K128" i="28"/>
  <c r="N72" i="26"/>
  <c r="K124" i="28"/>
  <c r="L124" i="28"/>
  <c r="N124" i="28"/>
  <c r="O124" i="28"/>
  <c r="P124" i="28"/>
  <c r="Q124" i="28"/>
  <c r="B125" i="28"/>
  <c r="B126" i="28"/>
  <c r="D126" i="28"/>
  <c r="E126" i="28"/>
  <c r="F126" i="28"/>
  <c r="G126" i="28"/>
  <c r="H126" i="28"/>
  <c r="M126" i="28"/>
  <c r="N127" i="28"/>
  <c r="P127" i="28"/>
  <c r="B128" i="28"/>
  <c r="M129" i="28"/>
  <c r="N129" i="28"/>
  <c r="O129" i="28"/>
  <c r="P129" i="28"/>
  <c r="Q159" i="28"/>
  <c r="B96" i="28"/>
  <c r="D96" i="28"/>
  <c r="E96" i="28"/>
  <c r="F96" i="28"/>
  <c r="G96" i="28"/>
  <c r="H96" i="28"/>
  <c r="I96" i="28"/>
  <c r="J96" i="28"/>
  <c r="I97" i="28"/>
  <c r="J97" i="28"/>
  <c r="K97" i="28"/>
  <c r="Q97" i="28"/>
  <c r="B98" i="28"/>
  <c r="D98" i="28"/>
  <c r="E98" i="28"/>
  <c r="F98" i="28"/>
  <c r="J98" i="28"/>
  <c r="H99" i="28"/>
  <c r="J99" i="28"/>
  <c r="Q99" i="28"/>
  <c r="B100" i="28"/>
  <c r="I100" i="28"/>
  <c r="J100" i="28"/>
  <c r="K100" i="28"/>
  <c r="J101" i="28"/>
  <c r="N101" i="28"/>
  <c r="Q101" i="28"/>
  <c r="B102" i="28"/>
  <c r="D102" i="28"/>
  <c r="Q102" i="28"/>
  <c r="B103" i="28"/>
  <c r="D103" i="28"/>
  <c r="E103" i="28"/>
  <c r="F103" i="28"/>
  <c r="G103" i="28"/>
  <c r="H103" i="28"/>
  <c r="J103" i="28"/>
  <c r="I104" i="28"/>
  <c r="J104" i="28"/>
  <c r="K104" i="28"/>
  <c r="L104" i="28"/>
  <c r="B105" i="28"/>
  <c r="D105" i="28"/>
  <c r="E105" i="28"/>
  <c r="F105" i="28"/>
  <c r="G105" i="28"/>
  <c r="H105" i="28"/>
  <c r="I105" i="28"/>
  <c r="J105" i="28"/>
  <c r="K105" i="28"/>
  <c r="I108" i="28"/>
  <c r="J108" i="28"/>
  <c r="L108" i="28"/>
  <c r="M108" i="28"/>
  <c r="N108" i="28"/>
  <c r="O108" i="28"/>
  <c r="P108" i="28"/>
  <c r="Q108" i="28"/>
  <c r="F110" i="28"/>
  <c r="H110" i="28"/>
  <c r="I110" i="28"/>
  <c r="J110" i="28"/>
  <c r="K110" i="28"/>
  <c r="L110" i="28"/>
  <c r="M110" i="28"/>
  <c r="N110" i="28"/>
  <c r="O110" i="28"/>
  <c r="P110" i="28"/>
  <c r="Q110" i="28"/>
  <c r="B111" i="28"/>
  <c r="P111" i="28"/>
  <c r="Q111" i="28"/>
  <c r="B112" i="28"/>
  <c r="J112" i="28"/>
  <c r="K112" i="28"/>
  <c r="M112" i="28"/>
  <c r="N112" i="28"/>
  <c r="D113" i="28"/>
  <c r="E113" i="28"/>
  <c r="F113" i="28"/>
  <c r="L113" i="28"/>
  <c r="N113" i="28"/>
  <c r="O113" i="28"/>
  <c r="P113" i="28"/>
  <c r="Q113" i="28"/>
  <c r="J114" i="28"/>
  <c r="K115" i="28"/>
  <c r="L115" i="28"/>
  <c r="M115" i="28"/>
  <c r="N115" i="28"/>
  <c r="O115" i="28"/>
  <c r="P115" i="28"/>
  <c r="Q115" i="28"/>
  <c r="B116" i="28"/>
  <c r="C116" i="28"/>
  <c r="D116" i="28"/>
  <c r="E116" i="28"/>
  <c r="F116" i="28"/>
  <c r="G116" i="28"/>
  <c r="D117" i="28"/>
  <c r="I117" i="28"/>
  <c r="J117" i="28"/>
  <c r="K117" i="28"/>
  <c r="L117" i="28"/>
  <c r="M117" i="28"/>
  <c r="N117" i="28"/>
  <c r="O117" i="28"/>
  <c r="P117" i="28"/>
  <c r="C118" i="28"/>
  <c r="D118" i="28"/>
  <c r="E118" i="28"/>
  <c r="F118" i="28"/>
  <c r="G118" i="28"/>
  <c r="Q118" i="28"/>
  <c r="B119" i="28"/>
  <c r="C119" i="28"/>
  <c r="H119" i="28"/>
  <c r="I119" i="28"/>
  <c r="J119" i="28"/>
  <c r="L119" i="28"/>
  <c r="M119" i="28"/>
  <c r="N119" i="28"/>
  <c r="O119" i="28"/>
  <c r="L120" i="28"/>
  <c r="N120" i="28"/>
  <c r="B121" i="28"/>
  <c r="C121" i="28"/>
  <c r="D121" i="28"/>
  <c r="F121" i="28"/>
  <c r="I124" i="28"/>
  <c r="J124" i="28"/>
  <c r="I126" i="28"/>
  <c r="J126" i="28"/>
  <c r="K126" i="28"/>
  <c r="L126" i="28"/>
  <c r="N126" i="28"/>
  <c r="O126" i="28"/>
  <c r="P126" i="28"/>
  <c r="Q126" i="28"/>
  <c r="B127" i="28"/>
  <c r="M128" i="28"/>
  <c r="N128" i="28"/>
  <c r="O128" i="28"/>
  <c r="Q129" i="28"/>
  <c r="B133" i="28"/>
  <c r="C101" i="27"/>
  <c r="D133" i="28"/>
  <c r="E101" i="27"/>
  <c r="F133" i="28"/>
  <c r="H133" i="28"/>
  <c r="J133" i="28"/>
  <c r="L133" i="28"/>
  <c r="E135" i="27"/>
  <c r="G97" i="27"/>
  <c r="Q97" i="27"/>
  <c r="I98" i="27"/>
  <c r="K98" i="27"/>
  <c r="M98" i="27"/>
  <c r="O98" i="27"/>
  <c r="G100" i="27"/>
  <c r="I101" i="27"/>
  <c r="K101" i="27"/>
  <c r="E140" i="29"/>
  <c r="Q140" i="28"/>
  <c r="G103" i="27"/>
  <c r="H103" i="27"/>
  <c r="I103" i="27"/>
  <c r="J103" i="27"/>
  <c r="K103" i="27"/>
  <c r="L103" i="27"/>
  <c r="M103" i="27"/>
  <c r="N103" i="27"/>
  <c r="O103" i="27"/>
  <c r="P103" i="27"/>
  <c r="B104" i="27"/>
  <c r="E104" i="27"/>
  <c r="G104" i="27"/>
  <c r="Q104" i="27"/>
  <c r="C105" i="27"/>
  <c r="G105" i="27"/>
  <c r="I105" i="27"/>
  <c r="K105" i="27"/>
  <c r="M141" i="27"/>
  <c r="O105" i="27"/>
  <c r="I143" i="29"/>
  <c r="K143" i="29"/>
  <c r="M143" i="29"/>
  <c r="N113" i="27"/>
  <c r="P108" i="27"/>
  <c r="Q143" i="29"/>
  <c r="E108" i="27"/>
  <c r="G108" i="27"/>
  <c r="B145" i="28"/>
  <c r="D109" i="27"/>
  <c r="E109" i="27"/>
  <c r="H109" i="27"/>
  <c r="J109" i="27"/>
  <c r="L145" i="28"/>
  <c r="M109" i="27"/>
  <c r="C110" i="27"/>
  <c r="E110" i="27"/>
  <c r="G110" i="27"/>
  <c r="I110" i="27"/>
  <c r="K110" i="27"/>
  <c r="L146" i="28"/>
  <c r="N146" i="28"/>
  <c r="D111" i="27"/>
  <c r="E111" i="27"/>
  <c r="Q111" i="27"/>
  <c r="B148" i="28"/>
  <c r="C112" i="27"/>
  <c r="D148" i="28"/>
  <c r="E148" i="29"/>
  <c r="F148" i="28"/>
  <c r="G112" i="27"/>
  <c r="I148" i="29"/>
  <c r="L112" i="27"/>
  <c r="M148" i="29"/>
  <c r="N112" i="27"/>
  <c r="O112" i="27"/>
  <c r="C113" i="27"/>
  <c r="E149" i="29"/>
  <c r="G113" i="27"/>
  <c r="Q149" i="29"/>
  <c r="E114" i="27"/>
  <c r="F114" i="27"/>
  <c r="L114" i="27"/>
  <c r="M114" i="27"/>
  <c r="N114" i="27"/>
  <c r="O114" i="27"/>
  <c r="P114" i="27"/>
  <c r="E115" i="27"/>
  <c r="F115" i="27"/>
  <c r="G115" i="27"/>
  <c r="H115" i="27"/>
  <c r="B150" i="28"/>
  <c r="E150" i="29"/>
  <c r="G116" i="27"/>
  <c r="I150" i="29"/>
  <c r="J116" i="27"/>
  <c r="L116" i="27"/>
  <c r="M150" i="29"/>
  <c r="O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E118" i="27"/>
  <c r="F118" i="27"/>
  <c r="G118" i="27"/>
  <c r="L118" i="27"/>
  <c r="M118" i="27"/>
  <c r="P118" i="27"/>
  <c r="G119" i="27"/>
  <c r="J151" i="28"/>
  <c r="K119" i="27"/>
  <c r="L151" i="28"/>
  <c r="M151" i="29"/>
  <c r="N151" i="28"/>
  <c r="O119" i="27"/>
  <c r="P151" i="28"/>
  <c r="Q151" i="29"/>
  <c r="E120" i="27"/>
  <c r="F120" i="27"/>
  <c r="G120" i="27"/>
  <c r="H120" i="27"/>
  <c r="Q120" i="27"/>
  <c r="D121" i="27"/>
  <c r="E121" i="27"/>
  <c r="F121" i="27"/>
  <c r="G121" i="27"/>
  <c r="H121" i="27"/>
  <c r="I121" i="27"/>
  <c r="J121" i="27"/>
  <c r="K121" i="27"/>
  <c r="M121" i="27"/>
  <c r="N121" i="27"/>
  <c r="O121" i="27"/>
  <c r="P121" i="27"/>
  <c r="Q121" i="27"/>
  <c r="B153" i="28"/>
  <c r="C153" i="29"/>
  <c r="Q124" i="27"/>
  <c r="C124" i="27"/>
  <c r="I124" i="27"/>
  <c r="K124" i="27"/>
  <c r="M154" i="27"/>
  <c r="O124" i="27"/>
  <c r="K125" i="27"/>
  <c r="L125" i="27"/>
  <c r="O125" i="27"/>
  <c r="C126" i="27"/>
  <c r="E126" i="27"/>
  <c r="G126" i="27"/>
  <c r="K126" i="27"/>
  <c r="L126" i="27"/>
  <c r="M126" i="27"/>
  <c r="E127" i="27"/>
  <c r="K127" i="27"/>
  <c r="L127" i="27"/>
  <c r="M127" i="27"/>
  <c r="O127" i="27"/>
  <c r="P127" i="27"/>
  <c r="M158" i="29"/>
  <c r="Q158" i="29"/>
  <c r="C129" i="27"/>
  <c r="K129" i="27"/>
  <c r="L129" i="27"/>
  <c r="M129" i="27"/>
  <c r="O129" i="27"/>
  <c r="O99" i="27"/>
  <c r="I100" i="27"/>
  <c r="K100" i="27"/>
  <c r="M100" i="27"/>
  <c r="O100" i="27"/>
  <c r="G101" i="27"/>
  <c r="Q103" i="27"/>
  <c r="I104" i="27"/>
  <c r="K104" i="27"/>
  <c r="B109" i="27"/>
  <c r="G109" i="27"/>
  <c r="K109" i="27"/>
  <c r="N109" i="27"/>
  <c r="O109" i="27"/>
  <c r="P109" i="27"/>
  <c r="L110" i="27"/>
  <c r="N110" i="27"/>
  <c r="O110" i="27"/>
  <c r="G111" i="27"/>
  <c r="J111" i="27"/>
  <c r="K111" i="27"/>
  <c r="L111" i="27"/>
  <c r="N111" i="27"/>
  <c r="L113" i="27"/>
  <c r="O113" i="27"/>
  <c r="D114" i="27"/>
  <c r="G114" i="27"/>
  <c r="H114" i="27"/>
  <c r="J114" i="27"/>
  <c r="K114" i="27"/>
  <c r="B115" i="27"/>
  <c r="C115" i="27"/>
  <c r="D115" i="27"/>
  <c r="D116" i="27"/>
  <c r="D118" i="27"/>
  <c r="H118" i="27"/>
  <c r="J118" i="27"/>
  <c r="K118" i="27"/>
  <c r="N118" i="27"/>
  <c r="O118" i="27"/>
  <c r="C119" i="27"/>
  <c r="D119" i="27"/>
  <c r="D120" i="27"/>
  <c r="J120" i="27"/>
  <c r="K120" i="27"/>
  <c r="L121" i="27"/>
  <c r="O126" i="27"/>
  <c r="I127" i="27"/>
  <c r="E128" i="27"/>
  <c r="G128" i="27"/>
  <c r="K128" i="27"/>
  <c r="M128" i="27"/>
  <c r="O128" i="27"/>
  <c r="E136" i="27"/>
  <c r="E137" i="27"/>
  <c r="E138" i="27"/>
  <c r="E139" i="27"/>
  <c r="E140" i="27"/>
  <c r="I147" i="27"/>
  <c r="H63" i="26"/>
  <c r="J63" i="26"/>
  <c r="B70" i="26"/>
  <c r="E134" i="27"/>
  <c r="F70" i="26"/>
  <c r="H62" i="26"/>
  <c r="J70" i="26"/>
  <c r="K62" i="26"/>
  <c r="M135" i="27"/>
  <c r="O62" i="26"/>
  <c r="F72" i="26"/>
  <c r="G64" i="26"/>
  <c r="H64" i="26"/>
  <c r="J64" i="26"/>
  <c r="K64" i="26"/>
  <c r="M156" i="27"/>
  <c r="B66" i="26"/>
  <c r="E74" i="26"/>
  <c r="H66" i="26"/>
  <c r="J51" i="26"/>
  <c r="J68" i="6" s="1"/>
  <c r="D67" i="26"/>
  <c r="F67" i="26"/>
  <c r="L67" i="26"/>
  <c r="N67" i="26"/>
  <c r="P67" i="26"/>
  <c r="B68" i="26"/>
  <c r="D68" i="26"/>
  <c r="N68" i="26"/>
  <c r="C57" i="26"/>
  <c r="G57" i="26"/>
  <c r="I57" i="26"/>
  <c r="K57" i="26"/>
  <c r="M57" i="26"/>
  <c r="O57" i="26"/>
  <c r="Q57" i="26"/>
  <c r="E58" i="26"/>
  <c r="G58" i="26"/>
  <c r="I58" i="26"/>
  <c r="K58" i="26"/>
  <c r="M58" i="26"/>
  <c r="M75" i="26" s="1"/>
  <c r="M172" i="6" s="1"/>
  <c r="O58" i="26"/>
  <c r="O75" i="26" s="1"/>
  <c r="O172" i="6" s="1"/>
  <c r="Q58" i="26"/>
  <c r="Q75" i="26" s="1"/>
  <c r="Q172" i="6" s="1"/>
  <c r="C59" i="26"/>
  <c r="K59" i="26"/>
  <c r="K76" i="26" s="1"/>
  <c r="K173" i="6" s="1"/>
  <c r="M59" i="26"/>
  <c r="O59" i="26"/>
  <c r="Q59" i="26"/>
  <c r="B62" i="26"/>
  <c r="J62" i="26"/>
  <c r="P62" i="26"/>
  <c r="B63" i="26"/>
  <c r="P64" i="26"/>
  <c r="B67" i="26"/>
  <c r="H67" i="26"/>
  <c r="J67" i="26"/>
  <c r="P68" i="26"/>
  <c r="B71" i="26"/>
  <c r="F71" i="26"/>
  <c r="J71" i="26"/>
  <c r="N71" i="26"/>
  <c r="B72" i="26"/>
  <c r="E75" i="26"/>
  <c r="B130" i="25"/>
  <c r="F130" i="25"/>
  <c r="G130" i="25"/>
  <c r="I130" i="25"/>
  <c r="J130" i="25"/>
  <c r="K130" i="25"/>
  <c r="O181" i="25"/>
  <c r="Q181" i="25"/>
  <c r="B182" i="25"/>
  <c r="C182" i="25"/>
  <c r="E182" i="25"/>
  <c r="F182" i="25"/>
  <c r="G182" i="25"/>
  <c r="I182" i="25"/>
  <c r="J182" i="25"/>
  <c r="K182" i="25"/>
  <c r="O182" i="25"/>
  <c r="B183" i="25"/>
  <c r="E183" i="25"/>
  <c r="I132" i="25"/>
  <c r="J132" i="25"/>
  <c r="K132" i="25"/>
  <c r="M132" i="25"/>
  <c r="N132" i="25"/>
  <c r="O132" i="25"/>
  <c r="Q132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F186" i="25"/>
  <c r="O186" i="25"/>
  <c r="Q186" i="25"/>
  <c r="E136" i="25"/>
  <c r="B189" i="25"/>
  <c r="C140" i="25"/>
  <c r="E140" i="25"/>
  <c r="F189" i="25"/>
  <c r="G140" i="25"/>
  <c r="I140" i="25"/>
  <c r="J140" i="25"/>
  <c r="K140" i="25"/>
  <c r="M140" i="25"/>
  <c r="N189" i="25"/>
  <c r="O140" i="25"/>
  <c r="Q18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O192" i="25"/>
  <c r="Q144" i="25"/>
  <c r="E145" i="25"/>
  <c r="G145" i="25"/>
  <c r="H145" i="25"/>
  <c r="I145" i="25"/>
  <c r="J193" i="25"/>
  <c r="K193" i="25"/>
  <c r="L193" i="25"/>
  <c r="M145" i="25"/>
  <c r="N145" i="25"/>
  <c r="O145" i="25"/>
  <c r="P193" i="25"/>
  <c r="Q145" i="25"/>
  <c r="B146" i="25"/>
  <c r="C194" i="25"/>
  <c r="E146" i="25"/>
  <c r="F194" i="25"/>
  <c r="G194" i="25"/>
  <c r="H146" i="25"/>
  <c r="K194" i="25"/>
  <c r="M146" i="25"/>
  <c r="Q146" i="25"/>
  <c r="D147" i="25"/>
  <c r="E147" i="25"/>
  <c r="F147" i="25"/>
  <c r="G147" i="25"/>
  <c r="H147" i="25"/>
  <c r="I147" i="25"/>
  <c r="J147" i="25"/>
  <c r="K147" i="25"/>
  <c r="M147" i="25"/>
  <c r="N147" i="25"/>
  <c r="O147" i="25"/>
  <c r="P147" i="25"/>
  <c r="Q147" i="25"/>
  <c r="B149" i="25"/>
  <c r="C197" i="25"/>
  <c r="F197" i="25"/>
  <c r="H197" i="25"/>
  <c r="I197" i="25"/>
  <c r="J197" i="25"/>
  <c r="K197" i="25"/>
  <c r="P197" i="25"/>
  <c r="Q197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C156" i="25"/>
  <c r="D156" i="25"/>
  <c r="F156" i="25"/>
  <c r="H156" i="25"/>
  <c r="I156" i="25"/>
  <c r="J156" i="25"/>
  <c r="K156" i="25"/>
  <c r="L156" i="25"/>
  <c r="M156" i="25"/>
  <c r="N156" i="25"/>
  <c r="O156" i="25"/>
  <c r="P156" i="25"/>
  <c r="E159" i="25"/>
  <c r="G159" i="25"/>
  <c r="H159" i="25"/>
  <c r="I159" i="25"/>
  <c r="J159" i="25"/>
  <c r="K159" i="25"/>
  <c r="L159" i="25"/>
  <c r="M159" i="25"/>
  <c r="N159" i="25"/>
  <c r="O159" i="25"/>
  <c r="P159" i="25"/>
  <c r="Q159" i="25"/>
  <c r="D60" i="22"/>
  <c r="F60" i="22"/>
  <c r="H60" i="22"/>
  <c r="J60" i="22"/>
  <c r="L60" i="22"/>
  <c r="M157" i="25"/>
  <c r="N60" i="22"/>
  <c r="P60" i="22"/>
  <c r="C163" i="25"/>
  <c r="D203" i="25"/>
  <c r="E203" i="25"/>
  <c r="F163" i="25"/>
  <c r="G163" i="25"/>
  <c r="K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E166" i="25"/>
  <c r="F166" i="25"/>
  <c r="G166" i="25"/>
  <c r="H166" i="25"/>
  <c r="I166" i="25"/>
  <c r="K166" i="25"/>
  <c r="O166" i="25"/>
  <c r="P166" i="25"/>
  <c r="Q166" i="25"/>
  <c r="E170" i="25"/>
  <c r="G170" i="25"/>
  <c r="K170" i="25"/>
  <c r="L170" i="25"/>
  <c r="M170" i="25"/>
  <c r="N170" i="25"/>
  <c r="O170" i="25"/>
  <c r="P170" i="25"/>
  <c r="Q170" i="25"/>
  <c r="C209" i="25"/>
  <c r="F209" i="25"/>
  <c r="G209" i="25"/>
  <c r="H209" i="25"/>
  <c r="I209" i="25"/>
  <c r="J209" i="25"/>
  <c r="K209" i="25"/>
  <c r="L209" i="25"/>
  <c r="N209" i="25"/>
  <c r="O209" i="25"/>
  <c r="P171" i="25"/>
  <c r="Q171" i="25"/>
  <c r="B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F175" i="25"/>
  <c r="H175" i="25"/>
  <c r="J175" i="25"/>
  <c r="N175" i="25"/>
  <c r="O175" i="25"/>
  <c r="P211" i="25"/>
  <c r="Q211" i="25"/>
  <c r="B61" i="22"/>
  <c r="D61" i="22"/>
  <c r="F61" i="22"/>
  <c r="F78" i="22" s="1"/>
  <c r="H61" i="22"/>
  <c r="H78" i="22" s="1"/>
  <c r="J61" i="22"/>
  <c r="J78" i="22" s="1"/>
  <c r="L61" i="22"/>
  <c r="N61" i="22"/>
  <c r="M130" i="25"/>
  <c r="N130" i="25"/>
  <c r="C131" i="25"/>
  <c r="E131" i="25"/>
  <c r="F131" i="25"/>
  <c r="G131" i="25"/>
  <c r="M131" i="25"/>
  <c r="N131" i="25"/>
  <c r="O131" i="25"/>
  <c r="Q131" i="25"/>
  <c r="B132" i="25"/>
  <c r="C132" i="25"/>
  <c r="E132" i="25"/>
  <c r="F132" i="25"/>
  <c r="G132" i="25"/>
  <c r="E135" i="25"/>
  <c r="F135" i="25"/>
  <c r="G135" i="25"/>
  <c r="I135" i="25"/>
  <c r="J135" i="25"/>
  <c r="K135" i="25"/>
  <c r="M135" i="25"/>
  <c r="N135" i="25"/>
  <c r="O135" i="25"/>
  <c r="Q135" i="25"/>
  <c r="E139" i="25"/>
  <c r="B140" i="25"/>
  <c r="F140" i="25"/>
  <c r="N144" i="25"/>
  <c r="O144" i="25"/>
  <c r="P144" i="25"/>
  <c r="B145" i="25"/>
  <c r="C145" i="25"/>
  <c r="D145" i="25"/>
  <c r="F145" i="25"/>
  <c r="L145" i="25"/>
  <c r="P145" i="25"/>
  <c r="F146" i="25"/>
  <c r="G146" i="25"/>
  <c r="J146" i="25"/>
  <c r="K146" i="25"/>
  <c r="L146" i="25"/>
  <c r="N146" i="25"/>
  <c r="O146" i="25"/>
  <c r="P146" i="25"/>
  <c r="B147" i="25"/>
  <c r="C147" i="25"/>
  <c r="M149" i="25"/>
  <c r="N149" i="25"/>
  <c r="O149" i="25"/>
  <c r="P149" i="25"/>
  <c r="Q149" i="25"/>
  <c r="M151" i="25"/>
  <c r="B153" i="25"/>
  <c r="C153" i="25"/>
  <c r="Q153" i="25"/>
  <c r="E156" i="25"/>
  <c r="G156" i="25"/>
  <c r="Q156" i="25"/>
  <c r="B159" i="25"/>
  <c r="C159" i="25"/>
  <c r="D159" i="25"/>
  <c r="F159" i="25"/>
  <c r="E160" i="25"/>
  <c r="D163" i="25"/>
  <c r="E163" i="25"/>
  <c r="H163" i="25"/>
  <c r="I163" i="25"/>
  <c r="M163" i="25"/>
  <c r="M164" i="25"/>
  <c r="Q164" i="25"/>
  <c r="E165" i="25"/>
  <c r="H165" i="25"/>
  <c r="I165" i="25"/>
  <c r="M165" i="25"/>
  <c r="D166" i="25"/>
  <c r="M166" i="25"/>
  <c r="B170" i="25"/>
  <c r="C170" i="25"/>
  <c r="D170" i="25"/>
  <c r="F170" i="25"/>
  <c r="H170" i="25"/>
  <c r="I170" i="25"/>
  <c r="J170" i="25"/>
  <c r="E171" i="25"/>
  <c r="F171" i="25"/>
  <c r="G171" i="25"/>
  <c r="H171" i="25"/>
  <c r="I171" i="25"/>
  <c r="J171" i="25"/>
  <c r="K171" i="25"/>
  <c r="L171" i="25"/>
  <c r="M171" i="25"/>
  <c r="N171" i="25"/>
  <c r="C174" i="25"/>
  <c r="D174" i="25"/>
  <c r="E175" i="25"/>
  <c r="G175" i="25"/>
  <c r="I175" i="25"/>
  <c r="K175" i="25"/>
  <c r="L175" i="25"/>
  <c r="M175" i="25"/>
  <c r="P175" i="25"/>
  <c r="Q175" i="25"/>
  <c r="B181" i="25"/>
  <c r="F181" i="25"/>
  <c r="G181" i="25"/>
  <c r="I181" i="25"/>
  <c r="J181" i="25"/>
  <c r="K181" i="25"/>
  <c r="M181" i="25"/>
  <c r="N181" i="25"/>
  <c r="M182" i="25"/>
  <c r="N182" i="25"/>
  <c r="Q182" i="25"/>
  <c r="C183" i="25"/>
  <c r="F183" i="25"/>
  <c r="G183" i="25"/>
  <c r="I183" i="25"/>
  <c r="J183" i="25"/>
  <c r="K183" i="25"/>
  <c r="M183" i="25"/>
  <c r="N183" i="25"/>
  <c r="O183" i="25"/>
  <c r="Q183" i="25"/>
  <c r="B184" i="25"/>
  <c r="C184" i="25"/>
  <c r="E186" i="25"/>
  <c r="G186" i="25"/>
  <c r="I186" i="25"/>
  <c r="J186" i="25"/>
  <c r="K186" i="25"/>
  <c r="M186" i="25"/>
  <c r="N186" i="25"/>
  <c r="C189" i="25"/>
  <c r="G189" i="25"/>
  <c r="I189" i="25"/>
  <c r="K189" i="25"/>
  <c r="M189" i="25"/>
  <c r="O189" i="25"/>
  <c r="N192" i="25"/>
  <c r="P192" i="25"/>
  <c r="Q192" i="25"/>
  <c r="B193" i="25"/>
  <c r="C193" i="25"/>
  <c r="D193" i="25"/>
  <c r="E193" i="25"/>
  <c r="F193" i="25"/>
  <c r="G193" i="25"/>
  <c r="J194" i="25"/>
  <c r="L194" i="25"/>
  <c r="N194" i="25"/>
  <c r="O194" i="25"/>
  <c r="P194" i="25"/>
  <c r="Q194" i="25"/>
  <c r="B195" i="25"/>
  <c r="C195" i="25"/>
  <c r="D195" i="25"/>
  <c r="E195" i="25"/>
  <c r="F195" i="25"/>
  <c r="G195" i="25"/>
  <c r="H195" i="25"/>
  <c r="I195" i="25"/>
  <c r="J195" i="25"/>
  <c r="K195" i="25"/>
  <c r="M197" i="25"/>
  <c r="N197" i="25"/>
  <c r="O197" i="25"/>
  <c r="H203" i="25"/>
  <c r="I203" i="25"/>
  <c r="M203" i="25"/>
  <c r="Q203" i="25"/>
  <c r="D204" i="25"/>
  <c r="M204" i="25"/>
  <c r="Q204" i="25"/>
  <c r="E205" i="25"/>
  <c r="F205" i="25"/>
  <c r="H205" i="25"/>
  <c r="I205" i="25"/>
  <c r="E206" i="25"/>
  <c r="M206" i="25"/>
  <c r="E209" i="25"/>
  <c r="M209" i="25"/>
  <c r="P209" i="25"/>
  <c r="Q209" i="25"/>
  <c r="B211" i="25"/>
  <c r="E211" i="25"/>
  <c r="G211" i="25"/>
  <c r="H211" i="25"/>
  <c r="I211" i="25"/>
  <c r="J211" i="25"/>
  <c r="K211" i="25"/>
  <c r="L211" i="25"/>
  <c r="M211" i="25"/>
  <c r="N211" i="25"/>
  <c r="O211" i="25"/>
  <c r="I72" i="22"/>
  <c r="K72" i="22"/>
  <c r="M72" i="22"/>
  <c r="P136" i="24"/>
  <c r="F130" i="24"/>
  <c r="Q130" i="24"/>
  <c r="B131" i="24"/>
  <c r="C131" i="24"/>
  <c r="D131" i="24"/>
  <c r="G131" i="24"/>
  <c r="H131" i="24"/>
  <c r="N131" i="24"/>
  <c r="O132" i="24"/>
  <c r="P132" i="24"/>
  <c r="Q132" i="24"/>
  <c r="B133" i="24"/>
  <c r="C133" i="24"/>
  <c r="D133" i="24"/>
  <c r="E133" i="24"/>
  <c r="Q133" i="24"/>
  <c r="B134" i="24"/>
  <c r="C134" i="24"/>
  <c r="J134" i="24"/>
  <c r="K134" i="24"/>
  <c r="N134" i="24"/>
  <c r="Q135" i="24"/>
  <c r="C136" i="24"/>
  <c r="E136" i="24"/>
  <c r="F136" i="24"/>
  <c r="H136" i="24"/>
  <c r="J136" i="24"/>
  <c r="N136" i="24"/>
  <c r="C137" i="24"/>
  <c r="I137" i="24"/>
  <c r="J137" i="24"/>
  <c r="K137" i="24"/>
  <c r="N137" i="24"/>
  <c r="O137" i="24"/>
  <c r="P137" i="24"/>
  <c r="Q137" i="24"/>
  <c r="N138" i="24"/>
  <c r="D139" i="24"/>
  <c r="H139" i="24"/>
  <c r="Q139" i="24"/>
  <c r="C140" i="24"/>
  <c r="D140" i="24"/>
  <c r="E140" i="24"/>
  <c r="O140" i="24"/>
  <c r="Q140" i="24"/>
  <c r="C73" i="22"/>
  <c r="D73" i="22"/>
  <c r="E73" i="22"/>
  <c r="F157" i="24"/>
  <c r="Q73" i="22"/>
  <c r="G145" i="24"/>
  <c r="K145" i="24"/>
  <c r="M145" i="24"/>
  <c r="F146" i="24"/>
  <c r="B147" i="24"/>
  <c r="C147" i="24"/>
  <c r="D147" i="24"/>
  <c r="G147" i="24"/>
  <c r="H147" i="24"/>
  <c r="I147" i="24"/>
  <c r="G148" i="24"/>
  <c r="M148" i="24"/>
  <c r="N148" i="24"/>
  <c r="O148" i="24"/>
  <c r="L149" i="24"/>
  <c r="G150" i="24"/>
  <c r="I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C153" i="24"/>
  <c r="E153" i="24"/>
  <c r="G153" i="24"/>
  <c r="I153" i="24"/>
  <c r="J153" i="24"/>
  <c r="K153" i="24"/>
  <c r="L153" i="24"/>
  <c r="M153" i="24"/>
  <c r="N153" i="24"/>
  <c r="O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G157" i="24"/>
  <c r="M157" i="24"/>
  <c r="N157" i="24"/>
  <c r="O157" i="24"/>
  <c r="G159" i="24"/>
  <c r="M159" i="24"/>
  <c r="O159" i="24"/>
  <c r="Q159" i="24"/>
  <c r="B170" i="24"/>
  <c r="E74" i="22"/>
  <c r="G163" i="24"/>
  <c r="H163" i="24"/>
  <c r="I163" i="24"/>
  <c r="J163" i="24"/>
  <c r="K163" i="24"/>
  <c r="L163" i="24"/>
  <c r="M163" i="24"/>
  <c r="N163" i="24"/>
  <c r="P163" i="24"/>
  <c r="G164" i="24"/>
  <c r="I164" i="24"/>
  <c r="J164" i="24"/>
  <c r="K164" i="24"/>
  <c r="L164" i="24"/>
  <c r="M164" i="24"/>
  <c r="N164" i="24"/>
  <c r="O164" i="24"/>
  <c r="P164" i="24"/>
  <c r="G165" i="24"/>
  <c r="H165" i="24"/>
  <c r="I165" i="24"/>
  <c r="J165" i="24"/>
  <c r="K165" i="24"/>
  <c r="L165" i="24"/>
  <c r="M165" i="24"/>
  <c r="O165" i="24"/>
  <c r="G166" i="24"/>
  <c r="H166" i="24"/>
  <c r="I166" i="24"/>
  <c r="J166" i="24"/>
  <c r="K166" i="24"/>
  <c r="L166" i="24"/>
  <c r="M166" i="24"/>
  <c r="N166" i="24"/>
  <c r="P166" i="24"/>
  <c r="G167" i="24"/>
  <c r="I167" i="24"/>
  <c r="G168" i="24"/>
  <c r="H168" i="24"/>
  <c r="I168" i="24"/>
  <c r="J168" i="24"/>
  <c r="K168" i="24"/>
  <c r="L168" i="24"/>
  <c r="M168" i="24"/>
  <c r="N168" i="24"/>
  <c r="G169" i="24"/>
  <c r="I169" i="24"/>
  <c r="M169" i="24"/>
  <c r="N169" i="24"/>
  <c r="O169" i="24"/>
  <c r="P169" i="24"/>
  <c r="G170" i="24"/>
  <c r="I170" i="24"/>
  <c r="J170" i="24"/>
  <c r="K170" i="24"/>
  <c r="L170" i="24"/>
  <c r="M170" i="24"/>
  <c r="N170" i="24"/>
  <c r="O170" i="24"/>
  <c r="G171" i="24"/>
  <c r="H171" i="24"/>
  <c r="I171" i="24"/>
  <c r="J171" i="24"/>
  <c r="K171" i="24"/>
  <c r="L171" i="24"/>
  <c r="M171" i="24"/>
  <c r="N171" i="24"/>
  <c r="O171" i="24"/>
  <c r="P171" i="24"/>
  <c r="Q171" i="24"/>
  <c r="G172" i="24"/>
  <c r="H172" i="24"/>
  <c r="I172" i="24"/>
  <c r="J172" i="24"/>
  <c r="K172" i="24"/>
  <c r="L172" i="24"/>
  <c r="N172" i="24"/>
  <c r="O172" i="24"/>
  <c r="G173" i="24"/>
  <c r="I173" i="24"/>
  <c r="J173" i="24"/>
  <c r="K173" i="24"/>
  <c r="L173" i="24"/>
  <c r="M173" i="24"/>
  <c r="N173" i="24"/>
  <c r="O173" i="24"/>
  <c r="P173" i="24"/>
  <c r="G174" i="24"/>
  <c r="I174" i="24"/>
  <c r="M174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B130" i="24"/>
  <c r="D130" i="24"/>
  <c r="H130" i="24"/>
  <c r="P131" i="24"/>
  <c r="D132" i="24"/>
  <c r="H132" i="24"/>
  <c r="N133" i="24"/>
  <c r="P133" i="24"/>
  <c r="P135" i="24"/>
  <c r="B136" i="24"/>
  <c r="D136" i="24"/>
  <c r="B137" i="24"/>
  <c r="D137" i="24"/>
  <c r="F137" i="24"/>
  <c r="H137" i="24"/>
  <c r="N140" i="24"/>
  <c r="P140" i="24"/>
  <c r="J145" i="24"/>
  <c r="L145" i="24"/>
  <c r="N145" i="24"/>
  <c r="P145" i="24"/>
  <c r="B146" i="24"/>
  <c r="D146" i="24"/>
  <c r="H146" i="24"/>
  <c r="J146" i="24"/>
  <c r="B149" i="24"/>
  <c r="L150" i="24"/>
  <c r="N150" i="24"/>
  <c r="J152" i="24"/>
  <c r="L152" i="24"/>
  <c r="N152" i="24"/>
  <c r="B153" i="24"/>
  <c r="D153" i="24"/>
  <c r="F153" i="24"/>
  <c r="H153" i="24"/>
  <c r="P153" i="24"/>
  <c r="B154" i="24"/>
  <c r="B157" i="24"/>
  <c r="D157" i="24"/>
  <c r="H157" i="24"/>
  <c r="J157" i="24"/>
  <c r="L157" i="24"/>
  <c r="J159" i="24"/>
  <c r="L159" i="24"/>
  <c r="N159" i="24"/>
  <c r="P159" i="24"/>
  <c r="N165" i="24"/>
  <c r="P165" i="24"/>
  <c r="J167" i="24"/>
  <c r="K167" i="24"/>
  <c r="L167" i="24"/>
  <c r="N167" i="24"/>
  <c r="O167" i="24"/>
  <c r="P167" i="24"/>
  <c r="H169" i="24"/>
  <c r="J169" i="24"/>
  <c r="K169" i="24"/>
  <c r="L169" i="24"/>
  <c r="P172" i="24"/>
  <c r="J174" i="24"/>
  <c r="K174" i="24"/>
  <c r="L174" i="24"/>
  <c r="N174" i="24"/>
  <c r="O174" i="24"/>
  <c r="P174" i="24"/>
  <c r="B181" i="24"/>
  <c r="B180" i="24"/>
  <c r="F180" i="24"/>
  <c r="N180" i="24"/>
  <c r="Q135" i="23"/>
  <c r="J181" i="24"/>
  <c r="L130" i="23"/>
  <c r="N181" i="24"/>
  <c r="F131" i="23"/>
  <c r="G131" i="23"/>
  <c r="I131" i="23"/>
  <c r="J182" i="24"/>
  <c r="K131" i="23"/>
  <c r="L131" i="23"/>
  <c r="O182" i="23"/>
  <c r="P131" i="23"/>
  <c r="Q131" i="23"/>
  <c r="B183" i="24"/>
  <c r="E132" i="23"/>
  <c r="F183" i="24"/>
  <c r="I132" i="23"/>
  <c r="K132" i="23"/>
  <c r="L132" i="23"/>
  <c r="N132" i="23"/>
  <c r="O132" i="23"/>
  <c r="P132" i="23"/>
  <c r="Q132" i="23"/>
  <c r="B184" i="24"/>
  <c r="G184" i="23"/>
  <c r="J184" i="24"/>
  <c r="L133" i="23"/>
  <c r="N184" i="24"/>
  <c r="G134" i="23"/>
  <c r="I134" i="23"/>
  <c r="K134" i="23"/>
  <c r="N185" i="25"/>
  <c r="Q134" i="23"/>
  <c r="B186" i="24"/>
  <c r="I135" i="23"/>
  <c r="J186" i="24"/>
  <c r="L135" i="23"/>
  <c r="N186" i="24"/>
  <c r="E136" i="23"/>
  <c r="G136" i="23"/>
  <c r="I136" i="23"/>
  <c r="K136" i="23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O137" i="23"/>
  <c r="Q137" i="23"/>
  <c r="K138" i="23"/>
  <c r="L138" i="23"/>
  <c r="N138" i="23"/>
  <c r="P138" i="23"/>
  <c r="Q138" i="23"/>
  <c r="C188" i="23"/>
  <c r="E188" i="23"/>
  <c r="F188" i="25"/>
  <c r="G188" i="23"/>
  <c r="I139" i="23"/>
  <c r="M188" i="23"/>
  <c r="F189" i="24"/>
  <c r="L140" i="23"/>
  <c r="M189" i="23"/>
  <c r="N189" i="24"/>
  <c r="O140" i="23"/>
  <c r="P140" i="23"/>
  <c r="Q140" i="23"/>
  <c r="C147" i="23"/>
  <c r="E159" i="23"/>
  <c r="J144" i="23"/>
  <c r="F192" i="24"/>
  <c r="J192" i="24"/>
  <c r="P144" i="23"/>
  <c r="Q144" i="23"/>
  <c r="N193" i="24"/>
  <c r="P145" i="23"/>
  <c r="Q145" i="23"/>
  <c r="B194" i="24"/>
  <c r="M146" i="23"/>
  <c r="P146" i="23"/>
  <c r="C195" i="23"/>
  <c r="E147" i="23"/>
  <c r="F147" i="23"/>
  <c r="G147" i="23"/>
  <c r="J195" i="24"/>
  <c r="K147" i="23"/>
  <c r="M147" i="23"/>
  <c r="O147" i="23"/>
  <c r="P147" i="23"/>
  <c r="Q147" i="23"/>
  <c r="K148" i="23"/>
  <c r="M148" i="23"/>
  <c r="O148" i="23"/>
  <c r="Q148" i="23"/>
  <c r="F197" i="24"/>
  <c r="G149" i="23"/>
  <c r="J197" i="24"/>
  <c r="K149" i="23"/>
  <c r="M149" i="23"/>
  <c r="O149" i="23"/>
  <c r="P149" i="23"/>
  <c r="Q149" i="23"/>
  <c r="O198" i="23"/>
  <c r="Q150" i="23"/>
  <c r="D151" i="23"/>
  <c r="J151" i="23"/>
  <c r="L151" i="23"/>
  <c r="P151" i="23"/>
  <c r="D152" i="23"/>
  <c r="P152" i="23"/>
  <c r="Q152" i="23"/>
  <c r="B153" i="23"/>
  <c r="D153" i="23"/>
  <c r="F153" i="23"/>
  <c r="G153" i="23"/>
  <c r="H153" i="23"/>
  <c r="K153" i="23"/>
  <c r="L153" i="23"/>
  <c r="M153" i="23"/>
  <c r="N153" i="23"/>
  <c r="O153" i="23"/>
  <c r="P153" i="23"/>
  <c r="Q153" i="23"/>
  <c r="B154" i="23"/>
  <c r="C199" i="23"/>
  <c r="E154" i="23"/>
  <c r="F199" i="25"/>
  <c r="G154" i="23"/>
  <c r="I154" i="23"/>
  <c r="J154" i="23"/>
  <c r="Q154" i="23"/>
  <c r="N155" i="23"/>
  <c r="O155" i="23"/>
  <c r="P155" i="23"/>
  <c r="Q155" i="23"/>
  <c r="C156" i="23"/>
  <c r="D156" i="23"/>
  <c r="E156" i="23"/>
  <c r="P156" i="23"/>
  <c r="C200" i="23"/>
  <c r="K157" i="23"/>
  <c r="M157" i="23"/>
  <c r="Q157" i="23"/>
  <c r="B158" i="23"/>
  <c r="M158" i="23"/>
  <c r="N158" i="23"/>
  <c r="O158" i="23"/>
  <c r="P158" i="23"/>
  <c r="Q158" i="23"/>
  <c r="B159" i="23"/>
  <c r="K159" i="23"/>
  <c r="L159" i="23"/>
  <c r="M159" i="23"/>
  <c r="N159" i="23"/>
  <c r="O159" i="23"/>
  <c r="P159" i="23"/>
  <c r="Q159" i="23"/>
  <c r="C164" i="23"/>
  <c r="E164" i="23"/>
  <c r="L202" i="24"/>
  <c r="N202" i="24"/>
  <c r="F203" i="24"/>
  <c r="G163" i="23"/>
  <c r="H163" i="23"/>
  <c r="O203" i="23"/>
  <c r="B204" i="24"/>
  <c r="G164" i="23"/>
  <c r="K204" i="23"/>
  <c r="N204" i="24"/>
  <c r="O204" i="23"/>
  <c r="B205" i="24"/>
  <c r="C165" i="23"/>
  <c r="E205" i="23"/>
  <c r="F165" i="23"/>
  <c r="I165" i="23"/>
  <c r="N205" i="24"/>
  <c r="F206" i="24"/>
  <c r="G166" i="23"/>
  <c r="J206" i="24"/>
  <c r="K166" i="23"/>
  <c r="L166" i="23"/>
  <c r="M166" i="23"/>
  <c r="Q166" i="23"/>
  <c r="E207" i="23"/>
  <c r="F207" i="25"/>
  <c r="G167" i="23"/>
  <c r="K167" i="23"/>
  <c r="M167" i="23"/>
  <c r="O167" i="23"/>
  <c r="P207" i="24"/>
  <c r="F208" i="25"/>
  <c r="G168" i="23"/>
  <c r="K168" i="23"/>
  <c r="M168" i="23"/>
  <c r="O168" i="23"/>
  <c r="Q168" i="23"/>
  <c r="K169" i="23"/>
  <c r="L169" i="23"/>
  <c r="M169" i="23"/>
  <c r="N169" i="23"/>
  <c r="O169" i="23"/>
  <c r="P169" i="23"/>
  <c r="Q169" i="23"/>
  <c r="B170" i="23"/>
  <c r="B209" i="24"/>
  <c r="F171" i="23"/>
  <c r="I171" i="23"/>
  <c r="J209" i="24"/>
  <c r="K209" i="23"/>
  <c r="M209" i="23"/>
  <c r="N209" i="24"/>
  <c r="O209" i="23"/>
  <c r="E210" i="23"/>
  <c r="F210" i="25"/>
  <c r="K172" i="23"/>
  <c r="L210" i="24"/>
  <c r="M172" i="23"/>
  <c r="K173" i="23"/>
  <c r="L173" i="23"/>
  <c r="M173" i="23"/>
  <c r="N173" i="23"/>
  <c r="O173" i="23"/>
  <c r="P173" i="23"/>
  <c r="Q173" i="23"/>
  <c r="B174" i="23"/>
  <c r="G174" i="23"/>
  <c r="M174" i="23"/>
  <c r="N174" i="23"/>
  <c r="Q174" i="23"/>
  <c r="B211" i="24"/>
  <c r="C175" i="23"/>
  <c r="E211" i="23"/>
  <c r="F175" i="23"/>
  <c r="G175" i="23"/>
  <c r="I175" i="23"/>
  <c r="J211" i="24"/>
  <c r="N211" i="24"/>
  <c r="O211" i="23"/>
  <c r="P175" i="23"/>
  <c r="Q175" i="23"/>
  <c r="M131" i="23"/>
  <c r="O131" i="23"/>
  <c r="K133" i="23"/>
  <c r="M133" i="23"/>
  <c r="O134" i="23"/>
  <c r="C135" i="23"/>
  <c r="E135" i="23"/>
  <c r="G135" i="23"/>
  <c r="K135" i="23"/>
  <c r="M135" i="23"/>
  <c r="O135" i="23"/>
  <c r="C136" i="23"/>
  <c r="O138" i="23"/>
  <c r="O139" i="23"/>
  <c r="K140" i="23"/>
  <c r="M140" i="23"/>
  <c r="G144" i="23"/>
  <c r="K144" i="23"/>
  <c r="M144" i="23"/>
  <c r="N144" i="23"/>
  <c r="O144" i="23"/>
  <c r="O145" i="23"/>
  <c r="Q146" i="23"/>
  <c r="B147" i="23"/>
  <c r="B149" i="23"/>
  <c r="C149" i="23"/>
  <c r="O150" i="23"/>
  <c r="K151" i="23"/>
  <c r="M151" i="23"/>
  <c r="N151" i="23"/>
  <c r="O151" i="23"/>
  <c r="Q151" i="23"/>
  <c r="B152" i="23"/>
  <c r="C152" i="23"/>
  <c r="E152" i="23"/>
  <c r="F152" i="23"/>
  <c r="O152" i="23"/>
  <c r="C153" i="23"/>
  <c r="E153" i="23"/>
  <c r="I153" i="23"/>
  <c r="J153" i="23"/>
  <c r="K154" i="23"/>
  <c r="M154" i="23"/>
  <c r="N154" i="23"/>
  <c r="O154" i="23"/>
  <c r="B156" i="23"/>
  <c r="O156" i="23"/>
  <c r="Q156" i="23"/>
  <c r="B157" i="23"/>
  <c r="C157" i="23"/>
  <c r="E157" i="23"/>
  <c r="G158" i="23"/>
  <c r="K158" i="23"/>
  <c r="K164" i="23"/>
  <c r="M164" i="23"/>
  <c r="O164" i="23"/>
  <c r="Q164" i="23"/>
  <c r="E165" i="23"/>
  <c r="G165" i="23"/>
  <c r="K165" i="23"/>
  <c r="M165" i="23"/>
  <c r="C166" i="23"/>
  <c r="E166" i="23"/>
  <c r="C167" i="23"/>
  <c r="E167" i="23"/>
  <c r="K170" i="23"/>
  <c r="M170" i="23"/>
  <c r="O170" i="23"/>
  <c r="Q170" i="23"/>
  <c r="C171" i="23"/>
  <c r="E171" i="23"/>
  <c r="G171" i="23"/>
  <c r="K171" i="23"/>
  <c r="M171" i="23"/>
  <c r="Q171" i="23"/>
  <c r="C172" i="23"/>
  <c r="E172" i="23"/>
  <c r="G172" i="23"/>
  <c r="K174" i="23"/>
  <c r="M182" i="23"/>
  <c r="M184" i="23"/>
  <c r="M185" i="23"/>
  <c r="C186" i="23"/>
  <c r="E186" i="23"/>
  <c r="G186" i="23"/>
  <c r="M186" i="23"/>
  <c r="C187" i="23"/>
  <c r="G187" i="23"/>
  <c r="M187" i="23"/>
  <c r="C192" i="23"/>
  <c r="C194" i="23"/>
  <c r="C196" i="23"/>
  <c r="O196" i="23"/>
  <c r="C197" i="23"/>
  <c r="C198" i="23"/>
  <c r="K205" i="23"/>
  <c r="M205" i="23"/>
  <c r="O205" i="23"/>
  <c r="M207" i="23"/>
  <c r="O207" i="23"/>
  <c r="K208" i="23"/>
  <c r="O208" i="23"/>
  <c r="E209" i="23"/>
  <c r="O210" i="23"/>
  <c r="O64" i="22"/>
  <c r="P64" i="22"/>
  <c r="C65" i="22"/>
  <c r="D65" i="22"/>
  <c r="O66" i="22"/>
  <c r="P66" i="22"/>
  <c r="Q66" i="22"/>
  <c r="B64" i="22"/>
  <c r="C185" i="23"/>
  <c r="D64" i="22"/>
  <c r="J64" i="22"/>
  <c r="H65" i="22"/>
  <c r="J65" i="22"/>
  <c r="L65" i="22"/>
  <c r="M65" i="22"/>
  <c r="N65" i="22"/>
  <c r="P65" i="22"/>
  <c r="B66" i="22"/>
  <c r="D66" i="22"/>
  <c r="E204" i="23"/>
  <c r="F66" i="22"/>
  <c r="G204" i="23"/>
  <c r="K210" i="23"/>
  <c r="M74" i="22"/>
  <c r="P74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J59" i="22"/>
  <c r="L59" i="22"/>
  <c r="P59" i="22"/>
  <c r="B60" i="22"/>
  <c r="P61" i="22"/>
  <c r="P114" i="6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N68" i="22"/>
  <c r="O72" i="22"/>
  <c r="P72" i="22"/>
  <c r="Q72" i="22"/>
  <c r="O73" i="22"/>
  <c r="P73" i="22"/>
  <c r="G74" i="22"/>
  <c r="H74" i="22"/>
  <c r="K74" i="22"/>
  <c r="L74" i="22"/>
  <c r="O74" i="22"/>
  <c r="Q74" i="22"/>
  <c r="F76" i="22"/>
  <c r="B158" i="21"/>
  <c r="C158" i="21"/>
  <c r="D158" i="21"/>
  <c r="G158" i="21"/>
  <c r="H215" i="21"/>
  <c r="I215" i="21"/>
  <c r="K158" i="21"/>
  <c r="O158" i="21"/>
  <c r="Q158" i="21"/>
  <c r="B159" i="21"/>
  <c r="C159" i="21"/>
  <c r="D216" i="21"/>
  <c r="J159" i="21"/>
  <c r="K159" i="21"/>
  <c r="L159" i="21"/>
  <c r="M159" i="21"/>
  <c r="N159" i="21"/>
  <c r="O159" i="21"/>
  <c r="P159" i="21"/>
  <c r="Q159" i="21"/>
  <c r="C160" i="21"/>
  <c r="G160" i="21"/>
  <c r="K160" i="21"/>
  <c r="P160" i="21"/>
  <c r="Q160" i="21"/>
  <c r="B161" i="21"/>
  <c r="C161" i="21"/>
  <c r="D161" i="21"/>
  <c r="E161" i="21"/>
  <c r="F161" i="21"/>
  <c r="G161" i="21"/>
  <c r="H161" i="21"/>
  <c r="I161" i="21"/>
  <c r="J161" i="21"/>
  <c r="K161" i="21"/>
  <c r="O161" i="21"/>
  <c r="C220" i="21"/>
  <c r="D220" i="21"/>
  <c r="E220" i="21"/>
  <c r="G220" i="21"/>
  <c r="H220" i="21"/>
  <c r="I220" i="21"/>
  <c r="J163" i="21"/>
  <c r="K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I171" i="21"/>
  <c r="J171" i="21"/>
  <c r="K171" i="21"/>
  <c r="L171" i="21"/>
  <c r="M171" i="21"/>
  <c r="N171" i="21"/>
  <c r="O171" i="21"/>
  <c r="F224" i="21"/>
  <c r="H224" i="21"/>
  <c r="I224" i="21"/>
  <c r="K162" i="21"/>
  <c r="F176" i="21"/>
  <c r="G176" i="21"/>
  <c r="H176" i="21"/>
  <c r="I176" i="21"/>
  <c r="K176" i="21"/>
  <c r="L176" i="21"/>
  <c r="N176" i="21"/>
  <c r="O176" i="21"/>
  <c r="P227" i="21"/>
  <c r="Q227" i="21"/>
  <c r="B228" i="21"/>
  <c r="C228" i="21"/>
  <c r="D228" i="21"/>
  <c r="E228" i="21"/>
  <c r="F228" i="21"/>
  <c r="G228" i="21"/>
  <c r="H228" i="21"/>
  <c r="I228" i="21"/>
  <c r="B178" i="21"/>
  <c r="C178" i="21"/>
  <c r="D178" i="21"/>
  <c r="F178" i="21"/>
  <c r="G178" i="21"/>
  <c r="H178" i="21"/>
  <c r="I178" i="21"/>
  <c r="J178" i="21"/>
  <c r="K178" i="21"/>
  <c r="N229" i="21"/>
  <c r="O229" i="21"/>
  <c r="P229" i="21"/>
  <c r="Q229" i="21"/>
  <c r="L179" i="21"/>
  <c r="N179" i="21"/>
  <c r="O179" i="21"/>
  <c r="P179" i="21"/>
  <c r="Q179" i="21"/>
  <c r="B183" i="21"/>
  <c r="D183" i="21"/>
  <c r="F183" i="21"/>
  <c r="H183" i="21"/>
  <c r="I183" i="21"/>
  <c r="J183" i="21"/>
  <c r="L183" i="21"/>
  <c r="M183" i="21"/>
  <c r="N183" i="21"/>
  <c r="O183" i="21"/>
  <c r="P183" i="21"/>
  <c r="Q183" i="21"/>
  <c r="K185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Q186" i="21"/>
  <c r="C188" i="21"/>
  <c r="B190" i="21"/>
  <c r="C190" i="21"/>
  <c r="D190" i="21"/>
  <c r="E190" i="21"/>
  <c r="F190" i="21"/>
  <c r="H190" i="21"/>
  <c r="I190" i="21"/>
  <c r="F191" i="21"/>
  <c r="M191" i="21"/>
  <c r="N235" i="21"/>
  <c r="O235" i="21"/>
  <c r="P235" i="21"/>
  <c r="B206" i="21"/>
  <c r="D81" i="18"/>
  <c r="I206" i="21"/>
  <c r="P81" i="18"/>
  <c r="B238" i="21"/>
  <c r="C195" i="21"/>
  <c r="D238" i="21"/>
  <c r="F238" i="21"/>
  <c r="H238" i="21"/>
  <c r="I238" i="21"/>
  <c r="J238" i="21"/>
  <c r="L238" i="21"/>
  <c r="M238" i="21"/>
  <c r="N238" i="21"/>
  <c r="P238" i="21"/>
  <c r="B239" i="21"/>
  <c r="C196" i="21"/>
  <c r="D239" i="21"/>
  <c r="E196" i="21"/>
  <c r="G196" i="21"/>
  <c r="J239" i="21"/>
  <c r="K196" i="21"/>
  <c r="L239" i="21"/>
  <c r="N239" i="21"/>
  <c r="O196" i="21"/>
  <c r="P239" i="21"/>
  <c r="Q196" i="21"/>
  <c r="C197" i="21"/>
  <c r="D240" i="21"/>
  <c r="E197" i="21"/>
  <c r="G197" i="21"/>
  <c r="J240" i="21"/>
  <c r="K197" i="21"/>
  <c r="L240" i="21"/>
  <c r="M197" i="21"/>
  <c r="N240" i="21"/>
  <c r="O197" i="21"/>
  <c r="P240" i="21"/>
  <c r="Q240" i="21"/>
  <c r="B241" i="21"/>
  <c r="D241" i="21"/>
  <c r="G198" i="21"/>
  <c r="H241" i="21"/>
  <c r="J241" i="21"/>
  <c r="K198" i="21"/>
  <c r="L241" i="21"/>
  <c r="N241" i="21"/>
  <c r="O198" i="21"/>
  <c r="P241" i="21"/>
  <c r="Q198" i="21"/>
  <c r="M199" i="21"/>
  <c r="N199" i="21"/>
  <c r="O199" i="21"/>
  <c r="P199" i="21"/>
  <c r="Q199" i="21"/>
  <c r="E200" i="21"/>
  <c r="N200" i="21"/>
  <c r="O200" i="21"/>
  <c r="P200" i="21"/>
  <c r="Q200" i="21"/>
  <c r="N201" i="21"/>
  <c r="O201" i="21"/>
  <c r="P201" i="21"/>
  <c r="Q201" i="21"/>
  <c r="C202" i="21"/>
  <c r="D202" i="21"/>
  <c r="E202" i="21"/>
  <c r="F202" i="21"/>
  <c r="G202" i="21"/>
  <c r="H202" i="21"/>
  <c r="I202" i="21"/>
  <c r="J202" i="21"/>
  <c r="K202" i="21"/>
  <c r="N202" i="21"/>
  <c r="O202" i="21"/>
  <c r="P202" i="21"/>
  <c r="Q202" i="21"/>
  <c r="O203" i="21"/>
  <c r="P203" i="21"/>
  <c r="C204" i="21"/>
  <c r="H204" i="21"/>
  <c r="O204" i="21"/>
  <c r="Q204" i="21"/>
  <c r="B205" i="21"/>
  <c r="C205" i="21"/>
  <c r="D205" i="21"/>
  <c r="E205" i="21"/>
  <c r="F205" i="21"/>
  <c r="G205" i="21"/>
  <c r="H205" i="21"/>
  <c r="I205" i="21"/>
  <c r="K205" i="21"/>
  <c r="O205" i="21"/>
  <c r="N206" i="21"/>
  <c r="O206" i="21"/>
  <c r="P206" i="21"/>
  <c r="Q206" i="21"/>
  <c r="L207" i="21"/>
  <c r="O207" i="21"/>
  <c r="B208" i="21"/>
  <c r="F208" i="21"/>
  <c r="G208" i="21"/>
  <c r="H208" i="21"/>
  <c r="I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L209" i="21"/>
  <c r="M209" i="21"/>
  <c r="N209" i="21"/>
  <c r="O209" i="21"/>
  <c r="P209" i="21"/>
  <c r="Q209" i="21"/>
  <c r="C210" i="21"/>
  <c r="D246" i="21"/>
  <c r="J246" i="21"/>
  <c r="K210" i="21"/>
  <c r="L246" i="21"/>
  <c r="N246" i="21"/>
  <c r="O210" i="21"/>
  <c r="P246" i="21"/>
  <c r="E158" i="21"/>
  <c r="F158" i="21"/>
  <c r="H158" i="21"/>
  <c r="I158" i="21"/>
  <c r="J158" i="21"/>
  <c r="L158" i="21"/>
  <c r="M158" i="21"/>
  <c r="N158" i="21"/>
  <c r="P158" i="21"/>
  <c r="H159" i="21"/>
  <c r="I159" i="21"/>
  <c r="B160" i="21"/>
  <c r="D160" i="21"/>
  <c r="E160" i="21"/>
  <c r="F160" i="21"/>
  <c r="H160" i="21"/>
  <c r="I160" i="21"/>
  <c r="J160" i="21"/>
  <c r="L161" i="21"/>
  <c r="M161" i="21"/>
  <c r="N161" i="21"/>
  <c r="P161" i="21"/>
  <c r="Q161" i="21"/>
  <c r="C163" i="21"/>
  <c r="D163" i="21"/>
  <c r="E163" i="21"/>
  <c r="G163" i="21"/>
  <c r="K163" i="21"/>
  <c r="L163" i="21"/>
  <c r="M163" i="21"/>
  <c r="P167" i="21"/>
  <c r="Q167" i="21"/>
  <c r="B171" i="21"/>
  <c r="C171" i="21"/>
  <c r="D171" i="21"/>
  <c r="E171" i="21"/>
  <c r="F171" i="21"/>
  <c r="G171" i="21"/>
  <c r="H171" i="21"/>
  <c r="P171" i="21"/>
  <c r="Q171" i="21"/>
  <c r="B172" i="21"/>
  <c r="C172" i="21"/>
  <c r="D172" i="21"/>
  <c r="E172" i="21"/>
  <c r="F172" i="21"/>
  <c r="G172" i="21"/>
  <c r="J172" i="21"/>
  <c r="K172" i="21"/>
  <c r="L172" i="21"/>
  <c r="M172" i="21"/>
  <c r="N172" i="21"/>
  <c r="O172" i="21"/>
  <c r="P172" i="21"/>
  <c r="Q172" i="21"/>
  <c r="B176" i="21"/>
  <c r="C176" i="21"/>
  <c r="D176" i="21"/>
  <c r="E176" i="21"/>
  <c r="J176" i="21"/>
  <c r="P176" i="21"/>
  <c r="Q176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B179" i="21"/>
  <c r="C179" i="21"/>
  <c r="D179" i="21"/>
  <c r="E179" i="21"/>
  <c r="F179" i="21"/>
  <c r="G179" i="21"/>
  <c r="H179" i="21"/>
  <c r="I179" i="21"/>
  <c r="J179" i="21"/>
  <c r="K179" i="21"/>
  <c r="C182" i="21"/>
  <c r="C183" i="21"/>
  <c r="E183" i="21"/>
  <c r="G183" i="21"/>
  <c r="K183" i="21"/>
  <c r="C185" i="21"/>
  <c r="K188" i="21"/>
  <c r="G190" i="21"/>
  <c r="J190" i="21"/>
  <c r="K190" i="21"/>
  <c r="L190" i="21"/>
  <c r="M190" i="21"/>
  <c r="N190" i="21"/>
  <c r="O190" i="21"/>
  <c r="P190" i="21"/>
  <c r="Q190" i="21"/>
  <c r="B191" i="21"/>
  <c r="C191" i="21"/>
  <c r="K192" i="21"/>
  <c r="B195" i="21"/>
  <c r="F195" i="21"/>
  <c r="H195" i="21"/>
  <c r="I195" i="21"/>
  <c r="L195" i="21"/>
  <c r="M195" i="21"/>
  <c r="J196" i="21"/>
  <c r="N196" i="21"/>
  <c r="P196" i="21"/>
  <c r="J197" i="21"/>
  <c r="L197" i="21"/>
  <c r="N197" i="21"/>
  <c r="P197" i="21"/>
  <c r="H198" i="21"/>
  <c r="I198" i="21"/>
  <c r="J198" i="21"/>
  <c r="L198" i="21"/>
  <c r="M198" i="21"/>
  <c r="N198" i="21"/>
  <c r="B199" i="21"/>
  <c r="E199" i="21"/>
  <c r="H199" i="21"/>
  <c r="I199" i="21"/>
  <c r="B202" i="21"/>
  <c r="L202" i="21"/>
  <c r="M202" i="21"/>
  <c r="B203" i="21"/>
  <c r="E203" i="21"/>
  <c r="N203" i="21"/>
  <c r="Q203" i="21"/>
  <c r="B204" i="21"/>
  <c r="E204" i="21"/>
  <c r="N204" i="21"/>
  <c r="P204" i="21"/>
  <c r="J205" i="21"/>
  <c r="L205" i="21"/>
  <c r="M205" i="21"/>
  <c r="N205" i="21"/>
  <c r="P205" i="21"/>
  <c r="Q205" i="21"/>
  <c r="I207" i="21"/>
  <c r="J207" i="21"/>
  <c r="N207" i="21"/>
  <c r="P207" i="21"/>
  <c r="Q207" i="21"/>
  <c r="E208" i="21"/>
  <c r="J209" i="21"/>
  <c r="J210" i="21"/>
  <c r="L210" i="21"/>
  <c r="M210" i="21"/>
  <c r="N210" i="21"/>
  <c r="P210" i="21"/>
  <c r="Q210" i="21"/>
  <c r="B215" i="21"/>
  <c r="C215" i="21"/>
  <c r="D215" i="21"/>
  <c r="E215" i="21"/>
  <c r="F215" i="21"/>
  <c r="G215" i="21"/>
  <c r="J215" i="21"/>
  <c r="K215" i="21"/>
  <c r="L215" i="21"/>
  <c r="M215" i="21"/>
  <c r="N215" i="21"/>
  <c r="O215" i="21"/>
  <c r="P215" i="21"/>
  <c r="Q215" i="21"/>
  <c r="B216" i="21"/>
  <c r="C216" i="21"/>
  <c r="H216" i="21"/>
  <c r="I216" i="21"/>
  <c r="J216" i="21"/>
  <c r="K216" i="21"/>
  <c r="L216" i="21"/>
  <c r="M216" i="21"/>
  <c r="N216" i="21"/>
  <c r="O216" i="21"/>
  <c r="P216" i="21"/>
  <c r="Q216" i="21"/>
  <c r="B217" i="21"/>
  <c r="C217" i="21"/>
  <c r="D217" i="21"/>
  <c r="E217" i="21"/>
  <c r="F217" i="21"/>
  <c r="G217" i="21"/>
  <c r="H217" i="21"/>
  <c r="I217" i="21"/>
  <c r="J217" i="21"/>
  <c r="K217" i="21"/>
  <c r="P217" i="21"/>
  <c r="Q217" i="21"/>
  <c r="B218" i="21"/>
  <c r="C218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P218" i="21"/>
  <c r="Q218" i="21"/>
  <c r="J220" i="21"/>
  <c r="L220" i="21"/>
  <c r="M220" i="21"/>
  <c r="N220" i="21"/>
  <c r="P220" i="21"/>
  <c r="Q220" i="21"/>
  <c r="C223" i="21"/>
  <c r="B224" i="21"/>
  <c r="C224" i="21"/>
  <c r="D224" i="21"/>
  <c r="E224" i="21"/>
  <c r="G224" i="21"/>
  <c r="J224" i="21"/>
  <c r="K224" i="21"/>
  <c r="L224" i="21"/>
  <c r="M224" i="21"/>
  <c r="N224" i="21"/>
  <c r="O224" i="21"/>
  <c r="P224" i="21"/>
  <c r="Q224" i="21"/>
  <c r="B227" i="21"/>
  <c r="C227" i="21"/>
  <c r="D227" i="21"/>
  <c r="E227" i="21"/>
  <c r="F227" i="21"/>
  <c r="G227" i="21"/>
  <c r="H227" i="21"/>
  <c r="I227" i="21"/>
  <c r="J227" i="21"/>
  <c r="K227" i="21"/>
  <c r="N227" i="21"/>
  <c r="O227" i="21"/>
  <c r="J228" i="21"/>
  <c r="K228" i="21"/>
  <c r="L228" i="21"/>
  <c r="M228" i="21"/>
  <c r="N228" i="21"/>
  <c r="O228" i="21"/>
  <c r="P228" i="21"/>
  <c r="Q228" i="21"/>
  <c r="B229" i="21"/>
  <c r="C229" i="21"/>
  <c r="F229" i="21"/>
  <c r="G229" i="21"/>
  <c r="H229" i="21"/>
  <c r="I229" i="21"/>
  <c r="J229" i="21"/>
  <c r="K229" i="21"/>
  <c r="B230" i="21"/>
  <c r="C230" i="21"/>
  <c r="D230" i="21"/>
  <c r="E230" i="21"/>
  <c r="F230" i="21"/>
  <c r="G230" i="21"/>
  <c r="H230" i="21"/>
  <c r="I230" i="21"/>
  <c r="J230" i="21"/>
  <c r="K230" i="21"/>
  <c r="N230" i="21"/>
  <c r="O230" i="21"/>
  <c r="P230" i="21"/>
  <c r="Q230" i="21"/>
  <c r="B235" i="21"/>
  <c r="C235" i="21"/>
  <c r="F235" i="21"/>
  <c r="C238" i="21"/>
  <c r="C239" i="21"/>
  <c r="E239" i="21"/>
  <c r="K239" i="21"/>
  <c r="O239" i="21"/>
  <c r="Q239" i="21"/>
  <c r="C240" i="21"/>
  <c r="E240" i="21"/>
  <c r="G240" i="21"/>
  <c r="G241" i="21"/>
  <c r="I241" i="21"/>
  <c r="K241" i="21"/>
  <c r="M241" i="21"/>
  <c r="O241" i="21"/>
  <c r="K243" i="21"/>
  <c r="K245" i="21"/>
  <c r="C246" i="21"/>
  <c r="K246" i="21"/>
  <c r="M246" i="21"/>
  <c r="O246" i="21"/>
  <c r="Q246" i="21"/>
  <c r="D158" i="20"/>
  <c r="E158" i="20"/>
  <c r="G170" i="20"/>
  <c r="H170" i="20"/>
  <c r="I170" i="20"/>
  <c r="L162" i="20"/>
  <c r="M162" i="20"/>
  <c r="O158" i="20"/>
  <c r="C159" i="20"/>
  <c r="D159" i="20"/>
  <c r="E159" i="20"/>
  <c r="I159" i="20"/>
  <c r="E160" i="20"/>
  <c r="G160" i="20"/>
  <c r="H160" i="20"/>
  <c r="I160" i="20"/>
  <c r="K160" i="20"/>
  <c r="C161" i="20"/>
  <c r="O161" i="20"/>
  <c r="P161" i="20"/>
  <c r="Q161" i="20"/>
  <c r="C162" i="20"/>
  <c r="E162" i="20"/>
  <c r="I162" i="20"/>
  <c r="C163" i="20"/>
  <c r="P163" i="20"/>
  <c r="Q95" i="18"/>
  <c r="M164" i="20"/>
  <c r="O164" i="20"/>
  <c r="D165" i="20"/>
  <c r="E165" i="20"/>
  <c r="G165" i="20"/>
  <c r="H165" i="20"/>
  <c r="I165" i="20"/>
  <c r="J165" i="20"/>
  <c r="K165" i="20"/>
  <c r="L165" i="20"/>
  <c r="M165" i="20"/>
  <c r="O165" i="20"/>
  <c r="P165" i="20"/>
  <c r="Q165" i="20"/>
  <c r="B166" i="20"/>
  <c r="C166" i="20"/>
  <c r="L166" i="20"/>
  <c r="O166" i="20"/>
  <c r="P166" i="20"/>
  <c r="Q166" i="20"/>
  <c r="L167" i="20"/>
  <c r="O167" i="20"/>
  <c r="P167" i="20"/>
  <c r="Q167" i="20"/>
  <c r="C168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B170" i="20"/>
  <c r="C170" i="20"/>
  <c r="L170" i="20"/>
  <c r="F171" i="20"/>
  <c r="I171" i="20"/>
  <c r="J171" i="20"/>
  <c r="K171" i="20"/>
  <c r="L171" i="20"/>
  <c r="M171" i="20"/>
  <c r="N171" i="20"/>
  <c r="O171" i="20"/>
  <c r="P171" i="20"/>
  <c r="Q171" i="20"/>
  <c r="C172" i="20"/>
  <c r="L172" i="20"/>
  <c r="O172" i="20"/>
  <c r="D180" i="20"/>
  <c r="E97" i="18"/>
  <c r="G177" i="20"/>
  <c r="E176" i="20"/>
  <c r="G176" i="20"/>
  <c r="H176" i="20"/>
  <c r="K176" i="20"/>
  <c r="L176" i="20"/>
  <c r="M176" i="20"/>
  <c r="O176" i="20"/>
  <c r="P176" i="20"/>
  <c r="Q176" i="20"/>
  <c r="K177" i="20"/>
  <c r="M177" i="20"/>
  <c r="N177" i="20"/>
  <c r="P177" i="20"/>
  <c r="M178" i="20"/>
  <c r="P178" i="20"/>
  <c r="Q178" i="20"/>
  <c r="G179" i="20"/>
  <c r="H179" i="20"/>
  <c r="K179" i="20"/>
  <c r="L180" i="20"/>
  <c r="M180" i="20"/>
  <c r="O180" i="20"/>
  <c r="P180" i="20"/>
  <c r="G181" i="20"/>
  <c r="M181" i="20"/>
  <c r="P181" i="20"/>
  <c r="Q181" i="20"/>
  <c r="J182" i="20"/>
  <c r="K182" i="20"/>
  <c r="L182" i="20"/>
  <c r="M182" i="20"/>
  <c r="E183" i="20"/>
  <c r="G183" i="20"/>
  <c r="H183" i="20"/>
  <c r="I183" i="20"/>
  <c r="K183" i="20"/>
  <c r="L183" i="20"/>
  <c r="M183" i="20"/>
  <c r="O183" i="20"/>
  <c r="P183" i="20"/>
  <c r="Q183" i="20"/>
  <c r="J184" i="20"/>
  <c r="K184" i="20"/>
  <c r="L184" i="20"/>
  <c r="M184" i="20"/>
  <c r="P184" i="20"/>
  <c r="Q184" i="20"/>
  <c r="B185" i="20"/>
  <c r="E185" i="20"/>
  <c r="M185" i="20"/>
  <c r="P185" i="20"/>
  <c r="Q185" i="20"/>
  <c r="B186" i="20"/>
  <c r="D186" i="20"/>
  <c r="E186" i="20"/>
  <c r="F186" i="20"/>
  <c r="G186" i="20"/>
  <c r="H186" i="20"/>
  <c r="I186" i="20"/>
  <c r="J186" i="20"/>
  <c r="N186" i="20"/>
  <c r="Q186" i="20"/>
  <c r="G187" i="20"/>
  <c r="K187" i="20"/>
  <c r="L234" i="20"/>
  <c r="O187" i="20"/>
  <c r="P187" i="20"/>
  <c r="Q187" i="20"/>
  <c r="J188" i="20"/>
  <c r="K188" i="20"/>
  <c r="L188" i="20"/>
  <c r="M188" i="20"/>
  <c r="D189" i="20"/>
  <c r="E189" i="20"/>
  <c r="F189" i="20"/>
  <c r="G189" i="20"/>
  <c r="L189" i="20"/>
  <c r="M189" i="20"/>
  <c r="N189" i="20"/>
  <c r="O189" i="20"/>
  <c r="Q189" i="20"/>
  <c r="J190" i="20"/>
  <c r="N190" i="20"/>
  <c r="O190" i="20"/>
  <c r="P190" i="20"/>
  <c r="Q190" i="20"/>
  <c r="C191" i="20"/>
  <c r="D191" i="20"/>
  <c r="E191" i="20"/>
  <c r="G191" i="20"/>
  <c r="P191" i="20"/>
  <c r="Q191" i="20"/>
  <c r="K203" i="20"/>
  <c r="L203" i="20"/>
  <c r="M203" i="20"/>
  <c r="O207" i="20"/>
  <c r="P196" i="20"/>
  <c r="O195" i="20"/>
  <c r="P195" i="20"/>
  <c r="Q195" i="20"/>
  <c r="C196" i="20"/>
  <c r="E196" i="20"/>
  <c r="G196" i="20"/>
  <c r="H196" i="20"/>
  <c r="I196" i="20"/>
  <c r="H197" i="20"/>
  <c r="I197" i="20"/>
  <c r="J197" i="20"/>
  <c r="K197" i="20"/>
  <c r="M197" i="20"/>
  <c r="P197" i="20"/>
  <c r="Q197" i="20"/>
  <c r="O198" i="20"/>
  <c r="P198" i="20"/>
  <c r="Q198" i="20"/>
  <c r="E199" i="20"/>
  <c r="I199" i="20"/>
  <c r="O200" i="20"/>
  <c r="P200" i="20"/>
  <c r="O202" i="20"/>
  <c r="P202" i="20"/>
  <c r="Q202" i="20"/>
  <c r="C203" i="20"/>
  <c r="I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O205" i="20"/>
  <c r="P205" i="20"/>
  <c r="Q205" i="20"/>
  <c r="O206" i="20"/>
  <c r="Q206" i="20"/>
  <c r="C207" i="20"/>
  <c r="D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I209" i="20"/>
  <c r="I210" i="20"/>
  <c r="J210" i="20"/>
  <c r="K210" i="20"/>
  <c r="M210" i="20"/>
  <c r="O210" i="20"/>
  <c r="Q210" i="20"/>
  <c r="C158" i="20"/>
  <c r="K159" i="20"/>
  <c r="Q159" i="20"/>
  <c r="C160" i="20"/>
  <c r="L160" i="20"/>
  <c r="D161" i="20"/>
  <c r="G161" i="20"/>
  <c r="I161" i="20"/>
  <c r="K163" i="20"/>
  <c r="L163" i="20"/>
  <c r="O163" i="20"/>
  <c r="C164" i="20"/>
  <c r="D164" i="20"/>
  <c r="E164" i="20"/>
  <c r="G164" i="20"/>
  <c r="H164" i="20"/>
  <c r="I164" i="20"/>
  <c r="K164" i="20"/>
  <c r="L164" i="20"/>
  <c r="C165" i="20"/>
  <c r="C167" i="20"/>
  <c r="D167" i="20"/>
  <c r="I167" i="20"/>
  <c r="E168" i="20"/>
  <c r="I168" i="20"/>
  <c r="K168" i="20"/>
  <c r="L168" i="20"/>
  <c r="M168" i="20"/>
  <c r="C169" i="20"/>
  <c r="O170" i="20"/>
  <c r="P170" i="20"/>
  <c r="C171" i="20"/>
  <c r="D171" i="20"/>
  <c r="E171" i="20"/>
  <c r="G171" i="20"/>
  <c r="H171" i="20"/>
  <c r="D177" i="20"/>
  <c r="D178" i="20"/>
  <c r="E178" i="20"/>
  <c r="G178" i="20"/>
  <c r="E179" i="20"/>
  <c r="I179" i="20"/>
  <c r="M179" i="20"/>
  <c r="P179" i="20"/>
  <c r="K180" i="20"/>
  <c r="C181" i="20"/>
  <c r="D181" i="20"/>
  <c r="D185" i="20"/>
  <c r="G185" i="20"/>
  <c r="C186" i="20"/>
  <c r="K186" i="20"/>
  <c r="L186" i="20"/>
  <c r="M186" i="20"/>
  <c r="O186" i="20"/>
  <c r="P186" i="20"/>
  <c r="C189" i="20"/>
  <c r="P189" i="20"/>
  <c r="C190" i="20"/>
  <c r="K190" i="20"/>
  <c r="L190" i="20"/>
  <c r="M190" i="20"/>
  <c r="L196" i="20"/>
  <c r="M196" i="20"/>
  <c r="O196" i="20"/>
  <c r="O197" i="20"/>
  <c r="O199" i="20"/>
  <c r="Q200" i="20"/>
  <c r="C201" i="20"/>
  <c r="P201" i="20"/>
  <c r="E203" i="20"/>
  <c r="G203" i="20"/>
  <c r="H207" i="20"/>
  <c r="I207" i="20"/>
  <c r="K207" i="20"/>
  <c r="L207" i="20"/>
  <c r="Q207" i="20"/>
  <c r="O209" i="20"/>
  <c r="P209" i="20"/>
  <c r="Q209" i="20"/>
  <c r="C210" i="20"/>
  <c r="D210" i="20"/>
  <c r="D224" i="20"/>
  <c r="G163" i="19"/>
  <c r="H163" i="19"/>
  <c r="I166" i="19"/>
  <c r="L170" i="19"/>
  <c r="M158" i="19"/>
  <c r="Q159" i="19"/>
  <c r="B158" i="19"/>
  <c r="L158" i="19"/>
  <c r="O215" i="20"/>
  <c r="P215" i="20"/>
  <c r="Q215" i="20"/>
  <c r="B159" i="19"/>
  <c r="D216" i="20"/>
  <c r="E216" i="20"/>
  <c r="G216" i="20"/>
  <c r="H216" i="20"/>
  <c r="K159" i="19"/>
  <c r="L216" i="20"/>
  <c r="M216" i="20"/>
  <c r="B160" i="19"/>
  <c r="G217" i="19"/>
  <c r="K160" i="19"/>
  <c r="M217" i="20"/>
  <c r="N160" i="19"/>
  <c r="O217" i="20"/>
  <c r="P217" i="20"/>
  <c r="B161" i="19"/>
  <c r="C161" i="19"/>
  <c r="D218" i="20"/>
  <c r="E218" i="20"/>
  <c r="G218" i="20"/>
  <c r="H218" i="20"/>
  <c r="I218" i="20"/>
  <c r="O161" i="19"/>
  <c r="P161" i="19"/>
  <c r="Q161" i="19"/>
  <c r="D219" i="21"/>
  <c r="E162" i="19"/>
  <c r="I219" i="20"/>
  <c r="K162" i="19"/>
  <c r="B163" i="19"/>
  <c r="L220" i="20"/>
  <c r="N163" i="19"/>
  <c r="O220" i="20"/>
  <c r="P220" i="20"/>
  <c r="Q220" i="20"/>
  <c r="C221" i="21"/>
  <c r="D221" i="21"/>
  <c r="G221" i="20"/>
  <c r="I221" i="20"/>
  <c r="Q221" i="19"/>
  <c r="I222" i="20"/>
  <c r="L222" i="21"/>
  <c r="M222" i="20"/>
  <c r="P222" i="21"/>
  <c r="Q222" i="19"/>
  <c r="B166" i="19"/>
  <c r="C166" i="19"/>
  <c r="L166" i="19"/>
  <c r="N166" i="19"/>
  <c r="O166" i="19"/>
  <c r="P166" i="19"/>
  <c r="Q166" i="19"/>
  <c r="B167" i="19"/>
  <c r="O167" i="19"/>
  <c r="P167" i="19"/>
  <c r="Q167" i="19"/>
  <c r="D223" i="21"/>
  <c r="E223" i="19"/>
  <c r="G168" i="19"/>
  <c r="H223" i="21"/>
  <c r="I168" i="19"/>
  <c r="K223" i="21"/>
  <c r="M223" i="20"/>
  <c r="O223" i="20"/>
  <c r="Q223" i="20"/>
  <c r="B169" i="19"/>
  <c r="E169" i="19"/>
  <c r="L169" i="19"/>
  <c r="M169" i="19"/>
  <c r="N170" i="19"/>
  <c r="B171" i="19"/>
  <c r="E171" i="19"/>
  <c r="I171" i="19"/>
  <c r="J171" i="19"/>
  <c r="B172" i="19"/>
  <c r="N172" i="19"/>
  <c r="D179" i="19"/>
  <c r="E226" i="20"/>
  <c r="G184" i="19"/>
  <c r="H177" i="19"/>
  <c r="I226" i="20"/>
  <c r="L226" i="20"/>
  <c r="D176" i="19"/>
  <c r="G176" i="19"/>
  <c r="H227" i="20"/>
  <c r="L227" i="20"/>
  <c r="N176" i="19"/>
  <c r="O176" i="19"/>
  <c r="P227" i="20"/>
  <c r="Q227" i="20"/>
  <c r="B177" i="19"/>
  <c r="C228" i="20"/>
  <c r="I228" i="19"/>
  <c r="O177" i="19"/>
  <c r="Q228" i="19"/>
  <c r="E229" i="20"/>
  <c r="F178" i="19"/>
  <c r="G178" i="19"/>
  <c r="J178" i="19"/>
  <c r="L178" i="19"/>
  <c r="N178" i="19"/>
  <c r="O178" i="19"/>
  <c r="Q229" i="20"/>
  <c r="I230" i="19"/>
  <c r="L179" i="19"/>
  <c r="N179" i="19"/>
  <c r="O179" i="19"/>
  <c r="P230" i="20"/>
  <c r="Q230" i="20"/>
  <c r="D231" i="20"/>
  <c r="E231" i="20"/>
  <c r="I231" i="20"/>
  <c r="K231" i="20"/>
  <c r="C232" i="20"/>
  <c r="G232" i="21"/>
  <c r="H181" i="19"/>
  <c r="I232" i="20"/>
  <c r="M232" i="20"/>
  <c r="O181" i="19"/>
  <c r="P181" i="19"/>
  <c r="N182" i="19"/>
  <c r="O182" i="19"/>
  <c r="P182" i="19"/>
  <c r="Q182" i="19"/>
  <c r="D183" i="19"/>
  <c r="G183" i="19"/>
  <c r="H183" i="19"/>
  <c r="I183" i="19"/>
  <c r="L183" i="19"/>
  <c r="M183" i="19"/>
  <c r="N183" i="19"/>
  <c r="O183" i="19"/>
  <c r="P183" i="19"/>
  <c r="Q183" i="19"/>
  <c r="L184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Q186" i="19"/>
  <c r="D234" i="20"/>
  <c r="G234" i="21"/>
  <c r="H187" i="19"/>
  <c r="I234" i="20"/>
  <c r="L187" i="19"/>
  <c r="M234" i="20"/>
  <c r="C188" i="19"/>
  <c r="L188" i="19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L190" i="19"/>
  <c r="O190" i="19"/>
  <c r="P190" i="19"/>
  <c r="Q190" i="19"/>
  <c r="D191" i="19"/>
  <c r="E235" i="20"/>
  <c r="F191" i="19"/>
  <c r="G191" i="19"/>
  <c r="H235" i="20"/>
  <c r="I235" i="20"/>
  <c r="L235" i="20"/>
  <c r="M235" i="20"/>
  <c r="N191" i="19"/>
  <c r="B237" i="21"/>
  <c r="F237" i="21"/>
  <c r="G206" i="19"/>
  <c r="H206" i="19"/>
  <c r="L199" i="19"/>
  <c r="M198" i="19"/>
  <c r="O207" i="19"/>
  <c r="B195" i="19"/>
  <c r="C195" i="19"/>
  <c r="B196" i="19"/>
  <c r="J196" i="19"/>
  <c r="K196" i="19"/>
  <c r="L239" i="20"/>
  <c r="M239" i="20"/>
  <c r="O239" i="20"/>
  <c r="P239" i="20"/>
  <c r="B197" i="19"/>
  <c r="C197" i="19"/>
  <c r="F197" i="19"/>
  <c r="K197" i="19"/>
  <c r="L197" i="19"/>
  <c r="M240" i="19"/>
  <c r="G241" i="20"/>
  <c r="H241" i="20"/>
  <c r="L241" i="20"/>
  <c r="O241" i="20"/>
  <c r="P241" i="20"/>
  <c r="Q198" i="19"/>
  <c r="C199" i="19"/>
  <c r="D199" i="19"/>
  <c r="E199" i="19"/>
  <c r="G199" i="19"/>
  <c r="H199" i="19"/>
  <c r="I199" i="19"/>
  <c r="K199" i="19"/>
  <c r="D201" i="19"/>
  <c r="H201" i="19"/>
  <c r="J201" i="19"/>
  <c r="K201" i="19"/>
  <c r="B202" i="19"/>
  <c r="C202" i="19"/>
  <c r="E202" i="19"/>
  <c r="E203" i="19"/>
  <c r="G203" i="19"/>
  <c r="H203" i="19"/>
  <c r="I203" i="19"/>
  <c r="K203" i="19"/>
  <c r="M244" i="20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D205" i="19"/>
  <c r="G205" i="19"/>
  <c r="H205" i="19"/>
  <c r="J205" i="19"/>
  <c r="K205" i="19"/>
  <c r="L205" i="19"/>
  <c r="M205" i="19"/>
  <c r="N205" i="19"/>
  <c r="C206" i="19"/>
  <c r="E245" i="20"/>
  <c r="D207" i="19"/>
  <c r="H207" i="19"/>
  <c r="J207" i="19"/>
  <c r="K207" i="19"/>
  <c r="B208" i="19"/>
  <c r="F208" i="19"/>
  <c r="G208" i="19"/>
  <c r="H208" i="19"/>
  <c r="I208" i="19"/>
  <c r="J208" i="19"/>
  <c r="K208" i="19"/>
  <c r="L208" i="19"/>
  <c r="M208" i="19"/>
  <c r="B209" i="19"/>
  <c r="C209" i="19"/>
  <c r="D209" i="19"/>
  <c r="G209" i="19"/>
  <c r="H209" i="19"/>
  <c r="J209" i="19"/>
  <c r="K209" i="19"/>
  <c r="B210" i="19"/>
  <c r="F210" i="19"/>
  <c r="G246" i="20"/>
  <c r="H210" i="19"/>
  <c r="L210" i="19"/>
  <c r="M210" i="19"/>
  <c r="E158" i="19"/>
  <c r="I158" i="19"/>
  <c r="K158" i="19"/>
  <c r="C159" i="19"/>
  <c r="I159" i="19"/>
  <c r="L159" i="19"/>
  <c r="E160" i="19"/>
  <c r="O160" i="19"/>
  <c r="Q160" i="19"/>
  <c r="E161" i="19"/>
  <c r="G161" i="19"/>
  <c r="H161" i="19"/>
  <c r="I161" i="19"/>
  <c r="K161" i="19"/>
  <c r="L161" i="19"/>
  <c r="M161" i="19"/>
  <c r="E163" i="19"/>
  <c r="O163" i="19"/>
  <c r="P163" i="19"/>
  <c r="Q163" i="19"/>
  <c r="E164" i="19"/>
  <c r="K165" i="19"/>
  <c r="M165" i="19"/>
  <c r="O165" i="19"/>
  <c r="P165" i="19"/>
  <c r="Q165" i="19"/>
  <c r="E166" i="19"/>
  <c r="G166" i="19"/>
  <c r="H166" i="19"/>
  <c r="K166" i="19"/>
  <c r="M168" i="19"/>
  <c r="Q168" i="19"/>
  <c r="E170" i="19"/>
  <c r="I170" i="19"/>
  <c r="K170" i="19"/>
  <c r="M170" i="19"/>
  <c r="O170" i="19"/>
  <c r="P170" i="19"/>
  <c r="Q170" i="19"/>
  <c r="C171" i="19"/>
  <c r="D171" i="19"/>
  <c r="G171" i="19"/>
  <c r="H171" i="19"/>
  <c r="L177" i="19"/>
  <c r="P177" i="19"/>
  <c r="H180" i="19"/>
  <c r="L180" i="19"/>
  <c r="O180" i="19"/>
  <c r="P180" i="19"/>
  <c r="G181" i="19"/>
  <c r="L182" i="19"/>
  <c r="C183" i="19"/>
  <c r="L186" i="19"/>
  <c r="O186" i="19"/>
  <c r="P186" i="19"/>
  <c r="C187" i="19"/>
  <c r="G187" i="19"/>
  <c r="O187" i="19"/>
  <c r="P187" i="19"/>
  <c r="G188" i="19"/>
  <c r="P189" i="19"/>
  <c r="L191" i="19"/>
  <c r="O191" i="19"/>
  <c r="P195" i="19"/>
  <c r="Q195" i="19"/>
  <c r="C196" i="19"/>
  <c r="D196" i="19"/>
  <c r="E196" i="19"/>
  <c r="G196" i="19"/>
  <c r="H196" i="19"/>
  <c r="I196" i="19"/>
  <c r="D198" i="19"/>
  <c r="E198" i="19"/>
  <c r="K198" i="19"/>
  <c r="M199" i="19"/>
  <c r="K200" i="19"/>
  <c r="C201" i="19"/>
  <c r="E201" i="19"/>
  <c r="M201" i="19"/>
  <c r="C203" i="19"/>
  <c r="D203" i="19"/>
  <c r="C204" i="19"/>
  <c r="E205" i="19"/>
  <c r="I205" i="19"/>
  <c r="D206" i="19"/>
  <c r="E206" i="19"/>
  <c r="K206" i="19"/>
  <c r="M206" i="19"/>
  <c r="M207" i="19"/>
  <c r="C208" i="19"/>
  <c r="D208" i="19"/>
  <c r="E208" i="19"/>
  <c r="I209" i="19"/>
  <c r="C210" i="19"/>
  <c r="D210" i="19"/>
  <c r="E210" i="19"/>
  <c r="I210" i="19"/>
  <c r="K210" i="19"/>
  <c r="O210" i="19"/>
  <c r="E215" i="19"/>
  <c r="Q219" i="19"/>
  <c r="Q220" i="19"/>
  <c r="Q223" i="19"/>
  <c r="E230" i="19"/>
  <c r="I231" i="19"/>
  <c r="M231" i="19"/>
  <c r="E232" i="19"/>
  <c r="M232" i="19"/>
  <c r="Q232" i="19"/>
  <c r="I233" i="19"/>
  <c r="M233" i="19"/>
  <c r="M234" i="19"/>
  <c r="Q234" i="19"/>
  <c r="M235" i="19"/>
  <c r="Q243" i="19"/>
  <c r="Q245" i="19"/>
  <c r="E84" i="18"/>
  <c r="C85" i="18"/>
  <c r="Q86" i="18"/>
  <c r="I220" i="19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F70" i="18"/>
  <c r="H70" i="18"/>
  <c r="A71" i="18"/>
  <c r="B70" i="18"/>
  <c r="D70" i="18"/>
  <c r="E70" i="18"/>
  <c r="I70" i="18"/>
  <c r="J70" i="18"/>
  <c r="L70" i="18"/>
  <c r="M70" i="18"/>
  <c r="N70" i="18"/>
  <c r="P70" i="18"/>
  <c r="A72" i="18"/>
  <c r="A73" i="18"/>
  <c r="G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80" i="18"/>
  <c r="G80" i="18"/>
  <c r="B81" i="18"/>
  <c r="C81" i="18"/>
  <c r="E81" i="18"/>
  <c r="E110" i="6" s="1"/>
  <c r="F81" i="18"/>
  <c r="G81" i="18"/>
  <c r="I81" i="18"/>
  <c r="I102" i="18" s="1"/>
  <c r="K81" i="18"/>
  <c r="K102" i="18" s="1"/>
  <c r="K165" i="6" s="1"/>
  <c r="M81" i="18"/>
  <c r="M110" i="6" s="1"/>
  <c r="N81" i="18"/>
  <c r="N110" i="6" s="1"/>
  <c r="O81" i="18"/>
  <c r="O102" i="18" s="1"/>
  <c r="Q81" i="18"/>
  <c r="Q84" i="18"/>
  <c r="E85" i="18"/>
  <c r="I85" i="18"/>
  <c r="M85" i="18"/>
  <c r="Q85" i="18"/>
  <c r="E86" i="18"/>
  <c r="I86" i="18"/>
  <c r="E95" i="18"/>
  <c r="I95" i="18"/>
  <c r="M95" i="18"/>
  <c r="E96" i="18"/>
  <c r="I96" i="18"/>
  <c r="I97" i="18"/>
  <c r="M97" i="18"/>
  <c r="Q97" i="18"/>
  <c r="K98" i="18"/>
  <c r="M98" i="18"/>
  <c r="Q98" i="18"/>
  <c r="B164" i="17"/>
  <c r="G163" i="17"/>
  <c r="H163" i="17"/>
  <c r="I164" i="17"/>
  <c r="C159" i="17"/>
  <c r="D159" i="17"/>
  <c r="E159" i="17"/>
  <c r="G159" i="17"/>
  <c r="H159" i="17"/>
  <c r="J221" i="17"/>
  <c r="K221" i="17"/>
  <c r="L221" i="17"/>
  <c r="M221" i="17"/>
  <c r="N221" i="17"/>
  <c r="O221" i="17"/>
  <c r="P221" i="17"/>
  <c r="B222" i="17"/>
  <c r="E160" i="17"/>
  <c r="F222" i="17"/>
  <c r="H222" i="17"/>
  <c r="J222" i="17"/>
  <c r="C223" i="17"/>
  <c r="D161" i="17"/>
  <c r="E161" i="17"/>
  <c r="F223" i="17"/>
  <c r="G161" i="17"/>
  <c r="H161" i="17"/>
  <c r="I161" i="17"/>
  <c r="J223" i="17"/>
  <c r="N223" i="17"/>
  <c r="C162" i="17"/>
  <c r="E162" i="17"/>
  <c r="F224" i="17"/>
  <c r="G162" i="17"/>
  <c r="H162" i="17"/>
  <c r="K162" i="17"/>
  <c r="M162" i="17"/>
  <c r="O224" i="17"/>
  <c r="M163" i="17"/>
  <c r="N163" i="17"/>
  <c r="P163" i="17"/>
  <c r="E164" i="17"/>
  <c r="F164" i="17"/>
  <c r="G164" i="17"/>
  <c r="Q164" i="17"/>
  <c r="B165" i="17"/>
  <c r="C165" i="17"/>
  <c r="D165" i="17"/>
  <c r="H165" i="17"/>
  <c r="I165" i="17"/>
  <c r="K165" i="17"/>
  <c r="M165" i="17"/>
  <c r="O165" i="17"/>
  <c r="P165" i="17"/>
  <c r="Q165" i="17"/>
  <c r="D175" i="17"/>
  <c r="J230" i="17"/>
  <c r="N230" i="17"/>
  <c r="Q168" i="17"/>
  <c r="B231" i="17"/>
  <c r="C169" i="17"/>
  <c r="D169" i="17"/>
  <c r="E169" i="17"/>
  <c r="F231" i="17"/>
  <c r="H231" i="17"/>
  <c r="J231" i="17"/>
  <c r="C232" i="17"/>
  <c r="D232" i="17"/>
  <c r="E232" i="17"/>
  <c r="F232" i="17"/>
  <c r="H232" i="17"/>
  <c r="J232" i="17"/>
  <c r="N232" i="17"/>
  <c r="O170" i="17"/>
  <c r="Q232" i="17"/>
  <c r="B233" i="17"/>
  <c r="C171" i="17"/>
  <c r="D171" i="17"/>
  <c r="E171" i="17"/>
  <c r="I171" i="17"/>
  <c r="K171" i="17"/>
  <c r="O233" i="17"/>
  <c r="Q233" i="17"/>
  <c r="B173" i="17"/>
  <c r="C235" i="17"/>
  <c r="D235" i="17"/>
  <c r="E173" i="17"/>
  <c r="F173" i="17"/>
  <c r="H173" i="17"/>
  <c r="J173" i="17"/>
  <c r="N173" i="17"/>
  <c r="B176" i="17"/>
  <c r="C176" i="17"/>
  <c r="D176" i="17"/>
  <c r="E176" i="17"/>
  <c r="F176" i="17"/>
  <c r="G176" i="17"/>
  <c r="H176" i="17"/>
  <c r="J176" i="17"/>
  <c r="K176" i="17"/>
  <c r="N176" i="17"/>
  <c r="O176" i="17"/>
  <c r="P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Q180" i="17"/>
  <c r="B75" i="14"/>
  <c r="F75" i="14"/>
  <c r="J75" i="14"/>
  <c r="N75" i="14"/>
  <c r="L190" i="17"/>
  <c r="M196" i="17"/>
  <c r="N76" i="14"/>
  <c r="N105" i="6" s="1"/>
  <c r="C184" i="17"/>
  <c r="D184" i="17"/>
  <c r="E184" i="17"/>
  <c r="G184" i="17"/>
  <c r="H184" i="17"/>
  <c r="J240" i="17"/>
  <c r="K184" i="17"/>
  <c r="L184" i="17"/>
  <c r="M184" i="17"/>
  <c r="O184" i="17"/>
  <c r="P184" i="17"/>
  <c r="B185" i="17"/>
  <c r="C185" i="17"/>
  <c r="D185" i="17"/>
  <c r="E185" i="17"/>
  <c r="F185" i="17"/>
  <c r="G185" i="17"/>
  <c r="H185" i="17"/>
  <c r="J241" i="17"/>
  <c r="K185" i="17"/>
  <c r="L185" i="17"/>
  <c r="M185" i="17"/>
  <c r="N241" i="17"/>
  <c r="O185" i="17"/>
  <c r="E186" i="17"/>
  <c r="J242" i="17"/>
  <c r="K186" i="17"/>
  <c r="M186" i="17"/>
  <c r="N242" i="17"/>
  <c r="O186" i="17"/>
  <c r="P186" i="17"/>
  <c r="B187" i="17"/>
  <c r="C187" i="17"/>
  <c r="D187" i="17"/>
  <c r="E187" i="17"/>
  <c r="G243" i="17"/>
  <c r="H243" i="17"/>
  <c r="J243" i="17"/>
  <c r="N243" i="17"/>
  <c r="B188" i="17"/>
  <c r="C188" i="17"/>
  <c r="D188" i="17"/>
  <c r="E188" i="17"/>
  <c r="F188" i="17"/>
  <c r="G188" i="17"/>
  <c r="H188" i="17"/>
  <c r="I188" i="17"/>
  <c r="J188" i="17"/>
  <c r="M188" i="17"/>
  <c r="N188" i="17"/>
  <c r="O188" i="17"/>
  <c r="P188" i="17"/>
  <c r="B189" i="17"/>
  <c r="C189" i="17"/>
  <c r="D189" i="17"/>
  <c r="E189" i="17"/>
  <c r="F189" i="17"/>
  <c r="G189" i="17"/>
  <c r="H189" i="17"/>
  <c r="B190" i="17"/>
  <c r="C190" i="17"/>
  <c r="D190" i="17"/>
  <c r="E190" i="17"/>
  <c r="F190" i="17"/>
  <c r="O190" i="17"/>
  <c r="P190" i="17"/>
  <c r="B191" i="17"/>
  <c r="C191" i="17"/>
  <c r="D191" i="17"/>
  <c r="E191" i="17"/>
  <c r="F191" i="17"/>
  <c r="G191" i="17"/>
  <c r="Q191" i="17"/>
  <c r="B192" i="17"/>
  <c r="C192" i="17"/>
  <c r="D192" i="17"/>
  <c r="E192" i="17"/>
  <c r="F192" i="17"/>
  <c r="G192" i="17"/>
  <c r="H192" i="17"/>
  <c r="I192" i="17"/>
  <c r="J192" i="17"/>
  <c r="L192" i="17"/>
  <c r="M192" i="17"/>
  <c r="N192" i="17"/>
  <c r="O192" i="17"/>
  <c r="P192" i="17"/>
  <c r="B193" i="17"/>
  <c r="C193" i="17"/>
  <c r="D193" i="17"/>
  <c r="E193" i="17"/>
  <c r="F193" i="17"/>
  <c r="I193" i="17"/>
  <c r="K193" i="17"/>
  <c r="L193" i="17"/>
  <c r="M193" i="17"/>
  <c r="O193" i="17"/>
  <c r="P193" i="17"/>
  <c r="Q193" i="17"/>
  <c r="B194" i="17"/>
  <c r="C194" i="17"/>
  <c r="D194" i="17"/>
  <c r="E194" i="17"/>
  <c r="F194" i="17"/>
  <c r="I194" i="17"/>
  <c r="K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E196" i="17"/>
  <c r="F196" i="17"/>
  <c r="B197" i="17"/>
  <c r="C197" i="17"/>
  <c r="D197" i="17"/>
  <c r="E197" i="17"/>
  <c r="F197" i="17"/>
  <c r="G197" i="17"/>
  <c r="H197" i="17"/>
  <c r="I197" i="17"/>
  <c r="J197" i="17"/>
  <c r="L197" i="17"/>
  <c r="M197" i="17"/>
  <c r="N197" i="17"/>
  <c r="O197" i="17"/>
  <c r="P197" i="17"/>
  <c r="B198" i="17"/>
  <c r="C198" i="17"/>
  <c r="D198" i="17"/>
  <c r="E198" i="17"/>
  <c r="F198" i="17"/>
  <c r="G198" i="17"/>
  <c r="H198" i="17"/>
  <c r="I198" i="17"/>
  <c r="J198" i="17"/>
  <c r="K198" i="17"/>
  <c r="B201" i="17"/>
  <c r="C201" i="17"/>
  <c r="D201" i="17"/>
  <c r="E201" i="17"/>
  <c r="F201" i="17"/>
  <c r="G250" i="17"/>
  <c r="J201" i="17"/>
  <c r="K201" i="17"/>
  <c r="L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I251" i="17"/>
  <c r="K251" i="17"/>
  <c r="L251" i="17"/>
  <c r="M251" i="17"/>
  <c r="N251" i="17"/>
  <c r="O251" i="17"/>
  <c r="Q202" i="17"/>
  <c r="B203" i="17"/>
  <c r="C203" i="17"/>
  <c r="D203" i="17"/>
  <c r="E203" i="17"/>
  <c r="F203" i="17"/>
  <c r="G252" i="17"/>
  <c r="I252" i="17"/>
  <c r="J252" i="17"/>
  <c r="K203" i="17"/>
  <c r="L203" i="17"/>
  <c r="M203" i="17"/>
  <c r="N203" i="17"/>
  <c r="O203" i="17"/>
  <c r="P203" i="17"/>
  <c r="B204" i="17"/>
  <c r="D204" i="17"/>
  <c r="E204" i="17"/>
  <c r="F204" i="17"/>
  <c r="G253" i="17"/>
  <c r="H253" i="17"/>
  <c r="J253" i="17"/>
  <c r="K253" i="17"/>
  <c r="L253" i="17"/>
  <c r="M253" i="17"/>
  <c r="N253" i="17"/>
  <c r="O253" i="17"/>
  <c r="P253" i="17"/>
  <c r="C206" i="17"/>
  <c r="P206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E211" i="17"/>
  <c r="F211" i="17"/>
  <c r="G211" i="17"/>
  <c r="H211" i="17"/>
  <c r="Q211" i="17"/>
  <c r="P212" i="17"/>
  <c r="P213" i="17"/>
  <c r="K215" i="17"/>
  <c r="M215" i="17"/>
  <c r="N215" i="17"/>
  <c r="O215" i="17"/>
  <c r="P215" i="17"/>
  <c r="Q215" i="17"/>
  <c r="B77" i="14"/>
  <c r="B106" i="6" s="1"/>
  <c r="N77" i="14"/>
  <c r="N106" i="6" s="1"/>
  <c r="P209" i="17"/>
  <c r="I159" i="17"/>
  <c r="J159" i="17"/>
  <c r="K159" i="17"/>
  <c r="L159" i="17"/>
  <c r="M159" i="17"/>
  <c r="N159" i="17"/>
  <c r="P159" i="17"/>
  <c r="B160" i="17"/>
  <c r="C160" i="17"/>
  <c r="D160" i="17"/>
  <c r="F160" i="17"/>
  <c r="H160" i="17"/>
  <c r="J160" i="17"/>
  <c r="J161" i="17"/>
  <c r="K161" i="17"/>
  <c r="L161" i="17"/>
  <c r="M161" i="17"/>
  <c r="N161" i="17"/>
  <c r="O161" i="17"/>
  <c r="P161" i="17"/>
  <c r="D162" i="17"/>
  <c r="O162" i="17"/>
  <c r="B163" i="17"/>
  <c r="C163" i="17"/>
  <c r="D163" i="17"/>
  <c r="E163" i="17"/>
  <c r="F163" i="17"/>
  <c r="J163" i="17"/>
  <c r="K163" i="17"/>
  <c r="E165" i="17"/>
  <c r="F165" i="17"/>
  <c r="G165" i="17"/>
  <c r="J165" i="17"/>
  <c r="L165" i="17"/>
  <c r="N165" i="17"/>
  <c r="I168" i="17"/>
  <c r="J168" i="17"/>
  <c r="K168" i="17"/>
  <c r="L168" i="17"/>
  <c r="M168" i="17"/>
  <c r="N168" i="17"/>
  <c r="O168" i="17"/>
  <c r="P168" i="17"/>
  <c r="B169" i="17"/>
  <c r="H169" i="17"/>
  <c r="J169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P170" i="17"/>
  <c r="P171" i="17"/>
  <c r="I173" i="17"/>
  <c r="K173" i="17"/>
  <c r="L173" i="17"/>
  <c r="M173" i="17"/>
  <c r="O173" i="17"/>
  <c r="P173" i="17"/>
  <c r="Q173" i="17"/>
  <c r="D174" i="17"/>
  <c r="I176" i="17"/>
  <c r="L176" i="17"/>
  <c r="M176" i="17"/>
  <c r="Q176" i="17"/>
  <c r="H180" i="17"/>
  <c r="J180" i="17"/>
  <c r="I184" i="17"/>
  <c r="J184" i="17"/>
  <c r="P185" i="17"/>
  <c r="Q185" i="17"/>
  <c r="G186" i="17"/>
  <c r="H186" i="17"/>
  <c r="I186" i="17"/>
  <c r="J186" i="17"/>
  <c r="L186" i="17"/>
  <c r="N186" i="17"/>
  <c r="H187" i="17"/>
  <c r="I187" i="17"/>
  <c r="J187" i="17"/>
  <c r="K187" i="17"/>
  <c r="L187" i="17"/>
  <c r="M187" i="17"/>
  <c r="N187" i="17"/>
  <c r="J189" i="17"/>
  <c r="L189" i="17"/>
  <c r="M189" i="17"/>
  <c r="P189" i="17"/>
  <c r="Q189" i="17"/>
  <c r="M190" i="17"/>
  <c r="H191" i="17"/>
  <c r="I191" i="17"/>
  <c r="J191" i="17"/>
  <c r="K191" i="17"/>
  <c r="L191" i="17"/>
  <c r="M191" i="17"/>
  <c r="N191" i="17"/>
  <c r="O191" i="17"/>
  <c r="P191" i="17"/>
  <c r="H193" i="17"/>
  <c r="J193" i="17"/>
  <c r="N193" i="17"/>
  <c r="G194" i="17"/>
  <c r="H194" i="17"/>
  <c r="J194" i="17"/>
  <c r="L194" i="17"/>
  <c r="M194" i="17"/>
  <c r="N194" i="17"/>
  <c r="O194" i="17"/>
  <c r="P194" i="17"/>
  <c r="Q194" i="17"/>
  <c r="G196" i="17"/>
  <c r="H196" i="17"/>
  <c r="J196" i="17"/>
  <c r="L198" i="17"/>
  <c r="M198" i="17"/>
  <c r="N198" i="17"/>
  <c r="O198" i="17"/>
  <c r="P198" i="17"/>
  <c r="Q198" i="17"/>
  <c r="G201" i="17"/>
  <c r="H201" i="17"/>
  <c r="I202" i="17"/>
  <c r="J202" i="17"/>
  <c r="L202" i="17"/>
  <c r="M202" i="17"/>
  <c r="N202" i="17"/>
  <c r="O202" i="17"/>
  <c r="P202" i="17"/>
  <c r="I203" i="17"/>
  <c r="J203" i="17"/>
  <c r="M204" i="17"/>
  <c r="N204" i="17"/>
  <c r="O204" i="17"/>
  <c r="P204" i="17"/>
  <c r="P205" i="17"/>
  <c r="P207" i="17"/>
  <c r="B211" i="17"/>
  <c r="C211" i="17"/>
  <c r="D211" i="17"/>
  <c r="I211" i="17"/>
  <c r="J211" i="17"/>
  <c r="K211" i="17"/>
  <c r="L211" i="17"/>
  <c r="M211" i="17"/>
  <c r="N211" i="17"/>
  <c r="O211" i="17"/>
  <c r="P211" i="17"/>
  <c r="P214" i="17"/>
  <c r="B215" i="17"/>
  <c r="C215" i="17"/>
  <c r="D215" i="17"/>
  <c r="E215" i="17"/>
  <c r="F215" i="17"/>
  <c r="G215" i="17"/>
  <c r="H215" i="17"/>
  <c r="I215" i="17"/>
  <c r="J215" i="17"/>
  <c r="L215" i="17"/>
  <c r="C221" i="17"/>
  <c r="D221" i="17"/>
  <c r="E221" i="17"/>
  <c r="G221" i="17"/>
  <c r="H221" i="17"/>
  <c r="I221" i="17"/>
  <c r="C222" i="17"/>
  <c r="D222" i="17"/>
  <c r="E222" i="17"/>
  <c r="D223" i="17"/>
  <c r="E223" i="17"/>
  <c r="G223" i="17"/>
  <c r="I223" i="17"/>
  <c r="K223" i="17"/>
  <c r="L223" i="17"/>
  <c r="M223" i="17"/>
  <c r="O223" i="17"/>
  <c r="P223" i="17"/>
  <c r="C224" i="17"/>
  <c r="D224" i="17"/>
  <c r="E224" i="17"/>
  <c r="G224" i="17"/>
  <c r="I230" i="17"/>
  <c r="K230" i="17"/>
  <c r="L230" i="17"/>
  <c r="M230" i="17"/>
  <c r="O230" i="17"/>
  <c r="P230" i="17"/>
  <c r="Q230" i="17"/>
  <c r="C231" i="17"/>
  <c r="E231" i="17"/>
  <c r="G232" i="17"/>
  <c r="I232" i="17"/>
  <c r="K232" i="17"/>
  <c r="L232" i="17"/>
  <c r="M232" i="17"/>
  <c r="O232" i="17"/>
  <c r="P232" i="17"/>
  <c r="I233" i="17"/>
  <c r="K233" i="17"/>
  <c r="P233" i="17"/>
  <c r="H235" i="17"/>
  <c r="I235" i="17"/>
  <c r="K235" i="17"/>
  <c r="L235" i="17"/>
  <c r="M235" i="17"/>
  <c r="O235" i="17"/>
  <c r="P235" i="17"/>
  <c r="Q235" i="17"/>
  <c r="C240" i="17"/>
  <c r="D240" i="17"/>
  <c r="E240" i="17"/>
  <c r="H240" i="17"/>
  <c r="I240" i="17"/>
  <c r="K240" i="17"/>
  <c r="L240" i="17"/>
  <c r="M240" i="17"/>
  <c r="O240" i="17"/>
  <c r="P240" i="17"/>
  <c r="L241" i="17"/>
  <c r="M241" i="17"/>
  <c r="O241" i="17"/>
  <c r="P241" i="17"/>
  <c r="Q241" i="17"/>
  <c r="E242" i="17"/>
  <c r="G242" i="17"/>
  <c r="H242" i="17"/>
  <c r="I242" i="17"/>
  <c r="K242" i="17"/>
  <c r="L242" i="17"/>
  <c r="M242" i="17"/>
  <c r="O242" i="17"/>
  <c r="P242" i="17"/>
  <c r="I243" i="17"/>
  <c r="K243" i="17"/>
  <c r="L243" i="17"/>
  <c r="M243" i="17"/>
  <c r="B250" i="17"/>
  <c r="D250" i="17"/>
  <c r="E250" i="17"/>
  <c r="F250" i="17"/>
  <c r="H250" i="17"/>
  <c r="J250" i="17"/>
  <c r="L250" i="17"/>
  <c r="M250" i="17"/>
  <c r="N250" i="17"/>
  <c r="O250" i="17"/>
  <c r="P250" i="17"/>
  <c r="Q250" i="17"/>
  <c r="B251" i="17"/>
  <c r="C251" i="17"/>
  <c r="D251" i="17"/>
  <c r="F251" i="17"/>
  <c r="H251" i="17"/>
  <c r="J251" i="17"/>
  <c r="P251" i="17"/>
  <c r="B252" i="17"/>
  <c r="C252" i="17"/>
  <c r="D252" i="17"/>
  <c r="K252" i="17"/>
  <c r="L252" i="17"/>
  <c r="M252" i="17"/>
  <c r="N252" i="17"/>
  <c r="O252" i="17"/>
  <c r="P252" i="17"/>
  <c r="B253" i="17"/>
  <c r="D253" i="17"/>
  <c r="E253" i="17"/>
  <c r="F159" i="16"/>
  <c r="J163" i="16"/>
  <c r="L163" i="16"/>
  <c r="M90" i="14"/>
  <c r="N164" i="16"/>
  <c r="J159" i="16"/>
  <c r="K159" i="16"/>
  <c r="L159" i="16"/>
  <c r="P159" i="16"/>
  <c r="B160" i="16"/>
  <c r="C160" i="16"/>
  <c r="D160" i="16"/>
  <c r="E160" i="16"/>
  <c r="F160" i="16"/>
  <c r="G160" i="16"/>
  <c r="B161" i="16"/>
  <c r="D161" i="16"/>
  <c r="E161" i="16"/>
  <c r="F161" i="16"/>
  <c r="H161" i="16"/>
  <c r="J161" i="16"/>
  <c r="L161" i="16"/>
  <c r="O161" i="16"/>
  <c r="P161" i="16"/>
  <c r="B163" i="16"/>
  <c r="E163" i="16"/>
  <c r="F163" i="16"/>
  <c r="Q163" i="16"/>
  <c r="J164" i="16"/>
  <c r="K164" i="16"/>
  <c r="L164" i="16"/>
  <c r="P164" i="16"/>
  <c r="Q164" i="16"/>
  <c r="B165" i="16"/>
  <c r="C165" i="16"/>
  <c r="D165" i="16"/>
  <c r="E165" i="16"/>
  <c r="F165" i="16"/>
  <c r="H165" i="16"/>
  <c r="I165" i="16"/>
  <c r="K165" i="16"/>
  <c r="M165" i="16"/>
  <c r="N165" i="16"/>
  <c r="O165" i="16"/>
  <c r="P165" i="16"/>
  <c r="Q165" i="16"/>
  <c r="B92" i="14"/>
  <c r="C91" i="14"/>
  <c r="D173" i="16"/>
  <c r="N169" i="16"/>
  <c r="P168" i="16"/>
  <c r="Q168" i="16"/>
  <c r="B169" i="16"/>
  <c r="C169" i="16"/>
  <c r="D169" i="16"/>
  <c r="E169" i="16"/>
  <c r="F169" i="16"/>
  <c r="G169" i="16"/>
  <c r="D170" i="16"/>
  <c r="E170" i="16"/>
  <c r="F170" i="16"/>
  <c r="H170" i="16"/>
  <c r="I170" i="16"/>
  <c r="J170" i="16"/>
  <c r="K170" i="16"/>
  <c r="L170" i="16"/>
  <c r="M170" i="16"/>
  <c r="N170" i="16"/>
  <c r="O170" i="16"/>
  <c r="Q171" i="16"/>
  <c r="E172" i="16"/>
  <c r="F172" i="16"/>
  <c r="G172" i="16"/>
  <c r="J173" i="16"/>
  <c r="K173" i="16"/>
  <c r="P173" i="16"/>
  <c r="Q173" i="16"/>
  <c r="E174" i="16"/>
  <c r="F174" i="16"/>
  <c r="G174" i="16"/>
  <c r="Q174" i="16"/>
  <c r="D175" i="16"/>
  <c r="E175" i="16"/>
  <c r="F175" i="16"/>
  <c r="H175" i="16"/>
  <c r="J175" i="16"/>
  <c r="K175" i="16"/>
  <c r="L175" i="16"/>
  <c r="M175" i="16"/>
  <c r="N175" i="16"/>
  <c r="O175" i="16"/>
  <c r="D176" i="16"/>
  <c r="E176" i="16"/>
  <c r="F176" i="16"/>
  <c r="G176" i="16"/>
  <c r="I177" i="16"/>
  <c r="L177" i="16"/>
  <c r="M177" i="16"/>
  <c r="N177" i="16"/>
  <c r="O177" i="16"/>
  <c r="P178" i="16"/>
  <c r="Q178" i="16"/>
  <c r="E179" i="16"/>
  <c r="F179" i="16"/>
  <c r="G179" i="16"/>
  <c r="J180" i="16"/>
  <c r="K180" i="16"/>
  <c r="L180" i="16"/>
  <c r="P180" i="16"/>
  <c r="Q180" i="16"/>
  <c r="B192" i="16"/>
  <c r="P189" i="16"/>
  <c r="H184" i="16"/>
  <c r="I184" i="16"/>
  <c r="J184" i="16"/>
  <c r="K184" i="16"/>
  <c r="M184" i="16"/>
  <c r="N184" i="16"/>
  <c r="O184" i="16"/>
  <c r="I185" i="16"/>
  <c r="P185" i="16"/>
  <c r="Q185" i="16"/>
  <c r="B186" i="16"/>
  <c r="C186" i="16"/>
  <c r="D186" i="16"/>
  <c r="E186" i="16"/>
  <c r="F186" i="16"/>
  <c r="G186" i="16"/>
  <c r="I186" i="16"/>
  <c r="K186" i="16"/>
  <c r="H187" i="16"/>
  <c r="I187" i="16"/>
  <c r="N187" i="16"/>
  <c r="O187" i="16"/>
  <c r="Q187" i="16"/>
  <c r="I188" i="16"/>
  <c r="J188" i="16"/>
  <c r="K188" i="16"/>
  <c r="L188" i="16"/>
  <c r="N188" i="16"/>
  <c r="P188" i="16"/>
  <c r="Q188" i="16"/>
  <c r="H189" i="16"/>
  <c r="I189" i="16"/>
  <c r="J189" i="16"/>
  <c r="K189" i="16"/>
  <c r="M189" i="16"/>
  <c r="N189" i="16"/>
  <c r="Q189" i="16"/>
  <c r="I190" i="16"/>
  <c r="L190" i="16"/>
  <c r="N190" i="16"/>
  <c r="P190" i="16"/>
  <c r="Q190" i="16"/>
  <c r="C191" i="16"/>
  <c r="D191" i="16"/>
  <c r="H191" i="16"/>
  <c r="I191" i="16"/>
  <c r="J191" i="16"/>
  <c r="K191" i="16"/>
  <c r="L191" i="16"/>
  <c r="N191" i="16"/>
  <c r="O191" i="16"/>
  <c r="Q191" i="16"/>
  <c r="H192" i="16"/>
  <c r="I192" i="16"/>
  <c r="J192" i="16"/>
  <c r="K192" i="16"/>
  <c r="M192" i="16"/>
  <c r="N192" i="16"/>
  <c r="P192" i="16"/>
  <c r="Q192" i="16"/>
  <c r="B193" i="16"/>
  <c r="C193" i="16"/>
  <c r="E193" i="16"/>
  <c r="F193" i="16"/>
  <c r="I193" i="16"/>
  <c r="O193" i="16"/>
  <c r="P193" i="16"/>
  <c r="Q193" i="16"/>
  <c r="H194" i="16"/>
  <c r="I194" i="16"/>
  <c r="J194" i="16"/>
  <c r="K194" i="16"/>
  <c r="L194" i="16"/>
  <c r="N194" i="16"/>
  <c r="P194" i="16"/>
  <c r="Q194" i="16"/>
  <c r="C195" i="16"/>
  <c r="D195" i="16"/>
  <c r="E195" i="16"/>
  <c r="F195" i="16"/>
  <c r="G195" i="16"/>
  <c r="I195" i="16"/>
  <c r="M195" i="16"/>
  <c r="Q195" i="16"/>
  <c r="B196" i="16"/>
  <c r="C196" i="16"/>
  <c r="H196" i="16"/>
  <c r="I196" i="16"/>
  <c r="J196" i="16"/>
  <c r="K196" i="16"/>
  <c r="L196" i="16"/>
  <c r="N196" i="16"/>
  <c r="O196" i="16"/>
  <c r="Q196" i="16"/>
  <c r="H197" i="16"/>
  <c r="I197" i="16"/>
  <c r="J197" i="16"/>
  <c r="K197" i="16"/>
  <c r="L197" i="16"/>
  <c r="M197" i="16"/>
  <c r="N197" i="16"/>
  <c r="O197" i="16"/>
  <c r="P197" i="16"/>
  <c r="Q197" i="16"/>
  <c r="C198" i="16"/>
  <c r="D198" i="16"/>
  <c r="H198" i="16"/>
  <c r="I198" i="16"/>
  <c r="J198" i="16"/>
  <c r="K198" i="16"/>
  <c r="L198" i="16"/>
  <c r="M198" i="16"/>
  <c r="N198" i="16"/>
  <c r="O198" i="16"/>
  <c r="Q198" i="16"/>
  <c r="O201" i="16"/>
  <c r="B201" i="16"/>
  <c r="C201" i="16"/>
  <c r="E201" i="16"/>
  <c r="F201" i="16"/>
  <c r="G201" i="16"/>
  <c r="B202" i="16"/>
  <c r="G202" i="16"/>
  <c r="H202" i="16"/>
  <c r="I202" i="16"/>
  <c r="J202" i="16"/>
  <c r="K202" i="16"/>
  <c r="M202" i="16"/>
  <c r="N202" i="16"/>
  <c r="O202" i="16"/>
  <c r="B203" i="16"/>
  <c r="C203" i="16"/>
  <c r="D203" i="16"/>
  <c r="E203" i="16"/>
  <c r="J203" i="16"/>
  <c r="K203" i="16"/>
  <c r="M203" i="16"/>
  <c r="N203" i="16"/>
  <c r="O203" i="16"/>
  <c r="P203" i="16"/>
  <c r="B204" i="16"/>
  <c r="C204" i="16"/>
  <c r="E204" i="16"/>
  <c r="F204" i="16"/>
  <c r="G204" i="16"/>
  <c r="B205" i="16"/>
  <c r="C205" i="16"/>
  <c r="D205" i="16"/>
  <c r="E205" i="16"/>
  <c r="F205" i="16"/>
  <c r="H205" i="16"/>
  <c r="I205" i="16"/>
  <c r="J205" i="16"/>
  <c r="M205" i="16"/>
  <c r="B206" i="16"/>
  <c r="C206" i="16"/>
  <c r="D206" i="16"/>
  <c r="E206" i="16"/>
  <c r="F206" i="16"/>
  <c r="G206" i="16"/>
  <c r="I206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E210" i="16"/>
  <c r="F210" i="16"/>
  <c r="G210" i="16"/>
  <c r="B211" i="16"/>
  <c r="C211" i="16"/>
  <c r="D211" i="16"/>
  <c r="E211" i="16"/>
  <c r="I211" i="16"/>
  <c r="J211" i="16"/>
  <c r="B212" i="16"/>
  <c r="D212" i="16"/>
  <c r="F212" i="16"/>
  <c r="G212" i="16"/>
  <c r="I212" i="16"/>
  <c r="B213" i="16"/>
  <c r="C213" i="16"/>
  <c r="D213" i="16"/>
  <c r="E213" i="16"/>
  <c r="F213" i="16"/>
  <c r="G213" i="16"/>
  <c r="H213" i="16"/>
  <c r="I213" i="16"/>
  <c r="J213" i="16"/>
  <c r="K213" i="16"/>
  <c r="M213" i="16"/>
  <c r="N213" i="16"/>
  <c r="O213" i="16"/>
  <c r="J214" i="16"/>
  <c r="K214" i="16"/>
  <c r="L214" i="16"/>
  <c r="M214" i="16"/>
  <c r="N214" i="16"/>
  <c r="O214" i="16"/>
  <c r="P214" i="16"/>
  <c r="Q214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N160" i="16"/>
  <c r="O160" i="16"/>
  <c r="P160" i="16"/>
  <c r="C161" i="16"/>
  <c r="G161" i="16"/>
  <c r="G162" i="16"/>
  <c r="J162" i="16"/>
  <c r="K162" i="16"/>
  <c r="L162" i="16"/>
  <c r="P162" i="16"/>
  <c r="C163" i="16"/>
  <c r="D163" i="16"/>
  <c r="P163" i="16"/>
  <c r="G164" i="16"/>
  <c r="G165" i="16"/>
  <c r="J165" i="16"/>
  <c r="L165" i="16"/>
  <c r="F168" i="16"/>
  <c r="G168" i="16"/>
  <c r="H168" i="16"/>
  <c r="I168" i="16"/>
  <c r="J168" i="16"/>
  <c r="K168" i="16"/>
  <c r="L168" i="16"/>
  <c r="M168" i="16"/>
  <c r="H169" i="16"/>
  <c r="I169" i="16"/>
  <c r="J169" i="16"/>
  <c r="K169" i="16"/>
  <c r="Q169" i="16"/>
  <c r="G170" i="16"/>
  <c r="P170" i="16"/>
  <c r="Q170" i="16"/>
  <c r="G171" i="16"/>
  <c r="I171" i="16"/>
  <c r="P171" i="16"/>
  <c r="I172" i="16"/>
  <c r="J172" i="16"/>
  <c r="K172" i="16"/>
  <c r="L172" i="16"/>
  <c r="M172" i="16"/>
  <c r="N172" i="16"/>
  <c r="O172" i="16"/>
  <c r="P172" i="16"/>
  <c r="Q172" i="16"/>
  <c r="P174" i="16"/>
  <c r="G175" i="16"/>
  <c r="I175" i="16"/>
  <c r="P175" i="16"/>
  <c r="Q175" i="16"/>
  <c r="Q176" i="16"/>
  <c r="E177" i="16"/>
  <c r="F177" i="16"/>
  <c r="G177" i="16"/>
  <c r="H177" i="16"/>
  <c r="J177" i="16"/>
  <c r="K177" i="16"/>
  <c r="P177" i="16"/>
  <c r="Q177" i="16"/>
  <c r="L179" i="16"/>
  <c r="P179" i="16"/>
  <c r="Q179" i="16"/>
  <c r="D180" i="16"/>
  <c r="E180" i="16"/>
  <c r="F180" i="16"/>
  <c r="G180" i="16"/>
  <c r="H185" i="16"/>
  <c r="J185" i="16"/>
  <c r="K185" i="16"/>
  <c r="L185" i="16"/>
  <c r="N185" i="16"/>
  <c r="O185" i="16"/>
  <c r="H186" i="16"/>
  <c r="J186" i="16"/>
  <c r="N186" i="16"/>
  <c r="O186" i="16"/>
  <c r="P186" i="16"/>
  <c r="H188" i="16"/>
  <c r="O188" i="16"/>
  <c r="B189" i="16"/>
  <c r="C189" i="16"/>
  <c r="H190" i="16"/>
  <c r="J190" i="16"/>
  <c r="K190" i="16"/>
  <c r="O190" i="16"/>
  <c r="P191" i="16"/>
  <c r="O192" i="16"/>
  <c r="D193" i="16"/>
  <c r="G193" i="16"/>
  <c r="H193" i="16"/>
  <c r="J193" i="16"/>
  <c r="K193" i="16"/>
  <c r="L193" i="16"/>
  <c r="N193" i="16"/>
  <c r="O194" i="16"/>
  <c r="H195" i="16"/>
  <c r="J195" i="16"/>
  <c r="K195" i="16"/>
  <c r="L195" i="16"/>
  <c r="N195" i="16"/>
  <c r="O195" i="16"/>
  <c r="P195" i="16"/>
  <c r="P198" i="16"/>
  <c r="H201" i="16"/>
  <c r="I201" i="16"/>
  <c r="K201" i="16"/>
  <c r="M201" i="16"/>
  <c r="N201" i="16"/>
  <c r="C202" i="16"/>
  <c r="D202" i="16"/>
  <c r="E202" i="16"/>
  <c r="F202" i="16"/>
  <c r="F203" i="16"/>
  <c r="G203" i="16"/>
  <c r="H203" i="16"/>
  <c r="I203" i="16"/>
  <c r="G205" i="16"/>
  <c r="J206" i="16"/>
  <c r="K206" i="16"/>
  <c r="L206" i="16"/>
  <c r="M206" i="16"/>
  <c r="N206" i="16"/>
  <c r="P208" i="16"/>
  <c r="Q208" i="16"/>
  <c r="B209" i="16"/>
  <c r="C209" i="16"/>
  <c r="D209" i="16"/>
  <c r="E209" i="16"/>
  <c r="H210" i="16"/>
  <c r="I210" i="16"/>
  <c r="F211" i="16"/>
  <c r="G211" i="16"/>
  <c r="H211" i="16"/>
  <c r="Q211" i="16"/>
  <c r="C212" i="16"/>
  <c r="E212" i="16"/>
  <c r="J212" i="16"/>
  <c r="B214" i="16"/>
  <c r="C214" i="16"/>
  <c r="D214" i="16"/>
  <c r="E214" i="16"/>
  <c r="F214" i="16"/>
  <c r="G214" i="16"/>
  <c r="H214" i="16"/>
  <c r="I214" i="16"/>
  <c r="D246" i="16"/>
  <c r="D249" i="16"/>
  <c r="E159" i="15"/>
  <c r="F162" i="15"/>
  <c r="I164" i="15"/>
  <c r="P160" i="15"/>
  <c r="Q160" i="15"/>
  <c r="D221" i="16"/>
  <c r="F221" i="16"/>
  <c r="H221" i="16"/>
  <c r="L159" i="15"/>
  <c r="M159" i="15"/>
  <c r="O159" i="15"/>
  <c r="P221" i="16"/>
  <c r="D222" i="16"/>
  <c r="H222" i="16"/>
  <c r="L222" i="16"/>
  <c r="P222" i="16"/>
  <c r="D223" i="16"/>
  <c r="G161" i="15"/>
  <c r="H161" i="15"/>
  <c r="K161" i="15"/>
  <c r="P223" i="16"/>
  <c r="B224" i="16"/>
  <c r="D224" i="16"/>
  <c r="H224" i="16"/>
  <c r="L224" i="16"/>
  <c r="N224" i="16"/>
  <c r="P224" i="16"/>
  <c r="C225" i="17"/>
  <c r="G225" i="17"/>
  <c r="H225" i="16"/>
  <c r="I163" i="15"/>
  <c r="J225" i="16"/>
  <c r="K225" i="17"/>
  <c r="N225" i="16"/>
  <c r="O225" i="17"/>
  <c r="C226" i="17"/>
  <c r="D226" i="16"/>
  <c r="F226" i="16"/>
  <c r="G226" i="17"/>
  <c r="K226" i="17"/>
  <c r="L164" i="15"/>
  <c r="N226" i="16"/>
  <c r="O226" i="17"/>
  <c r="C227" i="17"/>
  <c r="D227" i="16"/>
  <c r="E165" i="15"/>
  <c r="F227" i="16"/>
  <c r="G227" i="17"/>
  <c r="H227" i="16"/>
  <c r="K227" i="17"/>
  <c r="L165" i="15"/>
  <c r="O227" i="17"/>
  <c r="Q165" i="15"/>
  <c r="D176" i="15"/>
  <c r="G168" i="15"/>
  <c r="J179" i="15"/>
  <c r="Q180" i="15"/>
  <c r="B230" i="16"/>
  <c r="H230" i="16"/>
  <c r="L230" i="16"/>
  <c r="P168" i="15"/>
  <c r="D231" i="16"/>
  <c r="H231" i="16"/>
  <c r="J231" i="16"/>
  <c r="N231" i="16"/>
  <c r="E170" i="15"/>
  <c r="G170" i="15"/>
  <c r="B233" i="16"/>
  <c r="D233" i="16"/>
  <c r="F233" i="16"/>
  <c r="N233" i="16"/>
  <c r="C234" i="17"/>
  <c r="D234" i="16"/>
  <c r="G234" i="17"/>
  <c r="I172" i="15"/>
  <c r="J234" i="16"/>
  <c r="K234" i="17"/>
  <c r="B235" i="16"/>
  <c r="D235" i="16"/>
  <c r="F235" i="16"/>
  <c r="L173" i="15"/>
  <c r="M235" i="15"/>
  <c r="N235" i="16"/>
  <c r="O173" i="15"/>
  <c r="P235" i="16"/>
  <c r="B174" i="15"/>
  <c r="I174" i="15"/>
  <c r="J236" i="16"/>
  <c r="D175" i="15"/>
  <c r="E175" i="15"/>
  <c r="F175" i="15"/>
  <c r="G175" i="15"/>
  <c r="H175" i="15"/>
  <c r="J175" i="15"/>
  <c r="Q175" i="15"/>
  <c r="B176" i="15"/>
  <c r="B177" i="15"/>
  <c r="D177" i="15"/>
  <c r="E177" i="15"/>
  <c r="F177" i="15"/>
  <c r="G177" i="15"/>
  <c r="H177" i="15"/>
  <c r="L178" i="15"/>
  <c r="M178" i="15"/>
  <c r="N178" i="15"/>
  <c r="O178" i="15"/>
  <c r="P178" i="15"/>
  <c r="B179" i="15"/>
  <c r="C179" i="15"/>
  <c r="I179" i="15"/>
  <c r="L180" i="15"/>
  <c r="O180" i="15"/>
  <c r="D190" i="15"/>
  <c r="G190" i="15"/>
  <c r="I190" i="15"/>
  <c r="E184" i="15"/>
  <c r="G184" i="15"/>
  <c r="H240" i="16"/>
  <c r="J240" i="16"/>
  <c r="K184" i="15"/>
  <c r="L184" i="15"/>
  <c r="O184" i="15"/>
  <c r="Q184" i="15"/>
  <c r="B241" i="16"/>
  <c r="M241" i="15"/>
  <c r="N241" i="16"/>
  <c r="P241" i="16"/>
  <c r="D186" i="15"/>
  <c r="I186" i="15"/>
  <c r="N242" i="16"/>
  <c r="O186" i="15"/>
  <c r="Q186" i="15"/>
  <c r="E187" i="15"/>
  <c r="G187" i="15"/>
  <c r="J243" i="16"/>
  <c r="K187" i="15"/>
  <c r="P243" i="16"/>
  <c r="D244" i="17"/>
  <c r="K188" i="15"/>
  <c r="M188" i="15"/>
  <c r="N188" i="15"/>
  <c r="P188" i="15"/>
  <c r="Q188" i="15"/>
  <c r="D189" i="15"/>
  <c r="E189" i="15"/>
  <c r="F189" i="15"/>
  <c r="G189" i="15"/>
  <c r="K189" i="15"/>
  <c r="P189" i="15"/>
  <c r="Q189" i="15"/>
  <c r="K190" i="15"/>
  <c r="L190" i="15"/>
  <c r="N190" i="15"/>
  <c r="O190" i="15"/>
  <c r="P190" i="15"/>
  <c r="D191" i="15"/>
  <c r="E191" i="15"/>
  <c r="F191" i="15"/>
  <c r="G191" i="15"/>
  <c r="H191" i="15"/>
  <c r="J191" i="15"/>
  <c r="K191" i="15"/>
  <c r="L191" i="15"/>
  <c r="Q191" i="15"/>
  <c r="D246" i="17"/>
  <c r="K192" i="15"/>
  <c r="L246" i="17"/>
  <c r="N192" i="15"/>
  <c r="P192" i="15"/>
  <c r="Q192" i="15"/>
  <c r="B193" i="15"/>
  <c r="C193" i="15"/>
  <c r="D193" i="15"/>
  <c r="E193" i="15"/>
  <c r="O193" i="15"/>
  <c r="Q193" i="15"/>
  <c r="N194" i="15"/>
  <c r="O194" i="15"/>
  <c r="P194" i="15"/>
  <c r="B195" i="15"/>
  <c r="C195" i="15"/>
  <c r="D195" i="15"/>
  <c r="K195" i="15"/>
  <c r="L247" i="17"/>
  <c r="P195" i="15"/>
  <c r="D196" i="15"/>
  <c r="E196" i="15"/>
  <c r="K196" i="15"/>
  <c r="L196" i="15"/>
  <c r="Q196" i="15"/>
  <c r="L197" i="15"/>
  <c r="M197" i="15"/>
  <c r="N197" i="15"/>
  <c r="O197" i="15"/>
  <c r="P197" i="15"/>
  <c r="D198" i="15"/>
  <c r="E198" i="15"/>
  <c r="F198" i="15"/>
  <c r="G198" i="15"/>
  <c r="L198" i="15"/>
  <c r="M198" i="15"/>
  <c r="N198" i="15"/>
  <c r="O198" i="15"/>
  <c r="B249" i="16"/>
  <c r="F249" i="16"/>
  <c r="M208" i="15"/>
  <c r="Q201" i="15"/>
  <c r="B201" i="15"/>
  <c r="C201" i="15"/>
  <c r="E201" i="15"/>
  <c r="I201" i="15"/>
  <c r="J250" i="16"/>
  <c r="L250" i="16"/>
  <c r="N250" i="16"/>
  <c r="C202" i="15"/>
  <c r="D202" i="15"/>
  <c r="E202" i="15"/>
  <c r="J251" i="16"/>
  <c r="D252" i="16"/>
  <c r="F252" i="16"/>
  <c r="L203" i="15"/>
  <c r="M203" i="15"/>
  <c r="O203" i="15"/>
  <c r="P203" i="15"/>
  <c r="Q203" i="15"/>
  <c r="C204" i="15"/>
  <c r="D204" i="15"/>
  <c r="J204" i="15"/>
  <c r="K204" i="15"/>
  <c r="B254" i="17"/>
  <c r="C205" i="15"/>
  <c r="D254" i="16"/>
  <c r="J205" i="15"/>
  <c r="P254" i="17"/>
  <c r="B255" i="17"/>
  <c r="C206" i="15"/>
  <c r="E206" i="15"/>
  <c r="F206" i="15"/>
  <c r="G206" i="15"/>
  <c r="H206" i="15"/>
  <c r="I206" i="15"/>
  <c r="D207" i="15"/>
  <c r="E207" i="15"/>
  <c r="F207" i="15"/>
  <c r="G207" i="15"/>
  <c r="H207" i="15"/>
  <c r="I207" i="15"/>
  <c r="J207" i="15"/>
  <c r="K207" i="15"/>
  <c r="Q207" i="15"/>
  <c r="B208" i="15"/>
  <c r="C208" i="15"/>
  <c r="D208" i="15"/>
  <c r="E208" i="15"/>
  <c r="F208" i="15"/>
  <c r="G208" i="15"/>
  <c r="H208" i="15"/>
  <c r="I208" i="15"/>
  <c r="J208" i="15"/>
  <c r="Q208" i="15"/>
  <c r="B256" i="17"/>
  <c r="D256" i="17"/>
  <c r="H209" i="15"/>
  <c r="I209" i="15"/>
  <c r="J256" i="17"/>
  <c r="K209" i="15"/>
  <c r="L256" i="17"/>
  <c r="M209" i="15"/>
  <c r="N209" i="15"/>
  <c r="O209" i="15"/>
  <c r="Q209" i="15"/>
  <c r="B210" i="15"/>
  <c r="C210" i="15"/>
  <c r="D210" i="15"/>
  <c r="E210" i="15"/>
  <c r="K210" i="15"/>
  <c r="D211" i="15"/>
  <c r="E211" i="15"/>
  <c r="F211" i="15"/>
  <c r="G211" i="15"/>
  <c r="H211" i="15"/>
  <c r="I211" i="15"/>
  <c r="L211" i="15"/>
  <c r="N211" i="15"/>
  <c r="O211" i="15"/>
  <c r="P211" i="15"/>
  <c r="Q211" i="15"/>
  <c r="C212" i="15"/>
  <c r="E212" i="15"/>
  <c r="J257" i="17"/>
  <c r="L257" i="17"/>
  <c r="B213" i="15"/>
  <c r="C213" i="15"/>
  <c r="D213" i="15"/>
  <c r="E213" i="15"/>
  <c r="F213" i="15"/>
  <c r="J213" i="15"/>
  <c r="K213" i="15"/>
  <c r="C214" i="15"/>
  <c r="L214" i="15"/>
  <c r="P214" i="15"/>
  <c r="C215" i="15"/>
  <c r="D215" i="15"/>
  <c r="E215" i="15"/>
  <c r="G215" i="15"/>
  <c r="I215" i="15"/>
  <c r="J215" i="15"/>
  <c r="K215" i="15"/>
  <c r="Q215" i="15"/>
  <c r="I159" i="15"/>
  <c r="F160" i="15"/>
  <c r="H160" i="15"/>
  <c r="I160" i="15"/>
  <c r="K160" i="15"/>
  <c r="L160" i="15"/>
  <c r="M160" i="15"/>
  <c r="B161" i="15"/>
  <c r="C161" i="15"/>
  <c r="D161" i="15"/>
  <c r="E161" i="15"/>
  <c r="I161" i="15"/>
  <c r="M161" i="15"/>
  <c r="N161" i="15"/>
  <c r="P161" i="15"/>
  <c r="Q161" i="15"/>
  <c r="B162" i="15"/>
  <c r="I162" i="15"/>
  <c r="Q162" i="15"/>
  <c r="C163" i="15"/>
  <c r="D163" i="15"/>
  <c r="F163" i="15"/>
  <c r="M163" i="15"/>
  <c r="N163" i="15"/>
  <c r="P163" i="15"/>
  <c r="M164" i="15"/>
  <c r="N164" i="15"/>
  <c r="P164" i="15"/>
  <c r="Q164" i="15"/>
  <c r="B165" i="15"/>
  <c r="C165" i="15"/>
  <c r="D165" i="15"/>
  <c r="I165" i="15"/>
  <c r="K165" i="15"/>
  <c r="M165" i="15"/>
  <c r="N165" i="15"/>
  <c r="O165" i="15"/>
  <c r="P165" i="15"/>
  <c r="I168" i="15"/>
  <c r="L168" i="15"/>
  <c r="N168" i="15"/>
  <c r="O168" i="15"/>
  <c r="Q168" i="15"/>
  <c r="C169" i="15"/>
  <c r="D169" i="15"/>
  <c r="E169" i="15"/>
  <c r="G169" i="15"/>
  <c r="H169" i="15"/>
  <c r="I169" i="15"/>
  <c r="K169" i="15"/>
  <c r="L169" i="15"/>
  <c r="M169" i="15"/>
  <c r="N169" i="15"/>
  <c r="B170" i="15"/>
  <c r="C170" i="15"/>
  <c r="I170" i="15"/>
  <c r="K170" i="15"/>
  <c r="L170" i="15"/>
  <c r="N170" i="15"/>
  <c r="O170" i="15"/>
  <c r="Q170" i="15"/>
  <c r="C171" i="15"/>
  <c r="D171" i="15"/>
  <c r="F171" i="15"/>
  <c r="G171" i="15"/>
  <c r="I171" i="15"/>
  <c r="N171" i="15"/>
  <c r="O171" i="15"/>
  <c r="O172" i="15"/>
  <c r="B173" i="15"/>
  <c r="C173" i="15"/>
  <c r="D173" i="15"/>
  <c r="K173" i="15"/>
  <c r="Q173" i="15"/>
  <c r="N174" i="15"/>
  <c r="O174" i="15"/>
  <c r="P174" i="15"/>
  <c r="Q174" i="15"/>
  <c r="B175" i="15"/>
  <c r="I175" i="15"/>
  <c r="K175" i="15"/>
  <c r="L175" i="15"/>
  <c r="M175" i="15"/>
  <c r="N175" i="15"/>
  <c r="O175" i="15"/>
  <c r="P175" i="15"/>
  <c r="I176" i="15"/>
  <c r="N176" i="15"/>
  <c r="C177" i="15"/>
  <c r="I177" i="15"/>
  <c r="K177" i="15"/>
  <c r="L177" i="15"/>
  <c r="M177" i="15"/>
  <c r="N177" i="15"/>
  <c r="O177" i="15"/>
  <c r="P177" i="15"/>
  <c r="Q177" i="15"/>
  <c r="B178" i="15"/>
  <c r="D178" i="15"/>
  <c r="E178" i="15"/>
  <c r="F178" i="15"/>
  <c r="G178" i="15"/>
  <c r="H178" i="15"/>
  <c r="I178" i="15"/>
  <c r="K179" i="15"/>
  <c r="L179" i="15"/>
  <c r="M179" i="15"/>
  <c r="N179" i="15"/>
  <c r="Q179" i="15"/>
  <c r="B180" i="15"/>
  <c r="K180" i="15"/>
  <c r="N180" i="15"/>
  <c r="P180" i="15"/>
  <c r="M184" i="15"/>
  <c r="N184" i="15"/>
  <c r="P184" i="15"/>
  <c r="G185" i="15"/>
  <c r="K185" i="15"/>
  <c r="N185" i="15"/>
  <c r="O185" i="15"/>
  <c r="P185" i="15"/>
  <c r="Q185" i="15"/>
  <c r="C186" i="15"/>
  <c r="E186" i="15"/>
  <c r="F186" i="15"/>
  <c r="G186" i="15"/>
  <c r="K186" i="15"/>
  <c r="N186" i="15"/>
  <c r="M187" i="15"/>
  <c r="N187" i="15"/>
  <c r="O187" i="15"/>
  <c r="P187" i="15"/>
  <c r="Q187" i="15"/>
  <c r="C188" i="15"/>
  <c r="D188" i="15"/>
  <c r="E188" i="15"/>
  <c r="F188" i="15"/>
  <c r="G188" i="15"/>
  <c r="H188" i="15"/>
  <c r="I188" i="15"/>
  <c r="O188" i="15"/>
  <c r="M189" i="15"/>
  <c r="N189" i="15"/>
  <c r="O189" i="15"/>
  <c r="E190" i="15"/>
  <c r="F190" i="15"/>
  <c r="Q190" i="15"/>
  <c r="I191" i="15"/>
  <c r="M191" i="15"/>
  <c r="N191" i="15"/>
  <c r="O191" i="15"/>
  <c r="P191" i="15"/>
  <c r="F192" i="15"/>
  <c r="G192" i="15"/>
  <c r="I192" i="15"/>
  <c r="O192" i="15"/>
  <c r="F193" i="15"/>
  <c r="G193" i="15"/>
  <c r="H193" i="15"/>
  <c r="I193" i="15"/>
  <c r="J193" i="15"/>
  <c r="K193" i="15"/>
  <c r="L193" i="15"/>
  <c r="M193" i="15"/>
  <c r="N193" i="15"/>
  <c r="P193" i="15"/>
  <c r="E194" i="15"/>
  <c r="K194" i="15"/>
  <c r="Q194" i="15"/>
  <c r="E195" i="15"/>
  <c r="F195" i="15"/>
  <c r="G195" i="15"/>
  <c r="I195" i="15"/>
  <c r="L195" i="15"/>
  <c r="N195" i="15"/>
  <c r="O195" i="15"/>
  <c r="Q195" i="15"/>
  <c r="C196" i="15"/>
  <c r="F196" i="15"/>
  <c r="G196" i="15"/>
  <c r="I196" i="15"/>
  <c r="N196" i="15"/>
  <c r="O196" i="15"/>
  <c r="P196" i="15"/>
  <c r="E197" i="15"/>
  <c r="F197" i="15"/>
  <c r="K197" i="15"/>
  <c r="Q197" i="15"/>
  <c r="I198" i="15"/>
  <c r="K198" i="15"/>
  <c r="P198" i="15"/>
  <c r="Q198" i="15"/>
  <c r="D201" i="15"/>
  <c r="F201" i="15"/>
  <c r="G201" i="15"/>
  <c r="H201" i="15"/>
  <c r="K201" i="15"/>
  <c r="B202" i="15"/>
  <c r="I202" i="15"/>
  <c r="J202" i="15"/>
  <c r="K202" i="15"/>
  <c r="B203" i="15"/>
  <c r="C203" i="15"/>
  <c r="E203" i="15"/>
  <c r="F203" i="15"/>
  <c r="G203" i="15"/>
  <c r="H203" i="15"/>
  <c r="I203" i="15"/>
  <c r="J203" i="15"/>
  <c r="K203" i="15"/>
  <c r="E204" i="15"/>
  <c r="F204" i="15"/>
  <c r="I204" i="15"/>
  <c r="F205" i="15"/>
  <c r="G205" i="15"/>
  <c r="H205" i="15"/>
  <c r="I205" i="15"/>
  <c r="K205" i="15"/>
  <c r="N205" i="15"/>
  <c r="Q205" i="15"/>
  <c r="J206" i="15"/>
  <c r="K206" i="15"/>
  <c r="Q206" i="15"/>
  <c r="B207" i="15"/>
  <c r="C207" i="15"/>
  <c r="K208" i="15"/>
  <c r="L208" i="15"/>
  <c r="B209" i="15"/>
  <c r="C209" i="15"/>
  <c r="D209" i="15"/>
  <c r="E209" i="15"/>
  <c r="F209" i="15"/>
  <c r="G209" i="15"/>
  <c r="J209" i="15"/>
  <c r="F210" i="15"/>
  <c r="I210" i="15"/>
  <c r="J210" i="15"/>
  <c r="Q210" i="15"/>
  <c r="B211" i="15"/>
  <c r="C211" i="15"/>
  <c r="J211" i="15"/>
  <c r="F212" i="15"/>
  <c r="G212" i="15"/>
  <c r="H212" i="15"/>
  <c r="I212" i="15"/>
  <c r="J212" i="15"/>
  <c r="K212" i="15"/>
  <c r="L212" i="15"/>
  <c r="Q213" i="15"/>
  <c r="B214" i="15"/>
  <c r="D214" i="15"/>
  <c r="E214" i="15"/>
  <c r="F214" i="15"/>
  <c r="G214" i="15"/>
  <c r="H214" i="15"/>
  <c r="I214" i="15"/>
  <c r="J214" i="15"/>
  <c r="K214" i="15"/>
  <c r="M214" i="15"/>
  <c r="N214" i="15"/>
  <c r="O214" i="15"/>
  <c r="Q214" i="15"/>
  <c r="B215" i="15"/>
  <c r="F215" i="15"/>
  <c r="E234" i="15"/>
  <c r="Q242" i="15"/>
  <c r="Q246" i="15"/>
  <c r="E250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O80" i="14"/>
  <c r="Q222" i="15"/>
  <c r="E230" i="15"/>
  <c r="G92" i="14"/>
  <c r="N92" i="14"/>
  <c r="O92" i="14"/>
  <c r="J93" i="14"/>
  <c r="M93" i="14"/>
  <c r="C94" i="14"/>
  <c r="K82" i="14"/>
  <c r="C34" i="6"/>
  <c r="E34" i="6"/>
  <c r="G35" i="6"/>
  <c r="K38" i="6"/>
  <c r="C46" i="6"/>
  <c r="E46" i="6"/>
  <c r="K55" i="6"/>
  <c r="M84" i="14"/>
  <c r="L86" i="14"/>
  <c r="M64" i="14"/>
  <c r="M85" i="14" s="1"/>
  <c r="P64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C76" i="14"/>
  <c r="C105" i="6" s="1"/>
  <c r="D76" i="14"/>
  <c r="E76" i="14"/>
  <c r="E105" i="6" s="1"/>
  <c r="G76" i="14"/>
  <c r="H76" i="14"/>
  <c r="I76" i="14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B91" i="14"/>
  <c r="J91" i="14"/>
  <c r="K91" i="14"/>
  <c r="M91" i="14"/>
  <c r="N91" i="14"/>
  <c r="O91" i="14"/>
  <c r="F93" i="14"/>
  <c r="G93" i="14"/>
  <c r="K93" i="14"/>
  <c r="N93" i="14"/>
  <c r="O93" i="14"/>
  <c r="B94" i="14"/>
  <c r="O94" i="14"/>
  <c r="B108" i="13"/>
  <c r="I108" i="13"/>
  <c r="K108" i="13"/>
  <c r="L108" i="13"/>
  <c r="M108" i="13"/>
  <c r="N108" i="13"/>
  <c r="O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L54" i="10"/>
  <c r="N54" i="10"/>
  <c r="N99" i="6" s="1"/>
  <c r="P54" i="10"/>
  <c r="P99" i="6" s="1"/>
  <c r="B146" i="13"/>
  <c r="C146" i="13"/>
  <c r="D146" i="13"/>
  <c r="E146" i="13"/>
  <c r="F146" i="13"/>
  <c r="G146" i="13"/>
  <c r="H146" i="13"/>
  <c r="J146" i="13"/>
  <c r="N116" i="13"/>
  <c r="P116" i="13"/>
  <c r="Q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O117" i="13"/>
  <c r="Q147" i="13"/>
  <c r="C148" i="13"/>
  <c r="D148" i="13"/>
  <c r="F148" i="13"/>
  <c r="H148" i="13"/>
  <c r="I148" i="13"/>
  <c r="K148" i="13"/>
  <c r="L118" i="13"/>
  <c r="M148" i="13"/>
  <c r="N148" i="13"/>
  <c r="P148" i="13"/>
  <c r="Q148" i="13"/>
  <c r="B119" i="13"/>
  <c r="C119" i="13"/>
  <c r="D119" i="13"/>
  <c r="E119" i="13"/>
  <c r="F119" i="13"/>
  <c r="H149" i="13"/>
  <c r="J149" i="13"/>
  <c r="K149" i="13"/>
  <c r="M149" i="13"/>
  <c r="N149" i="13"/>
  <c r="O149" i="13"/>
  <c r="P149" i="13"/>
  <c r="Q119" i="13"/>
  <c r="B122" i="13"/>
  <c r="D122" i="13"/>
  <c r="E122" i="13"/>
  <c r="F122" i="13"/>
  <c r="K122" i="13"/>
  <c r="L122" i="13"/>
  <c r="M122" i="13"/>
  <c r="N122" i="13"/>
  <c r="O122" i="13"/>
  <c r="D125" i="13"/>
  <c r="E125" i="13"/>
  <c r="F125" i="13"/>
  <c r="G125" i="13"/>
  <c r="H125" i="13"/>
  <c r="I125" i="13"/>
  <c r="J125" i="13"/>
  <c r="K125" i="13"/>
  <c r="L125" i="13"/>
  <c r="M125" i="13"/>
  <c r="Q125" i="13"/>
  <c r="D129" i="13"/>
  <c r="E129" i="13"/>
  <c r="G129" i="13"/>
  <c r="J129" i="13"/>
  <c r="N129" i="13"/>
  <c r="P129" i="13"/>
  <c r="Q129" i="13"/>
  <c r="B55" i="10"/>
  <c r="B100" i="6" s="1"/>
  <c r="D55" i="10"/>
  <c r="D100" i="6" s="1"/>
  <c r="B99" i="13"/>
  <c r="P99" i="13"/>
  <c r="Q99" i="13"/>
  <c r="F100" i="13"/>
  <c r="G100" i="13"/>
  <c r="H100" i="13"/>
  <c r="I100" i="13"/>
  <c r="L100" i="13"/>
  <c r="M100" i="13"/>
  <c r="N100" i="13"/>
  <c r="H101" i="13"/>
  <c r="M101" i="13"/>
  <c r="N101" i="13"/>
  <c r="O101" i="13"/>
  <c r="P101" i="13"/>
  <c r="Q101" i="13"/>
  <c r="C102" i="13"/>
  <c r="D102" i="13"/>
  <c r="E102" i="13"/>
  <c r="H102" i="13"/>
  <c r="I102" i="13"/>
  <c r="J102" i="13"/>
  <c r="C108" i="13"/>
  <c r="D108" i="13"/>
  <c r="E108" i="13"/>
  <c r="F108" i="13"/>
  <c r="G108" i="13"/>
  <c r="H108" i="13"/>
  <c r="J108" i="13"/>
  <c r="N112" i="13"/>
  <c r="O112" i="13"/>
  <c r="P112" i="13"/>
  <c r="Q112" i="13"/>
  <c r="B116" i="13"/>
  <c r="D116" i="13"/>
  <c r="E116" i="13"/>
  <c r="F116" i="13"/>
  <c r="G116" i="13"/>
  <c r="H116" i="13"/>
  <c r="I116" i="13"/>
  <c r="K116" i="13"/>
  <c r="L116" i="13"/>
  <c r="M116" i="13"/>
  <c r="O116" i="13"/>
  <c r="N117" i="13"/>
  <c r="P117" i="13"/>
  <c r="Q117" i="13"/>
  <c r="C118" i="13"/>
  <c r="D118" i="13"/>
  <c r="E118" i="13"/>
  <c r="F118" i="13"/>
  <c r="G118" i="13"/>
  <c r="H118" i="13"/>
  <c r="I118" i="13"/>
  <c r="K118" i="13"/>
  <c r="M118" i="13"/>
  <c r="N118" i="13"/>
  <c r="P118" i="13"/>
  <c r="H119" i="13"/>
  <c r="I119" i="13"/>
  <c r="K119" i="13"/>
  <c r="L119" i="13"/>
  <c r="M119" i="13"/>
  <c r="P119" i="13"/>
  <c r="B125" i="13"/>
  <c r="C125" i="13"/>
  <c r="N125" i="13"/>
  <c r="O125" i="13"/>
  <c r="P125" i="13"/>
  <c r="B129" i="13"/>
  <c r="C129" i="13"/>
  <c r="F129" i="13"/>
  <c r="H129" i="13"/>
  <c r="I129" i="13"/>
  <c r="K129" i="13"/>
  <c r="L129" i="13"/>
  <c r="M129" i="13"/>
  <c r="B135" i="13"/>
  <c r="D135" i="13"/>
  <c r="E135" i="13"/>
  <c r="F135" i="13"/>
  <c r="G135" i="13"/>
  <c r="H135" i="13"/>
  <c r="J135" i="13"/>
  <c r="K135" i="13"/>
  <c r="L135" i="13"/>
  <c r="F136" i="13"/>
  <c r="G136" i="13"/>
  <c r="H136" i="13"/>
  <c r="I136" i="13"/>
  <c r="K136" i="13"/>
  <c r="L136" i="13"/>
  <c r="M136" i="13"/>
  <c r="N136" i="13"/>
  <c r="C137" i="13"/>
  <c r="D137" i="13"/>
  <c r="E137" i="13"/>
  <c r="F137" i="13"/>
  <c r="G137" i="13"/>
  <c r="H137" i="13"/>
  <c r="N137" i="13"/>
  <c r="O137" i="13"/>
  <c r="P137" i="13"/>
  <c r="Q137" i="13"/>
  <c r="C138" i="13"/>
  <c r="D138" i="13"/>
  <c r="E138" i="13"/>
  <c r="F138" i="13"/>
  <c r="G138" i="13"/>
  <c r="I138" i="13"/>
  <c r="I146" i="13"/>
  <c r="K146" i="13"/>
  <c r="L146" i="13"/>
  <c r="M146" i="13"/>
  <c r="N146" i="13"/>
  <c r="O146" i="13"/>
  <c r="Q146" i="13"/>
  <c r="B147" i="13"/>
  <c r="C147" i="13"/>
  <c r="D147" i="13"/>
  <c r="E147" i="13"/>
  <c r="N147" i="13"/>
  <c r="P147" i="13"/>
  <c r="E148" i="13"/>
  <c r="G148" i="13"/>
  <c r="E149" i="13"/>
  <c r="F149" i="13"/>
  <c r="I149" i="13"/>
  <c r="L149" i="13"/>
  <c r="Q149" i="13"/>
  <c r="B152" i="13"/>
  <c r="E152" i="13"/>
  <c r="N152" i="13"/>
  <c r="O152" i="13"/>
  <c r="G99" i="12"/>
  <c r="L102" i="12"/>
  <c r="N134" i="12"/>
  <c r="O107" i="12"/>
  <c r="B139" i="12"/>
  <c r="D103" i="12"/>
  <c r="E103" i="12"/>
  <c r="F103" i="12"/>
  <c r="G103" i="12"/>
  <c r="H103" i="12"/>
  <c r="I103" i="12"/>
  <c r="K103" i="12"/>
  <c r="M103" i="12"/>
  <c r="B140" i="12"/>
  <c r="K104" i="12"/>
  <c r="B141" i="12"/>
  <c r="C105" i="12"/>
  <c r="K105" i="12"/>
  <c r="B107" i="12"/>
  <c r="H107" i="12"/>
  <c r="I107" i="12"/>
  <c r="J107" i="12"/>
  <c r="K107" i="12"/>
  <c r="L107" i="12"/>
  <c r="N107" i="12"/>
  <c r="B108" i="12"/>
  <c r="C108" i="12"/>
  <c r="D108" i="12"/>
  <c r="E108" i="12"/>
  <c r="F108" i="12"/>
  <c r="K108" i="12"/>
  <c r="Q108" i="12"/>
  <c r="H109" i="12"/>
  <c r="I109" i="12"/>
  <c r="K109" i="12"/>
  <c r="B110" i="12"/>
  <c r="C110" i="12"/>
  <c r="I110" i="12"/>
  <c r="J110" i="12"/>
  <c r="K110" i="12"/>
  <c r="L110" i="12"/>
  <c r="M110" i="12"/>
  <c r="N110" i="12"/>
  <c r="O110" i="12"/>
  <c r="Q110" i="12"/>
  <c r="B111" i="12"/>
  <c r="G112" i="12"/>
  <c r="H112" i="12"/>
  <c r="I112" i="12"/>
  <c r="J112" i="12"/>
  <c r="K112" i="12"/>
  <c r="L112" i="12"/>
  <c r="M112" i="12"/>
  <c r="N112" i="12"/>
  <c r="O112" i="12"/>
  <c r="P112" i="12"/>
  <c r="Q112" i="12"/>
  <c r="B122" i="12"/>
  <c r="C63" i="10"/>
  <c r="E127" i="12"/>
  <c r="K63" i="10"/>
  <c r="F146" i="12"/>
  <c r="G116" i="12"/>
  <c r="H116" i="12"/>
  <c r="I116" i="12"/>
  <c r="J146" i="12"/>
  <c r="K116" i="12"/>
  <c r="L116" i="12"/>
  <c r="M116" i="12"/>
  <c r="N116" i="12"/>
  <c r="G117" i="12"/>
  <c r="I117" i="12"/>
  <c r="L117" i="12"/>
  <c r="M117" i="12"/>
  <c r="N147" i="12"/>
  <c r="O117" i="12"/>
  <c r="P117" i="12"/>
  <c r="Q117" i="12"/>
  <c r="B148" i="12"/>
  <c r="C118" i="12"/>
  <c r="D118" i="12"/>
  <c r="E118" i="12"/>
  <c r="F148" i="12"/>
  <c r="G118" i="12"/>
  <c r="M118" i="12"/>
  <c r="F149" i="12"/>
  <c r="G119" i="12"/>
  <c r="H119" i="12"/>
  <c r="J149" i="12"/>
  <c r="K119" i="12"/>
  <c r="L119" i="12"/>
  <c r="N149" i="12"/>
  <c r="G120" i="12"/>
  <c r="I120" i="12"/>
  <c r="L120" i="12"/>
  <c r="F151" i="12"/>
  <c r="G121" i="12"/>
  <c r="H121" i="12"/>
  <c r="I121" i="12"/>
  <c r="J121" i="12"/>
  <c r="K121" i="12"/>
  <c r="L121" i="12"/>
  <c r="M121" i="12"/>
  <c r="N121" i="12"/>
  <c r="G122" i="12"/>
  <c r="H122" i="12"/>
  <c r="I122" i="12"/>
  <c r="K122" i="12"/>
  <c r="L122" i="12"/>
  <c r="M122" i="12"/>
  <c r="N152" i="12"/>
  <c r="P122" i="12"/>
  <c r="G123" i="12"/>
  <c r="L123" i="12"/>
  <c r="M123" i="12"/>
  <c r="N123" i="12"/>
  <c r="O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Q124" i="12"/>
  <c r="I125" i="12"/>
  <c r="J125" i="12"/>
  <c r="L125" i="12"/>
  <c r="M125" i="12"/>
  <c r="N125" i="12"/>
  <c r="O125" i="12"/>
  <c r="P125" i="12"/>
  <c r="Q125" i="12"/>
  <c r="C126" i="12"/>
  <c r="D126" i="12"/>
  <c r="E126" i="12"/>
  <c r="F154" i="12"/>
  <c r="G126" i="12"/>
  <c r="H126" i="12"/>
  <c r="G127" i="12"/>
  <c r="H127" i="12"/>
  <c r="I127" i="12"/>
  <c r="J127" i="12"/>
  <c r="K127" i="12"/>
  <c r="L127" i="12"/>
  <c r="M127" i="12"/>
  <c r="N127" i="12"/>
  <c r="P127" i="12"/>
  <c r="G128" i="12"/>
  <c r="I128" i="12"/>
  <c r="J128" i="12"/>
  <c r="O128" i="12"/>
  <c r="P128" i="12"/>
  <c r="Q128" i="12"/>
  <c r="H129" i="12"/>
  <c r="I129" i="12"/>
  <c r="K129" i="12"/>
  <c r="L129" i="12"/>
  <c r="N129" i="12"/>
  <c r="H99" i="12"/>
  <c r="L99" i="12"/>
  <c r="N99" i="12"/>
  <c r="Q100" i="12"/>
  <c r="J101" i="12"/>
  <c r="K101" i="12"/>
  <c r="H102" i="12"/>
  <c r="J102" i="12"/>
  <c r="N102" i="12"/>
  <c r="P102" i="12"/>
  <c r="Q102" i="12"/>
  <c r="L103" i="12"/>
  <c r="N103" i="12"/>
  <c r="O103" i="12"/>
  <c r="P103" i="12"/>
  <c r="Q103" i="12"/>
  <c r="G104" i="12"/>
  <c r="H104" i="12"/>
  <c r="J104" i="12"/>
  <c r="L104" i="12"/>
  <c r="H105" i="12"/>
  <c r="L105" i="12"/>
  <c r="N105" i="12"/>
  <c r="P105" i="12"/>
  <c r="Q105" i="12"/>
  <c r="G106" i="12"/>
  <c r="H106" i="12"/>
  <c r="I106" i="12"/>
  <c r="J106" i="12"/>
  <c r="K106" i="12"/>
  <c r="L106" i="12"/>
  <c r="M106" i="12"/>
  <c r="N106" i="12"/>
  <c r="M107" i="12"/>
  <c r="Q107" i="12"/>
  <c r="H108" i="12"/>
  <c r="J108" i="12"/>
  <c r="L108" i="12"/>
  <c r="F109" i="12"/>
  <c r="J109" i="12"/>
  <c r="L109" i="12"/>
  <c r="M109" i="12"/>
  <c r="N109" i="12"/>
  <c r="H110" i="12"/>
  <c r="P110" i="12"/>
  <c r="H111" i="12"/>
  <c r="I111" i="12"/>
  <c r="K111" i="12"/>
  <c r="L111" i="12"/>
  <c r="M111" i="12"/>
  <c r="O111" i="12"/>
  <c r="P111" i="12"/>
  <c r="O116" i="12"/>
  <c r="H117" i="12"/>
  <c r="N117" i="12"/>
  <c r="H118" i="12"/>
  <c r="I118" i="12"/>
  <c r="J118" i="12"/>
  <c r="K118" i="12"/>
  <c r="L118" i="12"/>
  <c r="C119" i="12"/>
  <c r="I119" i="12"/>
  <c r="J119" i="12"/>
  <c r="M119" i="12"/>
  <c r="N119" i="12"/>
  <c r="O119" i="12"/>
  <c r="P119" i="12"/>
  <c r="H120" i="12"/>
  <c r="O121" i="12"/>
  <c r="P121" i="12"/>
  <c r="Q121" i="12"/>
  <c r="C122" i="12"/>
  <c r="Q122" i="12"/>
  <c r="H123" i="12"/>
  <c r="I123" i="12"/>
  <c r="J123" i="12"/>
  <c r="K123" i="12"/>
  <c r="P124" i="12"/>
  <c r="G125" i="12"/>
  <c r="H125" i="12"/>
  <c r="I126" i="12"/>
  <c r="J126" i="12"/>
  <c r="K126" i="12"/>
  <c r="L126" i="12"/>
  <c r="M126" i="12"/>
  <c r="N126" i="12"/>
  <c r="O126" i="12"/>
  <c r="P126" i="12"/>
  <c r="H128" i="12"/>
  <c r="L128" i="12"/>
  <c r="M128" i="12"/>
  <c r="N128" i="12"/>
  <c r="J137" i="12"/>
  <c r="B138" i="12"/>
  <c r="B142" i="12"/>
  <c r="B143" i="12"/>
  <c r="J143" i="12"/>
  <c r="C100" i="11"/>
  <c r="F105" i="11"/>
  <c r="M134" i="12"/>
  <c r="H139" i="13"/>
  <c r="K103" i="11"/>
  <c r="M103" i="11"/>
  <c r="O139" i="12"/>
  <c r="E104" i="11"/>
  <c r="H140" i="13"/>
  <c r="I104" i="11"/>
  <c r="J104" i="11"/>
  <c r="K104" i="11"/>
  <c r="L140" i="13"/>
  <c r="M104" i="11"/>
  <c r="N104" i="11"/>
  <c r="O104" i="11"/>
  <c r="P140" i="13"/>
  <c r="C105" i="11"/>
  <c r="D141" i="13"/>
  <c r="G141" i="12"/>
  <c r="H141" i="13"/>
  <c r="J141" i="12"/>
  <c r="K141" i="12"/>
  <c r="L141" i="13"/>
  <c r="O141" i="12"/>
  <c r="D106" i="11"/>
  <c r="E106" i="11"/>
  <c r="H142" i="13"/>
  <c r="I106" i="11"/>
  <c r="J106" i="11"/>
  <c r="K106" i="11"/>
  <c r="L142" i="13"/>
  <c r="M106" i="11"/>
  <c r="N106" i="11"/>
  <c r="O106" i="11"/>
  <c r="K107" i="11"/>
  <c r="M107" i="11"/>
  <c r="N107" i="11"/>
  <c r="O107" i="11"/>
  <c r="P107" i="11"/>
  <c r="Q107" i="11"/>
  <c r="H108" i="11"/>
  <c r="I108" i="11"/>
  <c r="J108" i="11"/>
  <c r="K108" i="11"/>
  <c r="L108" i="11"/>
  <c r="M108" i="11"/>
  <c r="N108" i="11"/>
  <c r="O108" i="11"/>
  <c r="P108" i="11"/>
  <c r="C143" i="12"/>
  <c r="J109" i="11"/>
  <c r="L143" i="13"/>
  <c r="P143" i="13"/>
  <c r="B110" i="11"/>
  <c r="C110" i="11"/>
  <c r="E110" i="11"/>
  <c r="F110" i="11"/>
  <c r="G110" i="11"/>
  <c r="H110" i="11"/>
  <c r="N110" i="11"/>
  <c r="Q110" i="11"/>
  <c r="H111" i="11"/>
  <c r="I111" i="11"/>
  <c r="J111" i="11"/>
  <c r="K111" i="11"/>
  <c r="D112" i="11"/>
  <c r="E112" i="11"/>
  <c r="F112" i="11"/>
  <c r="G112" i="11"/>
  <c r="H112" i="11"/>
  <c r="L112" i="11"/>
  <c r="M112" i="11"/>
  <c r="O112" i="11"/>
  <c r="P112" i="11"/>
  <c r="Q112" i="11"/>
  <c r="F116" i="11"/>
  <c r="H116" i="11"/>
  <c r="I116" i="11"/>
  <c r="L119" i="11"/>
  <c r="M145" i="12"/>
  <c r="N119" i="11"/>
  <c r="O123" i="11"/>
  <c r="K116" i="11"/>
  <c r="L116" i="11"/>
  <c r="N116" i="11"/>
  <c r="O146" i="12"/>
  <c r="P116" i="11"/>
  <c r="Q146" i="12"/>
  <c r="B117" i="11"/>
  <c r="C147" i="12"/>
  <c r="D117" i="11"/>
  <c r="E117" i="11"/>
  <c r="F117" i="11"/>
  <c r="G147" i="12"/>
  <c r="H117" i="11"/>
  <c r="Q117" i="11"/>
  <c r="B118" i="11"/>
  <c r="C118" i="11"/>
  <c r="D118" i="11"/>
  <c r="E118" i="11"/>
  <c r="F118" i="11"/>
  <c r="G118" i="11"/>
  <c r="H118" i="11"/>
  <c r="J118" i="11"/>
  <c r="K148" i="12"/>
  <c r="O148" i="12"/>
  <c r="C149" i="12"/>
  <c r="Q119" i="11"/>
  <c r="B120" i="11"/>
  <c r="C120" i="11"/>
  <c r="E120" i="11"/>
  <c r="F120" i="11"/>
  <c r="K150" i="12"/>
  <c r="H151" i="13"/>
  <c r="K121" i="11"/>
  <c r="L151" i="13"/>
  <c r="N121" i="11"/>
  <c r="O151" i="12"/>
  <c r="P151" i="13"/>
  <c r="Q151" i="12"/>
  <c r="C152" i="12"/>
  <c r="E122" i="11"/>
  <c r="Q152" i="11"/>
  <c r="D153" i="13"/>
  <c r="E123" i="11"/>
  <c r="F123" i="11"/>
  <c r="G123" i="11"/>
  <c r="K153" i="12"/>
  <c r="P153" i="13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C125" i="11"/>
  <c r="D125" i="11"/>
  <c r="E125" i="11"/>
  <c r="F125" i="11"/>
  <c r="G125" i="11"/>
  <c r="H125" i="11"/>
  <c r="F126" i="11"/>
  <c r="I126" i="11"/>
  <c r="J126" i="11"/>
  <c r="L154" i="13"/>
  <c r="N126" i="11"/>
  <c r="O154" i="12"/>
  <c r="P154" i="13"/>
  <c r="B128" i="11"/>
  <c r="C128" i="11"/>
  <c r="D128" i="11"/>
  <c r="E128" i="11"/>
  <c r="F128" i="11"/>
  <c r="G128" i="11"/>
  <c r="H128" i="11"/>
  <c r="O129" i="11"/>
  <c r="Q129" i="11"/>
  <c r="D99" i="11"/>
  <c r="F99" i="11"/>
  <c r="G99" i="11"/>
  <c r="J99" i="11"/>
  <c r="K99" i="11"/>
  <c r="M99" i="11"/>
  <c r="N99" i="11"/>
  <c r="J100" i="11"/>
  <c r="N100" i="11"/>
  <c r="O100" i="11"/>
  <c r="Q100" i="11"/>
  <c r="D101" i="11"/>
  <c r="E101" i="11"/>
  <c r="I101" i="11"/>
  <c r="J101" i="11"/>
  <c r="K101" i="11"/>
  <c r="L101" i="11"/>
  <c r="N101" i="11"/>
  <c r="O101" i="11"/>
  <c r="O102" i="11"/>
  <c r="P102" i="11"/>
  <c r="Q102" i="11"/>
  <c r="B103" i="11"/>
  <c r="C103" i="11"/>
  <c r="D103" i="11"/>
  <c r="E103" i="11"/>
  <c r="G103" i="11"/>
  <c r="I103" i="11"/>
  <c r="J103" i="11"/>
  <c r="Q104" i="11"/>
  <c r="D105" i="11"/>
  <c r="E105" i="11"/>
  <c r="G105" i="11"/>
  <c r="L105" i="11"/>
  <c r="M105" i="11"/>
  <c r="N105" i="11"/>
  <c r="O105" i="11"/>
  <c r="P105" i="11"/>
  <c r="Q106" i="11"/>
  <c r="B107" i="11"/>
  <c r="G107" i="11"/>
  <c r="I107" i="11"/>
  <c r="J107" i="11"/>
  <c r="L107" i="11"/>
  <c r="D108" i="11"/>
  <c r="E108" i="11"/>
  <c r="Q108" i="11"/>
  <c r="C109" i="11"/>
  <c r="F109" i="11"/>
  <c r="I109" i="11"/>
  <c r="L109" i="11"/>
  <c r="M109" i="11"/>
  <c r="N109" i="11"/>
  <c r="O109" i="11"/>
  <c r="P109" i="11"/>
  <c r="Q109" i="11"/>
  <c r="D110" i="11"/>
  <c r="I110" i="11"/>
  <c r="J110" i="11"/>
  <c r="K110" i="11"/>
  <c r="L110" i="11"/>
  <c r="M110" i="11"/>
  <c r="O110" i="11"/>
  <c r="P110" i="11"/>
  <c r="E111" i="11"/>
  <c r="L111" i="11"/>
  <c r="M111" i="11"/>
  <c r="N111" i="11"/>
  <c r="O111" i="11"/>
  <c r="P111" i="11"/>
  <c r="Q111" i="11"/>
  <c r="B112" i="11"/>
  <c r="C112" i="11"/>
  <c r="K112" i="11"/>
  <c r="N112" i="11"/>
  <c r="G116" i="11"/>
  <c r="J116" i="11"/>
  <c r="I118" i="11"/>
  <c r="K118" i="11"/>
  <c r="L118" i="11"/>
  <c r="N118" i="11"/>
  <c r="O118" i="11"/>
  <c r="C119" i="11"/>
  <c r="D119" i="11"/>
  <c r="F119" i="11"/>
  <c r="P119" i="11"/>
  <c r="B121" i="11"/>
  <c r="O121" i="11"/>
  <c r="Q121" i="11"/>
  <c r="B122" i="11"/>
  <c r="I123" i="11"/>
  <c r="J123" i="11"/>
  <c r="L123" i="11"/>
  <c r="M123" i="11"/>
  <c r="N123" i="11"/>
  <c r="Q123" i="11"/>
  <c r="B124" i="11"/>
  <c r="C124" i="11"/>
  <c r="D124" i="11"/>
  <c r="Q125" i="11"/>
  <c r="C126" i="11"/>
  <c r="E126" i="11"/>
  <c r="M126" i="11"/>
  <c r="O126" i="11"/>
  <c r="B127" i="11"/>
  <c r="C127" i="11"/>
  <c r="D127" i="11"/>
  <c r="F127" i="11"/>
  <c r="G127" i="11"/>
  <c r="P128" i="11"/>
  <c r="Q128" i="11"/>
  <c r="B129" i="11"/>
  <c r="C129" i="11"/>
  <c r="D129" i="11"/>
  <c r="E129" i="11"/>
  <c r="Q148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G63" i="10"/>
  <c r="M29" i="6"/>
  <c r="Q29" i="6"/>
  <c r="E31" i="6"/>
  <c r="K31" i="6"/>
  <c r="D32" i="6"/>
  <c r="G32" i="6"/>
  <c r="H32" i="6"/>
  <c r="I32" i="6"/>
  <c r="J32" i="6"/>
  <c r="K32" i="6"/>
  <c r="L32" i="6"/>
  <c r="M32" i="6"/>
  <c r="N32" i="6"/>
  <c r="O32" i="6"/>
  <c r="P32" i="6"/>
  <c r="I34" i="6"/>
  <c r="K34" i="6"/>
  <c r="Q35" i="6"/>
  <c r="C36" i="6"/>
  <c r="I36" i="6"/>
  <c r="E37" i="6"/>
  <c r="I37" i="6"/>
  <c r="K37" i="6"/>
  <c r="E38" i="6"/>
  <c r="M38" i="6"/>
  <c r="Q38" i="6"/>
  <c r="I40" i="6"/>
  <c r="K40" i="6"/>
  <c r="Q41" i="6"/>
  <c r="I43" i="6"/>
  <c r="K43" i="6"/>
  <c r="Q44" i="6"/>
  <c r="C45" i="6"/>
  <c r="E45" i="6"/>
  <c r="I46" i="6"/>
  <c r="K46" i="6"/>
  <c r="Q47" i="6"/>
  <c r="C48" i="6"/>
  <c r="I49" i="6"/>
  <c r="K49" i="6"/>
  <c r="K52" i="6"/>
  <c r="O46" i="10"/>
  <c r="P46" i="10"/>
  <c r="Q46" i="10"/>
  <c r="B66" i="10"/>
  <c r="B155" i="6" s="1"/>
  <c r="C53" i="6"/>
  <c r="E53" i="6"/>
  <c r="F53" i="6"/>
  <c r="G53" i="6"/>
  <c r="J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7" i="9" s="1"/>
  <c r="Q38" i="9"/>
  <c r="Q37" i="9" s="1"/>
  <c r="B54" i="10"/>
  <c r="B99" i="6" s="1"/>
  <c r="D54" i="10"/>
  <c r="F54" i="10"/>
  <c r="F99" i="6" s="1"/>
  <c r="H54" i="10"/>
  <c r="H99" i="6" s="1"/>
  <c r="J54" i="10"/>
  <c r="J99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G60" i="10"/>
  <c r="G62" i="10"/>
  <c r="K62" i="10"/>
  <c r="M63" i="10"/>
  <c r="O63" i="10"/>
  <c r="A1" i="9"/>
  <c r="C48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Q31" i="6"/>
  <c r="B32" i="6"/>
  <c r="C32" i="6"/>
  <c r="E32" i="6"/>
  <c r="F32" i="6"/>
  <c r="Q32" i="6"/>
  <c r="I38" i="6"/>
  <c r="C40" i="6"/>
  <c r="E40" i="6"/>
  <c r="I45" i="6"/>
  <c r="K45" i="6"/>
  <c r="M46" i="6"/>
  <c r="B52" i="6"/>
  <c r="C52" i="6"/>
  <c r="E52" i="6"/>
  <c r="F52" i="6"/>
  <c r="G52" i="6"/>
  <c r="I52" i="6"/>
  <c r="J52" i="6"/>
  <c r="M52" i="6"/>
  <c r="I55" i="6"/>
  <c r="M55" i="6"/>
  <c r="C57" i="6"/>
  <c r="E57" i="6"/>
  <c r="I57" i="6"/>
  <c r="K57" i="6"/>
  <c r="I58" i="6"/>
  <c r="K58" i="6"/>
  <c r="M58" i="6"/>
  <c r="Q58" i="6"/>
  <c r="C61" i="6"/>
  <c r="D61" i="6"/>
  <c r="E61" i="6"/>
  <c r="E134" i="6" s="1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L136" i="6" s="1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B69" i="6"/>
  <c r="C69" i="6"/>
  <c r="D69" i="6"/>
  <c r="E69" i="6"/>
  <c r="F69" i="6"/>
  <c r="F142" i="6" s="1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F148" i="6" s="1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2" i="6"/>
  <c r="M102" i="6"/>
  <c r="Q102" i="6"/>
  <c r="G105" i="6"/>
  <c r="I105" i="6"/>
  <c r="C108" i="6"/>
  <c r="C109" i="6"/>
  <c r="G109" i="6"/>
  <c r="B110" i="6"/>
  <c r="C110" i="6"/>
  <c r="D110" i="6"/>
  <c r="F110" i="6"/>
  <c r="G110" i="6"/>
  <c r="I110" i="6"/>
  <c r="K110" i="6"/>
  <c r="P110" i="6"/>
  <c r="Q110" i="6"/>
  <c r="B112" i="6"/>
  <c r="D112" i="6"/>
  <c r="F112" i="6"/>
  <c r="H112" i="6"/>
  <c r="J112" i="6"/>
  <c r="L112" i="6"/>
  <c r="N112" i="6"/>
  <c r="P112" i="6"/>
  <c r="B113" i="6"/>
  <c r="D113" i="6"/>
  <c r="F113" i="6"/>
  <c r="H113" i="6"/>
  <c r="J113" i="6"/>
  <c r="L113" i="6"/>
  <c r="N113" i="6"/>
  <c r="P113" i="6"/>
  <c r="B114" i="6"/>
  <c r="D114" i="6"/>
  <c r="F114" i="6"/>
  <c r="H114" i="6"/>
  <c r="J114" i="6"/>
  <c r="L114" i="6"/>
  <c r="N114" i="6"/>
  <c r="C116" i="6"/>
  <c r="E116" i="6"/>
  <c r="G116" i="6"/>
  <c r="K116" i="6"/>
  <c r="M116" i="6"/>
  <c r="O116" i="6"/>
  <c r="Q116" i="6"/>
  <c r="E117" i="6"/>
  <c r="G117" i="6"/>
  <c r="I117" i="6"/>
  <c r="K117" i="6"/>
  <c r="M117" i="6"/>
  <c r="O117" i="6"/>
  <c r="C118" i="6"/>
  <c r="E118" i="6"/>
  <c r="G118" i="6"/>
  <c r="I118" i="6"/>
  <c r="K118" i="6"/>
  <c r="M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I165" i="6"/>
  <c r="O165" i="6"/>
  <c r="F167" i="6"/>
  <c r="F169" i="6"/>
  <c r="H169" i="6"/>
  <c r="J169" i="6"/>
  <c r="E171" i="6"/>
  <c r="E172" i="6"/>
  <c r="I173" i="6"/>
  <c r="D174" i="6"/>
  <c r="F174" i="6"/>
  <c r="H174" i="6"/>
  <c r="H175" i="6"/>
  <c r="L175" i="6"/>
  <c r="F176" i="6"/>
  <c r="G176" i="6"/>
  <c r="H176" i="6"/>
  <c r="K176" i="6"/>
  <c r="O176" i="6"/>
  <c r="C177" i="6"/>
  <c r="F177" i="6"/>
  <c r="B178" i="6"/>
  <c r="H178" i="6"/>
  <c r="L178" i="6"/>
  <c r="P178" i="6"/>
  <c r="B179" i="6"/>
  <c r="E179" i="6"/>
  <c r="B13" i="4"/>
  <c r="B16" i="4"/>
  <c r="B53" i="4"/>
  <c r="B41" i="4"/>
  <c r="B28" i="4"/>
  <c r="B46" i="4"/>
  <c r="B34" i="4"/>
  <c r="B23" i="4"/>
  <c r="B36" i="4"/>
  <c r="B38" i="4"/>
  <c r="B39" i="4"/>
  <c r="B4" i="4"/>
  <c r="B20" i="4"/>
  <c r="B26" i="4"/>
  <c r="B58" i="4"/>
  <c r="B8" i="4"/>
  <c r="B31" i="4"/>
  <c r="B51" i="4"/>
  <c r="B6" i="4"/>
  <c r="B29" i="4"/>
  <c r="B61" i="4"/>
  <c r="B54" i="4"/>
  <c r="B10" i="4"/>
  <c r="B60" i="4"/>
  <c r="B5" i="4"/>
  <c r="B11" i="4"/>
  <c r="B49" i="4"/>
  <c r="B43" i="4"/>
  <c r="B18" i="4"/>
  <c r="B33" i="4"/>
  <c r="B14" i="4"/>
  <c r="B35" i="4"/>
  <c r="B15" i="4"/>
  <c r="B59" i="4"/>
  <c r="B24" i="4"/>
  <c r="B30" i="4"/>
  <c r="B56" i="4"/>
  <c r="B40" i="4"/>
  <c r="B48" i="4"/>
  <c r="B44" i="4"/>
  <c r="B50" i="4"/>
  <c r="B19" i="4"/>
  <c r="B25" i="4"/>
  <c r="B55" i="4"/>
  <c r="B21" i="4"/>
  <c r="B9" i="4"/>
  <c r="B45" i="4"/>
  <c r="I56" i="26" l="1"/>
  <c r="H140" i="6"/>
  <c r="P138" i="6"/>
  <c r="Q117" i="6"/>
  <c r="C134" i="6"/>
  <c r="J145" i="6"/>
  <c r="J142" i="6"/>
  <c r="J136" i="6"/>
  <c r="O135" i="6"/>
  <c r="N162" i="24"/>
  <c r="L149" i="6"/>
  <c r="N150" i="6"/>
  <c r="N149" i="6"/>
  <c r="J149" i="6"/>
  <c r="L148" i="6"/>
  <c r="B148" i="6"/>
  <c r="N147" i="6"/>
  <c r="G56" i="26"/>
  <c r="I116" i="6"/>
  <c r="I115" i="6"/>
  <c r="O56" i="26"/>
  <c r="B142" i="6"/>
  <c r="L140" i="6"/>
  <c r="D139" i="6"/>
  <c r="O138" i="6"/>
  <c r="L139" i="6"/>
  <c r="D138" i="6"/>
  <c r="L138" i="6"/>
  <c r="C140" i="6"/>
  <c r="B140" i="6"/>
  <c r="H139" i="6"/>
  <c r="P139" i="6"/>
  <c r="H138" i="6"/>
  <c r="O139" i="6"/>
  <c r="G138" i="6"/>
  <c r="I136" i="6"/>
  <c r="H136" i="6"/>
  <c r="G134" i="6"/>
  <c r="D135" i="6"/>
  <c r="N37" i="9"/>
  <c r="M37" i="9"/>
  <c r="K37" i="9"/>
  <c r="N132" i="6"/>
  <c r="G37" i="42"/>
  <c r="G177" i="6" s="1"/>
  <c r="G75" i="6"/>
  <c r="G148" i="6" s="1"/>
  <c r="D72" i="49"/>
  <c r="D55" i="49"/>
  <c r="L53" i="49"/>
  <c r="L70" i="49"/>
  <c r="D52" i="49"/>
  <c r="D69" i="49"/>
  <c r="E80" i="52"/>
  <c r="E85" i="52"/>
  <c r="E87" i="52"/>
  <c r="E88" i="52"/>
  <c r="E76" i="52"/>
  <c r="E77" i="52"/>
  <c r="E78" i="52"/>
  <c r="O119" i="11"/>
  <c r="H103" i="11"/>
  <c r="P100" i="11"/>
  <c r="E128" i="12"/>
  <c r="C125" i="12"/>
  <c r="C120" i="12"/>
  <c r="M119" i="11"/>
  <c r="F103" i="11"/>
  <c r="C107" i="11"/>
  <c r="N143" i="6"/>
  <c r="H153" i="13"/>
  <c r="H123" i="11"/>
  <c r="H150" i="13"/>
  <c r="H120" i="11"/>
  <c r="P142" i="13"/>
  <c r="P106" i="11"/>
  <c r="P99" i="11"/>
  <c r="G150" i="12"/>
  <c r="G120" i="11"/>
  <c r="O125" i="11"/>
  <c r="O128" i="11"/>
  <c r="O99" i="11"/>
  <c r="N125" i="11"/>
  <c r="N128" i="11"/>
  <c r="N102" i="11"/>
  <c r="N135" i="12"/>
  <c r="F125" i="12"/>
  <c r="F120" i="12"/>
  <c r="E129" i="12"/>
  <c r="E125" i="12"/>
  <c r="E120" i="12"/>
  <c r="E117" i="12"/>
  <c r="D150" i="13"/>
  <c r="D120" i="11"/>
  <c r="L128" i="11"/>
  <c r="D119" i="12"/>
  <c r="D125" i="12"/>
  <c r="D120" i="12"/>
  <c r="D117" i="12"/>
  <c r="K145" i="12"/>
  <c r="K117" i="11"/>
  <c r="K128" i="11"/>
  <c r="K125" i="11"/>
  <c r="K138" i="12"/>
  <c r="K102" i="11"/>
  <c r="K136" i="6"/>
  <c r="J129" i="11"/>
  <c r="J117" i="11"/>
  <c r="J128" i="11"/>
  <c r="J125" i="11"/>
  <c r="J120" i="11"/>
  <c r="B137" i="12"/>
  <c r="J135" i="12"/>
  <c r="B99" i="11"/>
  <c r="B100" i="11"/>
  <c r="B125" i="12"/>
  <c r="B128" i="12"/>
  <c r="B117" i="12"/>
  <c r="K140" i="6"/>
  <c r="C139" i="6"/>
  <c r="I134" i="6"/>
  <c r="J65" i="10"/>
  <c r="J154" i="6" s="1"/>
  <c r="P121" i="11"/>
  <c r="K105" i="11"/>
  <c r="I145" i="12"/>
  <c r="I117" i="11"/>
  <c r="I128" i="11"/>
  <c r="I120" i="11"/>
  <c r="Q139" i="12"/>
  <c r="Q103" i="11"/>
  <c r="I102" i="11"/>
  <c r="I99" i="11"/>
  <c r="F119" i="12"/>
  <c r="H122" i="11"/>
  <c r="B147" i="12"/>
  <c r="G136" i="6"/>
  <c r="L126" i="11"/>
  <c r="G117" i="11"/>
  <c r="O127" i="11"/>
  <c r="G145" i="12"/>
  <c r="G122" i="11"/>
  <c r="G108" i="11"/>
  <c r="G106" i="11"/>
  <c r="G138" i="12"/>
  <c r="O136" i="12"/>
  <c r="B139" i="6"/>
  <c r="L121" i="11"/>
  <c r="N127" i="11"/>
  <c r="N122" i="11"/>
  <c r="N15" i="7"/>
  <c r="F111" i="11"/>
  <c r="F108" i="11"/>
  <c r="F106" i="11"/>
  <c r="F104" i="11"/>
  <c r="F138" i="12"/>
  <c r="F102" i="11"/>
  <c r="F129" i="12"/>
  <c r="P139" i="13"/>
  <c r="P103" i="11"/>
  <c r="C117" i="11"/>
  <c r="M129" i="11"/>
  <c r="M122" i="11"/>
  <c r="E145" i="12"/>
  <c r="E116" i="11"/>
  <c r="E102" i="11"/>
  <c r="M100" i="11"/>
  <c r="E99" i="11"/>
  <c r="E136" i="6"/>
  <c r="C136" i="6"/>
  <c r="J121" i="11"/>
  <c r="H101" i="11"/>
  <c r="L127" i="11"/>
  <c r="L122" i="11"/>
  <c r="D122" i="11"/>
  <c r="D116" i="11"/>
  <c r="L100" i="11"/>
  <c r="J138" i="12"/>
  <c r="D129" i="12"/>
  <c r="L129" i="11"/>
  <c r="I121" i="11"/>
  <c r="Q116" i="11"/>
  <c r="B111" i="11"/>
  <c r="C108" i="11"/>
  <c r="B105" i="11"/>
  <c r="G101" i="11"/>
  <c r="K127" i="11"/>
  <c r="K122" i="11"/>
  <c r="K151" i="12"/>
  <c r="C145" i="12"/>
  <c r="C122" i="11"/>
  <c r="C111" i="11"/>
  <c r="C142" i="12"/>
  <c r="C138" i="12"/>
  <c r="K136" i="12"/>
  <c r="K100" i="11"/>
  <c r="C135" i="12"/>
  <c r="B257" i="17"/>
  <c r="B212" i="15"/>
  <c r="B253" i="16"/>
  <c r="B204" i="15"/>
  <c r="B242" i="16"/>
  <c r="B186" i="15"/>
  <c r="B189" i="15"/>
  <c r="B184" i="15"/>
  <c r="B197" i="15"/>
  <c r="B192" i="15"/>
  <c r="B198" i="15"/>
  <c r="B190" i="15"/>
  <c r="B194" i="15"/>
  <c r="B188" i="15"/>
  <c r="B185" i="15"/>
  <c r="B196" i="15"/>
  <c r="J237" i="16"/>
  <c r="J177" i="15"/>
  <c r="B234" i="16"/>
  <c r="B172" i="15"/>
  <c r="B231" i="16"/>
  <c r="B169" i="15"/>
  <c r="J227" i="16"/>
  <c r="J165" i="15"/>
  <c r="B225" i="16"/>
  <c r="B163" i="15"/>
  <c r="J223" i="16"/>
  <c r="J161" i="15"/>
  <c r="B222" i="16"/>
  <c r="B160" i="15"/>
  <c r="J159" i="15"/>
  <c r="J163" i="15"/>
  <c r="J160" i="15"/>
  <c r="K53" i="6"/>
  <c r="K60" i="10"/>
  <c r="K129" i="11"/>
  <c r="H121" i="11"/>
  <c r="B108" i="11"/>
  <c r="F101" i="11"/>
  <c r="B104" i="11"/>
  <c r="D123" i="12"/>
  <c r="I129" i="11"/>
  <c r="E121" i="11"/>
  <c r="O116" i="11"/>
  <c r="P104" i="11"/>
  <c r="J140" i="6"/>
  <c r="H129" i="11"/>
  <c r="O103" i="11"/>
  <c r="N122" i="12"/>
  <c r="P146" i="6"/>
  <c r="H145" i="6"/>
  <c r="P143" i="6"/>
  <c r="E63" i="10"/>
  <c r="G129" i="11"/>
  <c r="O120" i="11"/>
  <c r="C101" i="11"/>
  <c r="P149" i="6"/>
  <c r="H148" i="6"/>
  <c r="F129" i="11"/>
  <c r="K120" i="11"/>
  <c r="B101" i="11"/>
  <c r="D122" i="12"/>
  <c r="C128" i="12"/>
  <c r="C123" i="12"/>
  <c r="C117" i="12"/>
  <c r="C26" i="8"/>
  <c r="K102" i="12"/>
  <c r="K99" i="12"/>
  <c r="B148" i="13"/>
  <c r="B118" i="13"/>
  <c r="B102" i="13"/>
  <c r="J100" i="13"/>
  <c r="J136" i="13"/>
  <c r="P249" i="17"/>
  <c r="P208" i="15"/>
  <c r="P206" i="15"/>
  <c r="P233" i="16"/>
  <c r="P171" i="15"/>
  <c r="H232" i="16"/>
  <c r="H170" i="15"/>
  <c r="H229" i="16"/>
  <c r="H172" i="15"/>
  <c r="H168" i="15"/>
  <c r="H179" i="15"/>
  <c r="H159" i="15"/>
  <c r="H163" i="15"/>
  <c r="M102" i="11"/>
  <c r="O106" i="12"/>
  <c r="J116" i="13"/>
  <c r="O208" i="15"/>
  <c r="O201" i="15"/>
  <c r="O206" i="15"/>
  <c r="O204" i="15"/>
  <c r="G163" i="15"/>
  <c r="G159" i="15"/>
  <c r="G160" i="15"/>
  <c r="L99" i="11"/>
  <c r="K128" i="12"/>
  <c r="J119" i="13"/>
  <c r="N252" i="16"/>
  <c r="N203" i="15"/>
  <c r="F251" i="16"/>
  <c r="F202" i="15"/>
  <c r="N249" i="16"/>
  <c r="N208" i="15"/>
  <c r="N201" i="15"/>
  <c r="N206" i="15"/>
  <c r="F243" i="16"/>
  <c r="F187" i="15"/>
  <c r="F240" i="16"/>
  <c r="F184" i="15"/>
  <c r="F232" i="16"/>
  <c r="F170" i="15"/>
  <c r="F229" i="16"/>
  <c r="F172" i="15"/>
  <c r="F223" i="16"/>
  <c r="F161" i="15"/>
  <c r="N221" i="16"/>
  <c r="N159" i="15"/>
  <c r="E205" i="15"/>
  <c r="E254" i="15"/>
  <c r="M211" i="15"/>
  <c r="M201" i="15"/>
  <c r="M206" i="15"/>
  <c r="M202" i="15"/>
  <c r="E172" i="15"/>
  <c r="E179" i="15"/>
  <c r="E173" i="15"/>
  <c r="N143" i="12"/>
  <c r="N136" i="12"/>
  <c r="L201" i="15"/>
  <c r="L206" i="15"/>
  <c r="D240" i="16"/>
  <c r="D184" i="15"/>
  <c r="D232" i="16"/>
  <c r="D170" i="15"/>
  <c r="D152" i="13"/>
  <c r="Q118" i="13"/>
  <c r="E136" i="13"/>
  <c r="Q48" i="6"/>
  <c r="I47" i="6"/>
  <c r="Q45" i="6"/>
  <c r="I41" i="6"/>
  <c r="M88" i="14"/>
  <c r="N204" i="15"/>
  <c r="H171" i="15"/>
  <c r="N174" i="16"/>
  <c r="L10" i="9"/>
  <c r="L137" i="13"/>
  <c r="L101" i="13"/>
  <c r="M207" i="15"/>
  <c r="L204" i="15"/>
  <c r="K26" i="8"/>
  <c r="C152" i="13"/>
  <c r="C122" i="13"/>
  <c r="K101" i="13"/>
  <c r="L207" i="15"/>
  <c r="G191" i="16"/>
  <c r="G194" i="16"/>
  <c r="G187" i="16"/>
  <c r="G184" i="16"/>
  <c r="G196" i="16"/>
  <c r="G91" i="14"/>
  <c r="O169" i="16"/>
  <c r="O168" i="16"/>
  <c r="O178" i="16"/>
  <c r="O173" i="16"/>
  <c r="O171" i="16"/>
  <c r="O164" i="16"/>
  <c r="O159" i="16"/>
  <c r="J136" i="12"/>
  <c r="B135" i="12"/>
  <c r="C116" i="13"/>
  <c r="J15" i="9"/>
  <c r="J10" i="9"/>
  <c r="J137" i="13"/>
  <c r="J101" i="13"/>
  <c r="E171" i="15"/>
  <c r="L249" i="16"/>
  <c r="F194" i="16"/>
  <c r="F185" i="16"/>
  <c r="F197" i="16"/>
  <c r="Q101" i="12"/>
  <c r="Q102" i="13"/>
  <c r="I137" i="13"/>
  <c r="I101" i="13"/>
  <c r="E96" i="14"/>
  <c r="E157" i="6" s="1"/>
  <c r="M48" i="6"/>
  <c r="E47" i="6"/>
  <c r="M45" i="6"/>
  <c r="E41" i="6"/>
  <c r="P210" i="15"/>
  <c r="E163" i="15"/>
  <c r="P101" i="12"/>
  <c r="P104" i="12"/>
  <c r="P107" i="12"/>
  <c r="P102" i="13"/>
  <c r="P135" i="13"/>
  <c r="O210" i="15"/>
  <c r="D204" i="16"/>
  <c r="D253" i="16"/>
  <c r="L202" i="16"/>
  <c r="L251" i="16"/>
  <c r="D201" i="16"/>
  <c r="D250" i="16"/>
  <c r="O101" i="12"/>
  <c r="O118" i="13"/>
  <c r="O148" i="13"/>
  <c r="O102" i="13"/>
  <c r="O50" i="9"/>
  <c r="G49" i="9"/>
  <c r="O135" i="13"/>
  <c r="O47" i="9"/>
  <c r="O99" i="13"/>
  <c r="C47" i="6"/>
  <c r="C41" i="6"/>
  <c r="C35" i="6"/>
  <c r="N210" i="15"/>
  <c r="J127" i="11"/>
  <c r="J122" i="11"/>
  <c r="J119" i="11"/>
  <c r="B125" i="11"/>
  <c r="B106" i="11"/>
  <c r="O105" i="12"/>
  <c r="P100" i="12"/>
  <c r="F127" i="12"/>
  <c r="N10" i="8"/>
  <c r="N101" i="12"/>
  <c r="N137" i="12"/>
  <c r="D149" i="13"/>
  <c r="D136" i="13"/>
  <c r="N102" i="13"/>
  <c r="F101" i="13"/>
  <c r="N135" i="13"/>
  <c r="N99" i="13"/>
  <c r="M210" i="15"/>
  <c r="H174" i="15"/>
  <c r="E160" i="15"/>
  <c r="G190" i="16"/>
  <c r="O179" i="16"/>
  <c r="F140" i="6"/>
  <c r="L102" i="11"/>
  <c r="I127" i="11"/>
  <c r="Q153" i="12"/>
  <c r="I122" i="11"/>
  <c r="Q150" i="12"/>
  <c r="I119" i="11"/>
  <c r="Q15" i="7"/>
  <c r="Q101" i="11"/>
  <c r="Q134" i="12"/>
  <c r="O100" i="12"/>
  <c r="E122" i="12"/>
  <c r="E121" i="12"/>
  <c r="E119" i="12"/>
  <c r="E116" i="12"/>
  <c r="M101" i="12"/>
  <c r="M104" i="12"/>
  <c r="M102" i="12"/>
  <c r="M99" i="12"/>
  <c r="M105" i="12"/>
  <c r="B149" i="13"/>
  <c r="C136" i="13"/>
  <c r="E15" i="9"/>
  <c r="M102" i="13"/>
  <c r="E101" i="13"/>
  <c r="M135" i="13"/>
  <c r="M99" i="13"/>
  <c r="L210" i="15"/>
  <c r="F180" i="15"/>
  <c r="G174" i="15"/>
  <c r="F190" i="16"/>
  <c r="N179" i="16"/>
  <c r="Q94" i="14"/>
  <c r="Q206" i="16"/>
  <c r="M46" i="10"/>
  <c r="E49" i="6"/>
  <c r="M47" i="6"/>
  <c r="M44" i="6"/>
  <c r="E43" i="6"/>
  <c r="M41" i="6"/>
  <c r="M35" i="6"/>
  <c r="H127" i="11"/>
  <c r="H119" i="11"/>
  <c r="H15" i="7"/>
  <c r="K125" i="12"/>
  <c r="N100" i="12"/>
  <c r="D127" i="12"/>
  <c r="D121" i="12"/>
  <c r="D116" i="12"/>
  <c r="L101" i="12"/>
  <c r="B136" i="13"/>
  <c r="D15" i="9"/>
  <c r="D10" i="9"/>
  <c r="L102" i="13"/>
  <c r="D101" i="13"/>
  <c r="L99" i="13"/>
  <c r="F91" i="14"/>
  <c r="P213" i="15"/>
  <c r="E180" i="15"/>
  <c r="F174" i="15"/>
  <c r="P162" i="15"/>
  <c r="P215" i="16"/>
  <c r="P206" i="16"/>
  <c r="D148" i="6"/>
  <c r="L146" i="6"/>
  <c r="D145" i="6"/>
  <c r="L143" i="6"/>
  <c r="D142" i="6"/>
  <c r="L147" i="6"/>
  <c r="D140" i="6"/>
  <c r="L135" i="6"/>
  <c r="L46" i="10"/>
  <c r="L104" i="11"/>
  <c r="O153" i="12"/>
  <c r="G152" i="12"/>
  <c r="O150" i="12"/>
  <c r="G15" i="7"/>
  <c r="P108" i="12"/>
  <c r="M100" i="12"/>
  <c r="C129" i="12"/>
  <c r="C127" i="12"/>
  <c r="C121" i="12"/>
  <c r="K120" i="12"/>
  <c r="K117" i="12"/>
  <c r="C116" i="12"/>
  <c r="K15" i="8"/>
  <c r="C107" i="12"/>
  <c r="C10" i="8"/>
  <c r="C103" i="12"/>
  <c r="C100" i="12"/>
  <c r="Q135" i="13"/>
  <c r="O213" i="15"/>
  <c r="D180" i="15"/>
  <c r="M56" i="6"/>
  <c r="I100" i="11"/>
  <c r="F122" i="11"/>
  <c r="F121" i="11"/>
  <c r="N120" i="11"/>
  <c r="N117" i="11"/>
  <c r="F107" i="11"/>
  <c r="N108" i="12"/>
  <c r="L100" i="12"/>
  <c r="B129" i="12"/>
  <c r="B127" i="12"/>
  <c r="B151" i="12"/>
  <c r="J147" i="12"/>
  <c r="J117" i="12"/>
  <c r="B146" i="12"/>
  <c r="B100" i="12"/>
  <c r="J99" i="12"/>
  <c r="J105" i="12"/>
  <c r="J111" i="12"/>
  <c r="B138" i="13"/>
  <c r="J118" i="13"/>
  <c r="J148" i="13"/>
  <c r="J138" i="13"/>
  <c r="B101" i="13"/>
  <c r="J99" i="13"/>
  <c r="O90" i="14"/>
  <c r="N213" i="15"/>
  <c r="H162" i="15"/>
  <c r="N171" i="16"/>
  <c r="N94" i="14"/>
  <c r="N210" i="16"/>
  <c r="F198" i="16"/>
  <c r="F196" i="16"/>
  <c r="K139" i="6"/>
  <c r="C138" i="6"/>
  <c r="M130" i="6"/>
  <c r="B146" i="6"/>
  <c r="J144" i="6"/>
  <c r="J46" i="10"/>
  <c r="E127" i="11"/>
  <c r="M125" i="11"/>
  <c r="E119" i="11"/>
  <c r="M117" i="11"/>
  <c r="E15" i="7"/>
  <c r="E109" i="11"/>
  <c r="E107" i="11"/>
  <c r="M10" i="7"/>
  <c r="E100" i="11"/>
  <c r="K100" i="12"/>
  <c r="Q111" i="12"/>
  <c r="Q106" i="12"/>
  <c r="Q104" i="12"/>
  <c r="I10" i="8"/>
  <c r="I101" i="12"/>
  <c r="Q99" i="12"/>
  <c r="I102" i="12"/>
  <c r="I99" i="12"/>
  <c r="I105" i="12"/>
  <c r="Q122" i="13"/>
  <c r="Q152" i="13"/>
  <c r="Q100" i="13"/>
  <c r="I99" i="13"/>
  <c r="M213" i="15"/>
  <c r="H176" i="15"/>
  <c r="N173" i="15"/>
  <c r="G162" i="15"/>
  <c r="G179" i="15"/>
  <c r="J139" i="6"/>
  <c r="B138" i="6"/>
  <c r="L125" i="11"/>
  <c r="L153" i="13"/>
  <c r="L150" i="13"/>
  <c r="L117" i="11"/>
  <c r="L15" i="7"/>
  <c r="D15" i="7"/>
  <c r="D107" i="11"/>
  <c r="J100" i="12"/>
  <c r="E100" i="13"/>
  <c r="P122" i="13"/>
  <c r="P152" i="13"/>
  <c r="H138" i="13"/>
  <c r="P100" i="13"/>
  <c r="H99" i="13"/>
  <c r="L209" i="15"/>
  <c r="G176" i="15"/>
  <c r="M173" i="15"/>
  <c r="H165" i="15"/>
  <c r="E162" i="15"/>
  <c r="L209" i="16"/>
  <c r="L256" i="16"/>
  <c r="L203" i="16"/>
  <c r="L252" i="16"/>
  <c r="D251" i="16"/>
  <c r="L210" i="16"/>
  <c r="L201" i="16"/>
  <c r="L241" i="16"/>
  <c r="H46" i="10"/>
  <c r="Q99" i="11"/>
  <c r="I104" i="12"/>
  <c r="I100" i="12"/>
  <c r="G15" i="8"/>
  <c r="O108" i="12"/>
  <c r="O104" i="12"/>
  <c r="O102" i="12"/>
  <c r="I135" i="13"/>
  <c r="D100" i="13"/>
  <c r="P202" i="15"/>
  <c r="F176" i="15"/>
  <c r="G165" i="15"/>
  <c r="O162" i="16"/>
  <c r="K205" i="16"/>
  <c r="K210" i="16"/>
  <c r="P140" i="6"/>
  <c r="E55" i="6"/>
  <c r="E130" i="6" s="1"/>
  <c r="M101" i="11"/>
  <c r="B119" i="11"/>
  <c r="B116" i="11"/>
  <c r="B15" i="7"/>
  <c r="B109" i="11"/>
  <c r="I108" i="12"/>
  <c r="H100" i="12"/>
  <c r="C100" i="13"/>
  <c r="N212" i="15"/>
  <c r="P205" i="15"/>
  <c r="N202" i="15"/>
  <c r="E176" i="15"/>
  <c r="F165" i="15"/>
  <c r="L215" i="15"/>
  <c r="L213" i="15"/>
  <c r="D257" i="17"/>
  <c r="D212" i="15"/>
  <c r="L202" i="15"/>
  <c r="L245" i="17"/>
  <c r="L189" i="15"/>
  <c r="L243" i="16"/>
  <c r="L187" i="15"/>
  <c r="D197" i="15"/>
  <c r="D192" i="15"/>
  <c r="D239" i="17"/>
  <c r="D179" i="15"/>
  <c r="L229" i="16"/>
  <c r="L176" i="15"/>
  <c r="L223" i="16"/>
  <c r="L161" i="15"/>
  <c r="L162" i="15"/>
  <c r="L163" i="15"/>
  <c r="J210" i="16"/>
  <c r="J201" i="16"/>
  <c r="O140" i="6"/>
  <c r="G139" i="6"/>
  <c r="F147" i="6"/>
  <c r="F144" i="6"/>
  <c r="N142" i="6"/>
  <c r="Q105" i="11"/>
  <c r="Q154" i="12"/>
  <c r="I125" i="11"/>
  <c r="Q148" i="12"/>
  <c r="Q124" i="11"/>
  <c r="Q141" i="12"/>
  <c r="Q140" i="12"/>
  <c r="O99" i="12"/>
  <c r="F147" i="13"/>
  <c r="M137" i="13"/>
  <c r="B100" i="13"/>
  <c r="M212" i="15"/>
  <c r="O205" i="15"/>
  <c r="F173" i="15"/>
  <c r="C198" i="15"/>
  <c r="C194" i="15"/>
  <c r="C189" i="15"/>
  <c r="C184" i="15"/>
  <c r="C197" i="15"/>
  <c r="C190" i="15"/>
  <c r="K176" i="15"/>
  <c r="K172" i="15"/>
  <c r="K168" i="15"/>
  <c r="K163" i="15"/>
  <c r="K159" i="15"/>
  <c r="I253" i="17"/>
  <c r="I204" i="17"/>
  <c r="Q186" i="17"/>
  <c r="Q242" i="17"/>
  <c r="I185" i="17"/>
  <c r="I241" i="17"/>
  <c r="Q192" i="17"/>
  <c r="Q188" i="17"/>
  <c r="M176" i="16"/>
  <c r="M169" i="16"/>
  <c r="M179" i="16"/>
  <c r="K235" i="20"/>
  <c r="K191" i="19"/>
  <c r="C233" i="20"/>
  <c r="C233" i="19"/>
  <c r="C231" i="20"/>
  <c r="C180" i="19"/>
  <c r="K182" i="19"/>
  <c r="K184" i="19"/>
  <c r="K190" i="19"/>
  <c r="K177" i="19"/>
  <c r="K179" i="19"/>
  <c r="K187" i="19"/>
  <c r="K180" i="19"/>
  <c r="L245" i="16"/>
  <c r="L189" i="16"/>
  <c r="L171" i="16"/>
  <c r="Q251" i="17"/>
  <c r="K171" i="16"/>
  <c r="K161" i="16"/>
  <c r="J171" i="16"/>
  <c r="J174" i="16"/>
  <c r="I178" i="16"/>
  <c r="I180" i="16"/>
  <c r="M239" i="21"/>
  <c r="M196" i="21"/>
  <c r="E238" i="21"/>
  <c r="E195" i="21"/>
  <c r="E191" i="21"/>
  <c r="E235" i="21"/>
  <c r="M179" i="21"/>
  <c r="M230" i="21"/>
  <c r="E178" i="21"/>
  <c r="E229" i="21"/>
  <c r="M176" i="21"/>
  <c r="M227" i="21"/>
  <c r="M160" i="21"/>
  <c r="M217" i="21"/>
  <c r="E159" i="21"/>
  <c r="E216" i="21"/>
  <c r="H178" i="16"/>
  <c r="H180" i="16"/>
  <c r="H171" i="16"/>
  <c r="H164" i="16"/>
  <c r="H162" i="16"/>
  <c r="H160" i="16"/>
  <c r="C253" i="17"/>
  <c r="C204" i="17"/>
  <c r="K190" i="17"/>
  <c r="K196" i="17"/>
  <c r="K189" i="17"/>
  <c r="G198" i="16"/>
  <c r="F191" i="16"/>
  <c r="F189" i="16"/>
  <c r="F187" i="16"/>
  <c r="F184" i="16"/>
  <c r="N180" i="16"/>
  <c r="N178" i="16"/>
  <c r="N173" i="16"/>
  <c r="N168" i="16"/>
  <c r="F173" i="16"/>
  <c r="F171" i="16"/>
  <c r="Q196" i="17"/>
  <c r="C15" i="9"/>
  <c r="K102" i="13"/>
  <c r="K50" i="9"/>
  <c r="C101" i="13"/>
  <c r="C49" i="9"/>
  <c r="K47" i="9"/>
  <c r="F96" i="14"/>
  <c r="F157" i="6" s="1"/>
  <c r="M171" i="16"/>
  <c r="M211" i="16"/>
  <c r="E198" i="16"/>
  <c r="E196" i="16"/>
  <c r="E191" i="16"/>
  <c r="E189" i="16"/>
  <c r="E187" i="16"/>
  <c r="E184" i="16"/>
  <c r="M180" i="16"/>
  <c r="M178" i="16"/>
  <c r="M173" i="16"/>
  <c r="E171" i="16"/>
  <c r="E168" i="16"/>
  <c r="L246" i="16"/>
  <c r="L235" i="16"/>
  <c r="L173" i="16"/>
  <c r="D159" i="16"/>
  <c r="D162" i="16"/>
  <c r="C159" i="16"/>
  <c r="C162" i="16"/>
  <c r="B159" i="16"/>
  <c r="B162" i="16"/>
  <c r="O75" i="18"/>
  <c r="O40" i="9"/>
  <c r="O37" i="9" s="1"/>
  <c r="B102" i="11"/>
  <c r="P106" i="12"/>
  <c r="P10" i="8"/>
  <c r="H101" i="12"/>
  <c r="P99" i="12"/>
  <c r="O15" i="9"/>
  <c r="G10" i="9"/>
  <c r="G102" i="13"/>
  <c r="O100" i="13"/>
  <c r="O48" i="9"/>
  <c r="G99" i="13"/>
  <c r="G47" i="9"/>
  <c r="N90" i="14"/>
  <c r="K92" i="14"/>
  <c r="Q172" i="15"/>
  <c r="Q163" i="15"/>
  <c r="Q159" i="15"/>
  <c r="K179" i="16"/>
  <c r="M174" i="16"/>
  <c r="L160" i="16"/>
  <c r="L158" i="16" s="1"/>
  <c r="G101" i="12"/>
  <c r="F102" i="13"/>
  <c r="F99" i="13"/>
  <c r="Q49" i="6"/>
  <c r="Q34" i="6"/>
  <c r="I187" i="15"/>
  <c r="J179" i="16"/>
  <c r="L174" i="16"/>
  <c r="K160" i="16"/>
  <c r="K188" i="19"/>
  <c r="P101" i="11"/>
  <c r="F128" i="12"/>
  <c r="F153" i="12"/>
  <c r="N118" i="12"/>
  <c r="N15" i="8"/>
  <c r="N111" i="12"/>
  <c r="N142" i="12"/>
  <c r="N141" i="12"/>
  <c r="N140" i="12"/>
  <c r="N138" i="12"/>
  <c r="F101" i="12"/>
  <c r="M10" i="9"/>
  <c r="E10" i="9"/>
  <c r="E99" i="13"/>
  <c r="K90" i="14"/>
  <c r="K76" i="14"/>
  <c r="K105" i="6" s="1"/>
  <c r="F92" i="14"/>
  <c r="I184" i="15"/>
  <c r="M210" i="16"/>
  <c r="I179" i="16"/>
  <c r="K174" i="16"/>
  <c r="J160" i="16"/>
  <c r="G10" i="7"/>
  <c r="O10" i="7"/>
  <c r="G136" i="12"/>
  <c r="O134" i="12"/>
  <c r="G111" i="12"/>
  <c r="E123" i="12"/>
  <c r="M120" i="12"/>
  <c r="M108" i="12"/>
  <c r="M10" i="8"/>
  <c r="E10" i="8"/>
  <c r="E101" i="12"/>
  <c r="L15" i="9"/>
  <c r="L26" i="9"/>
  <c r="D99" i="13"/>
  <c r="J90" i="14"/>
  <c r="I189" i="15"/>
  <c r="H179" i="16"/>
  <c r="I174" i="16"/>
  <c r="F10" i="7"/>
  <c r="N10" i="7"/>
  <c r="D128" i="12"/>
  <c r="L10" i="8"/>
  <c r="D10" i="8"/>
  <c r="K99" i="13"/>
  <c r="K10" i="9"/>
  <c r="C10" i="9"/>
  <c r="C50" i="9"/>
  <c r="K100" i="13"/>
  <c r="K48" i="9"/>
  <c r="C99" i="13"/>
  <c r="C47" i="9"/>
  <c r="L192" i="16"/>
  <c r="H174" i="16"/>
  <c r="F164" i="16"/>
  <c r="H223" i="17"/>
  <c r="H252" i="17"/>
  <c r="H203" i="17"/>
  <c r="H171" i="17"/>
  <c r="H233" i="17"/>
  <c r="H230" i="17"/>
  <c r="H168" i="17"/>
  <c r="Q224" i="17"/>
  <c r="Q162" i="17"/>
  <c r="Q221" i="17"/>
  <c r="Q159" i="17"/>
  <c r="M40" i="6"/>
  <c r="M34" i="6"/>
  <c r="D164" i="16"/>
  <c r="K202" i="17"/>
  <c r="G173" i="17"/>
  <c r="G235" i="17"/>
  <c r="G171" i="17"/>
  <c r="G233" i="17"/>
  <c r="G230" i="17"/>
  <c r="G168" i="17"/>
  <c r="P224" i="17"/>
  <c r="P162" i="17"/>
  <c r="L10" i="7"/>
  <c r="D139" i="13"/>
  <c r="D100" i="11"/>
  <c r="B153" i="12"/>
  <c r="B150" i="12"/>
  <c r="J15" i="8"/>
  <c r="J142" i="12"/>
  <c r="J140" i="12"/>
  <c r="J10" i="8"/>
  <c r="B102" i="12"/>
  <c r="N119" i="13"/>
  <c r="I10" i="9"/>
  <c r="Q10" i="9"/>
  <c r="P215" i="15"/>
  <c r="P207" i="15"/>
  <c r="G187" i="17"/>
  <c r="C10" i="7"/>
  <c r="K10" i="7"/>
  <c r="K134" i="12"/>
  <c r="Q127" i="12"/>
  <c r="Q119" i="12"/>
  <c r="I15" i="8"/>
  <c r="Q109" i="12"/>
  <c r="Q10" i="8"/>
  <c r="H10" i="9"/>
  <c r="P10" i="9"/>
  <c r="Q178" i="15"/>
  <c r="O215" i="15"/>
  <c r="O207" i="15"/>
  <c r="O202" i="15"/>
  <c r="O164" i="15"/>
  <c r="J10" i="7"/>
  <c r="P15" i="8"/>
  <c r="P109" i="12"/>
  <c r="G50" i="9"/>
  <c r="G15" i="9"/>
  <c r="O10" i="9"/>
  <c r="O49" i="9"/>
  <c r="G48" i="9"/>
  <c r="C90" i="14"/>
  <c r="Q171" i="15"/>
  <c r="N215" i="15"/>
  <c r="N207" i="15"/>
  <c r="F253" i="16"/>
  <c r="N243" i="16"/>
  <c r="F242" i="16"/>
  <c r="F179" i="15"/>
  <c r="N232" i="16"/>
  <c r="F231" i="16"/>
  <c r="N229" i="16"/>
  <c r="F225" i="16"/>
  <c r="N223" i="16"/>
  <c r="F222" i="16"/>
  <c r="C250" i="17"/>
  <c r="Q10" i="7"/>
  <c r="O127" i="12"/>
  <c r="O122" i="12"/>
  <c r="G129" i="12"/>
  <c r="O109" i="12"/>
  <c r="G108" i="12"/>
  <c r="G26" i="8"/>
  <c r="O26" i="8"/>
  <c r="G10" i="8"/>
  <c r="F10" i="9"/>
  <c r="N10" i="9"/>
  <c r="B90" i="14"/>
  <c r="M215" i="15"/>
  <c r="M205" i="15"/>
  <c r="E174" i="15"/>
  <c r="M162" i="15"/>
  <c r="M158" i="15" s="1"/>
  <c r="L169" i="16"/>
  <c r="D235" i="21"/>
  <c r="D191" i="21"/>
  <c r="L217" i="21"/>
  <c r="L160" i="21"/>
  <c r="I158" i="29"/>
  <c r="I128" i="27"/>
  <c r="Q138" i="29"/>
  <c r="Q100" i="27"/>
  <c r="H147" i="29"/>
  <c r="H111" i="29"/>
  <c r="P145" i="29"/>
  <c r="P109" i="29"/>
  <c r="P98" i="29"/>
  <c r="P136" i="29"/>
  <c r="H97" i="29"/>
  <c r="H135" i="29"/>
  <c r="F243" i="17"/>
  <c r="F187" i="17"/>
  <c r="F240" i="17"/>
  <c r="F184" i="17"/>
  <c r="M246" i="19"/>
  <c r="D188" i="19"/>
  <c r="I207" i="19"/>
  <c r="I201" i="19"/>
  <c r="L207" i="19"/>
  <c r="L201" i="19"/>
  <c r="P210" i="19"/>
  <c r="I187" i="20"/>
  <c r="Q241" i="21"/>
  <c r="H129" i="28"/>
  <c r="H153" i="28"/>
  <c r="H124" i="28"/>
  <c r="P102" i="28"/>
  <c r="P99" i="28"/>
  <c r="P97" i="28"/>
  <c r="P101" i="28"/>
  <c r="L188" i="17"/>
  <c r="C75" i="18"/>
  <c r="G207" i="19"/>
  <c r="G201" i="19"/>
  <c r="H209" i="20"/>
  <c r="H244" i="20"/>
  <c r="H168" i="20"/>
  <c r="H162" i="20"/>
  <c r="H159" i="20"/>
  <c r="P160" i="20"/>
  <c r="P162" i="20"/>
  <c r="L230" i="21"/>
  <c r="K197" i="17"/>
  <c r="K192" i="17"/>
  <c r="K188" i="17"/>
  <c r="F207" i="19"/>
  <c r="F201" i="19"/>
  <c r="G199" i="20"/>
  <c r="G168" i="20"/>
  <c r="G162" i="20"/>
  <c r="G159" i="20"/>
  <c r="O160" i="20"/>
  <c r="O162" i="20"/>
  <c r="P198" i="21"/>
  <c r="B240" i="17"/>
  <c r="B184" i="17"/>
  <c r="L206" i="19"/>
  <c r="M209" i="20"/>
  <c r="I167" i="23"/>
  <c r="I174" i="23"/>
  <c r="I164" i="23"/>
  <c r="I144" i="23"/>
  <c r="I158" i="23"/>
  <c r="G189" i="16"/>
  <c r="O180" i="16"/>
  <c r="G163" i="16"/>
  <c r="D231" i="17"/>
  <c r="F162" i="17"/>
  <c r="O159" i="17"/>
  <c r="I234" i="19"/>
  <c r="M200" i="19"/>
  <c r="G180" i="19"/>
  <c r="L165" i="19"/>
  <c r="P160" i="19"/>
  <c r="C235" i="20"/>
  <c r="K234" i="20"/>
  <c r="K183" i="19"/>
  <c r="K181" i="19"/>
  <c r="K227" i="20"/>
  <c r="C226" i="20"/>
  <c r="P207" i="20"/>
  <c r="O168" i="20"/>
  <c r="L246" i="20"/>
  <c r="D244" i="20"/>
  <c r="D242" i="20"/>
  <c r="D239" i="20"/>
  <c r="L230" i="20"/>
  <c r="D219" i="20"/>
  <c r="H76" i="22"/>
  <c r="H167" i="6" s="1"/>
  <c r="H164" i="17"/>
  <c r="H158" i="17" s="1"/>
  <c r="G210" i="19"/>
  <c r="L200" i="19"/>
  <c r="D180" i="19"/>
  <c r="J183" i="19"/>
  <c r="M207" i="20"/>
  <c r="C178" i="20"/>
  <c r="C177" i="20"/>
  <c r="K172" i="20"/>
  <c r="K161" i="20"/>
  <c r="K166" i="20"/>
  <c r="K162" i="20"/>
  <c r="K170" i="20"/>
  <c r="F206" i="17"/>
  <c r="D187" i="19"/>
  <c r="H90" i="31"/>
  <c r="H103" i="31"/>
  <c r="H85" i="31"/>
  <c r="H99" i="31"/>
  <c r="H87" i="31"/>
  <c r="H107" i="31"/>
  <c r="H91" i="31"/>
  <c r="H95" i="31"/>
  <c r="E206" i="17"/>
  <c r="I176" i="20"/>
  <c r="H246" i="20"/>
  <c r="P245" i="20"/>
  <c r="P243" i="20"/>
  <c r="L227" i="21"/>
  <c r="I210" i="21"/>
  <c r="I246" i="21"/>
  <c r="I240" i="21"/>
  <c r="I197" i="21"/>
  <c r="Q195" i="21"/>
  <c r="Q238" i="21"/>
  <c r="H246" i="21"/>
  <c r="H210" i="21"/>
  <c r="H81" i="18"/>
  <c r="H110" i="6" s="1"/>
  <c r="H207" i="21"/>
  <c r="K211" i="15"/>
  <c r="K178" i="15"/>
  <c r="K171" i="15"/>
  <c r="C174" i="15"/>
  <c r="Q204" i="16"/>
  <c r="I173" i="16"/>
  <c r="K241" i="17"/>
  <c r="L204" i="17"/>
  <c r="F169" i="17"/>
  <c r="B206" i="17"/>
  <c r="C164" i="17"/>
  <c r="P51" i="18"/>
  <c r="P60" i="6" s="1"/>
  <c r="P133" i="6" s="1"/>
  <c r="I232" i="19"/>
  <c r="H191" i="19"/>
  <c r="M163" i="19"/>
  <c r="H159" i="19"/>
  <c r="E246" i="20"/>
  <c r="M202" i="19"/>
  <c r="M241" i="20"/>
  <c r="E209" i="19"/>
  <c r="E234" i="20"/>
  <c r="E232" i="20"/>
  <c r="M231" i="20"/>
  <c r="M220" i="20"/>
  <c r="K196" i="20"/>
  <c r="K167" i="20"/>
  <c r="E161" i="20"/>
  <c r="N206" i="20"/>
  <c r="N202" i="20"/>
  <c r="N200" i="20"/>
  <c r="F183" i="20"/>
  <c r="N170" i="20"/>
  <c r="N167" i="20"/>
  <c r="N164" i="20"/>
  <c r="N158" i="20"/>
  <c r="G210" i="21"/>
  <c r="G246" i="21"/>
  <c r="O195" i="21"/>
  <c r="O238" i="21"/>
  <c r="F171" i="24"/>
  <c r="F209" i="24"/>
  <c r="F164" i="24"/>
  <c r="F166" i="24"/>
  <c r="F169" i="24"/>
  <c r="J252" i="16"/>
  <c r="B251" i="16"/>
  <c r="J249" i="16"/>
  <c r="B191" i="15"/>
  <c r="J244" i="16"/>
  <c r="J241" i="16"/>
  <c r="B240" i="16"/>
  <c r="J233" i="16"/>
  <c r="B232" i="16"/>
  <c r="J230" i="16"/>
  <c r="B227" i="16"/>
  <c r="J226" i="16"/>
  <c r="B223" i="16"/>
  <c r="J221" i="16"/>
  <c r="B220" i="16"/>
  <c r="P210" i="16"/>
  <c r="P204" i="16"/>
  <c r="H173" i="16"/>
  <c r="E235" i="17"/>
  <c r="K204" i="17"/>
  <c r="N185" i="17"/>
  <c r="I190" i="17"/>
  <c r="H168" i="19"/>
  <c r="I163" i="19"/>
  <c r="G159" i="19"/>
  <c r="L202" i="19"/>
  <c r="L195" i="19"/>
  <c r="D181" i="19"/>
  <c r="L172" i="19"/>
  <c r="D159" i="19"/>
  <c r="E177" i="20"/>
  <c r="M206" i="20"/>
  <c r="M202" i="20"/>
  <c r="M200" i="20"/>
  <c r="M195" i="20"/>
  <c r="E210" i="20"/>
  <c r="E181" i="20"/>
  <c r="M167" i="20"/>
  <c r="M166" i="20"/>
  <c r="M161" i="20"/>
  <c r="M158" i="20"/>
  <c r="F246" i="21"/>
  <c r="F210" i="21"/>
  <c r="F240" i="21"/>
  <c r="F197" i="21"/>
  <c r="F206" i="21"/>
  <c r="F207" i="21"/>
  <c r="F163" i="21"/>
  <c r="F220" i="21"/>
  <c r="I172" i="23"/>
  <c r="I147" i="23"/>
  <c r="Q212" i="15"/>
  <c r="Q204" i="15"/>
  <c r="I213" i="15"/>
  <c r="I200" i="15" s="1"/>
  <c r="I197" i="15"/>
  <c r="I194" i="15"/>
  <c r="I185" i="15"/>
  <c r="I183" i="15" s="1"/>
  <c r="I180" i="15"/>
  <c r="Q176" i="15"/>
  <c r="I173" i="15"/>
  <c r="Q169" i="15"/>
  <c r="O212" i="16"/>
  <c r="O210" i="16"/>
  <c r="O204" i="16"/>
  <c r="G197" i="16"/>
  <c r="G192" i="16"/>
  <c r="G188" i="16"/>
  <c r="G185" i="16"/>
  <c r="O189" i="16"/>
  <c r="G178" i="16"/>
  <c r="O174" i="16"/>
  <c r="G173" i="16"/>
  <c r="O163" i="16"/>
  <c r="G159" i="16"/>
  <c r="H241" i="17"/>
  <c r="J204" i="17"/>
  <c r="I189" i="17"/>
  <c r="P196" i="17"/>
  <c r="H190" i="17"/>
  <c r="E244" i="19"/>
  <c r="E159" i="19"/>
  <c r="K202" i="19"/>
  <c r="K195" i="19"/>
  <c r="C207" i="19"/>
  <c r="K172" i="19"/>
  <c r="K163" i="19"/>
  <c r="C184" i="20"/>
  <c r="H167" i="20"/>
  <c r="L202" i="20"/>
  <c r="L243" i="20"/>
  <c r="D183" i="20"/>
  <c r="D230" i="20"/>
  <c r="D176" i="20"/>
  <c r="L161" i="20"/>
  <c r="D217" i="20"/>
  <c r="E246" i="21"/>
  <c r="E210" i="21"/>
  <c r="E206" i="21"/>
  <c r="M229" i="21"/>
  <c r="M178" i="21"/>
  <c r="P257" i="17"/>
  <c r="P255" i="17"/>
  <c r="P204" i="15"/>
  <c r="H180" i="15"/>
  <c r="P179" i="15"/>
  <c r="P176" i="15"/>
  <c r="P172" i="15"/>
  <c r="N212" i="16"/>
  <c r="N204" i="16"/>
  <c r="F192" i="16"/>
  <c r="F188" i="16"/>
  <c r="F178" i="16"/>
  <c r="F162" i="16"/>
  <c r="G241" i="17"/>
  <c r="O196" i="17"/>
  <c r="O189" i="17"/>
  <c r="G190" i="17"/>
  <c r="P164" i="17"/>
  <c r="Q96" i="18"/>
  <c r="G177" i="19"/>
  <c r="E168" i="19"/>
  <c r="J202" i="19"/>
  <c r="J198" i="19"/>
  <c r="J195" i="19"/>
  <c r="J190" i="19"/>
  <c r="J177" i="19"/>
  <c r="J170" i="19"/>
  <c r="J167" i="19"/>
  <c r="P203" i="20"/>
  <c r="G167" i="20"/>
  <c r="L235" i="21"/>
  <c r="L191" i="21"/>
  <c r="L229" i="21"/>
  <c r="L178" i="21"/>
  <c r="J158" i="23"/>
  <c r="O212" i="15"/>
  <c r="G197" i="15"/>
  <c r="G194" i="15"/>
  <c r="G180" i="15"/>
  <c r="O179" i="15"/>
  <c r="O176" i="15"/>
  <c r="G173" i="15"/>
  <c r="O169" i="15"/>
  <c r="M212" i="16"/>
  <c r="M204" i="16"/>
  <c r="E197" i="16"/>
  <c r="E194" i="16"/>
  <c r="E192" i="16"/>
  <c r="E190" i="16"/>
  <c r="E188" i="16"/>
  <c r="E185" i="16"/>
  <c r="E178" i="16"/>
  <c r="E173" i="16"/>
  <c r="E167" i="16" s="1"/>
  <c r="E164" i="16"/>
  <c r="E162" i="16"/>
  <c r="E241" i="17"/>
  <c r="H204" i="17"/>
  <c r="N196" i="17"/>
  <c r="F207" i="17"/>
  <c r="F205" i="17"/>
  <c r="N189" i="17"/>
  <c r="F242" i="17"/>
  <c r="F186" i="17"/>
  <c r="O164" i="17"/>
  <c r="M96" i="18"/>
  <c r="M94" i="18" s="1"/>
  <c r="D51" i="18"/>
  <c r="D60" i="6" s="1"/>
  <c r="Q230" i="19"/>
  <c r="P176" i="19"/>
  <c r="Q158" i="19"/>
  <c r="I202" i="19"/>
  <c r="Q196" i="19"/>
  <c r="I167" i="19"/>
  <c r="O203" i="20"/>
  <c r="E167" i="20"/>
  <c r="D159" i="21"/>
  <c r="K195" i="21"/>
  <c r="K238" i="21"/>
  <c r="K235" i="21"/>
  <c r="K191" i="21"/>
  <c r="C233" i="21"/>
  <c r="H105" i="31"/>
  <c r="H93" i="31"/>
  <c r="H89" i="31"/>
  <c r="F194" i="15"/>
  <c r="L257" i="16"/>
  <c r="L255" i="16"/>
  <c r="L247" i="16"/>
  <c r="D194" i="16"/>
  <c r="D244" i="16"/>
  <c r="L242" i="16"/>
  <c r="L187" i="16"/>
  <c r="D178" i="16"/>
  <c r="L176" i="16"/>
  <c r="G204" i="17"/>
  <c r="E207" i="17"/>
  <c r="E205" i="17"/>
  <c r="N164" i="17"/>
  <c r="Q215" i="19"/>
  <c r="D163" i="19"/>
  <c r="P158" i="19"/>
  <c r="P207" i="19"/>
  <c r="H202" i="19"/>
  <c r="H200" i="19"/>
  <c r="H170" i="19"/>
  <c r="P223" i="21"/>
  <c r="H167" i="19"/>
  <c r="L196" i="21"/>
  <c r="I163" i="21"/>
  <c r="B246" i="21"/>
  <c r="B210" i="21"/>
  <c r="B240" i="21"/>
  <c r="B197" i="21"/>
  <c r="J235" i="21"/>
  <c r="J191" i="21"/>
  <c r="B163" i="21"/>
  <c r="B220" i="21"/>
  <c r="E192" i="15"/>
  <c r="E185" i="15"/>
  <c r="E168" i="15"/>
  <c r="E164" i="15"/>
  <c r="K212" i="16"/>
  <c r="K204" i="16"/>
  <c r="C194" i="16"/>
  <c r="K187" i="16"/>
  <c r="K183" i="16" s="1"/>
  <c r="K176" i="16"/>
  <c r="C164" i="16"/>
  <c r="K163" i="16"/>
  <c r="E243" i="17"/>
  <c r="L196" i="17"/>
  <c r="B171" i="17"/>
  <c r="F161" i="17"/>
  <c r="D242" i="17"/>
  <c r="D186" i="17"/>
  <c r="D177" i="17"/>
  <c r="M164" i="17"/>
  <c r="H190" i="19"/>
  <c r="H184" i="19"/>
  <c r="L176" i="19"/>
  <c r="O158" i="19"/>
  <c r="G202" i="19"/>
  <c r="G182" i="19"/>
  <c r="G170" i="19"/>
  <c r="G167" i="19"/>
  <c r="H163" i="21"/>
  <c r="I200" i="21"/>
  <c r="I235" i="21"/>
  <c r="I191" i="21"/>
  <c r="D194" i="15"/>
  <c r="L172" i="15"/>
  <c r="J204" i="16"/>
  <c r="J187" i="16"/>
  <c r="J176" i="16"/>
  <c r="B164" i="16"/>
  <c r="B158" i="16" s="1"/>
  <c r="D243" i="17"/>
  <c r="E233" i="17"/>
  <c r="M224" i="17"/>
  <c r="Q170" i="17"/>
  <c r="C207" i="17"/>
  <c r="C205" i="17"/>
  <c r="C242" i="17"/>
  <c r="C186" i="17"/>
  <c r="P198" i="19"/>
  <c r="G190" i="19"/>
  <c r="K176" i="19"/>
  <c r="N209" i="19"/>
  <c r="N207" i="19"/>
  <c r="F202" i="19"/>
  <c r="N201" i="19"/>
  <c r="F198" i="19"/>
  <c r="N196" i="19"/>
  <c r="F195" i="19"/>
  <c r="L233" i="20"/>
  <c r="N195" i="21"/>
  <c r="N194" i="21" s="1"/>
  <c r="I172" i="21"/>
  <c r="H206" i="21"/>
  <c r="H200" i="21"/>
  <c r="H235" i="21"/>
  <c r="H191" i="21"/>
  <c r="D171" i="25"/>
  <c r="D209" i="25"/>
  <c r="L166" i="25"/>
  <c r="L206" i="25"/>
  <c r="D165" i="25"/>
  <c r="D205" i="25"/>
  <c r="L163" i="25"/>
  <c r="L203" i="25"/>
  <c r="L197" i="25"/>
  <c r="L149" i="25"/>
  <c r="L147" i="25"/>
  <c r="L195" i="25"/>
  <c r="D194" i="25"/>
  <c r="D146" i="25"/>
  <c r="N35" i="30"/>
  <c r="N37" i="30"/>
  <c r="N174" i="6" s="1"/>
  <c r="N34" i="30"/>
  <c r="C185" i="15"/>
  <c r="K174" i="15"/>
  <c r="C168" i="15"/>
  <c r="I204" i="16"/>
  <c r="I176" i="16"/>
  <c r="C243" i="17"/>
  <c r="D233" i="17"/>
  <c r="K224" i="17"/>
  <c r="B207" i="17"/>
  <c r="B205" i="17"/>
  <c r="B242" i="17"/>
  <c r="B186" i="17"/>
  <c r="K164" i="17"/>
  <c r="D184" i="19"/>
  <c r="M209" i="19"/>
  <c r="E167" i="19"/>
  <c r="D227" i="20"/>
  <c r="D160" i="20"/>
  <c r="D229" i="21"/>
  <c r="H172" i="21"/>
  <c r="G195" i="21"/>
  <c r="G238" i="21"/>
  <c r="G235" i="21"/>
  <c r="G191" i="21"/>
  <c r="G166" i="21"/>
  <c r="O160" i="21"/>
  <c r="O217" i="21"/>
  <c r="G159" i="21"/>
  <c r="G216" i="21"/>
  <c r="F163" i="24"/>
  <c r="O206" i="16"/>
  <c r="P213" i="16"/>
  <c r="H257" i="16"/>
  <c r="P207" i="16"/>
  <c r="H206" i="16"/>
  <c r="H204" i="16"/>
  <c r="P196" i="16"/>
  <c r="P187" i="16"/>
  <c r="P184" i="16"/>
  <c r="H176" i="16"/>
  <c r="H172" i="16"/>
  <c r="P169" i="16"/>
  <c r="F253" i="17"/>
  <c r="H224" i="17"/>
  <c r="I196" i="17"/>
  <c r="C161" i="17"/>
  <c r="Q197" i="17"/>
  <c r="Q190" i="17"/>
  <c r="J164" i="17"/>
  <c r="L198" i="19"/>
  <c r="C176" i="19"/>
  <c r="L209" i="19"/>
  <c r="L203" i="19"/>
  <c r="D202" i="19"/>
  <c r="D190" i="19"/>
  <c r="H203" i="20"/>
  <c r="B200" i="21"/>
  <c r="F241" i="21"/>
  <c r="F198" i="21"/>
  <c r="N160" i="21"/>
  <c r="N217" i="21"/>
  <c r="F159" i="21"/>
  <c r="F216" i="21"/>
  <c r="P78" i="22"/>
  <c r="P169" i="6" s="1"/>
  <c r="O145" i="29"/>
  <c r="O109" i="29"/>
  <c r="F126" i="29"/>
  <c r="F156" i="29"/>
  <c r="F103" i="31"/>
  <c r="F85" i="31"/>
  <c r="F90" i="31"/>
  <c r="F106" i="31"/>
  <c r="K123" i="33"/>
  <c r="K108" i="33"/>
  <c r="K83" i="33" s="1"/>
  <c r="N67" i="37"/>
  <c r="N82" i="37"/>
  <c r="F66" i="37"/>
  <c r="F81" i="37"/>
  <c r="O112" i="28"/>
  <c r="M148" i="28"/>
  <c r="M109" i="29"/>
  <c r="M145" i="29"/>
  <c r="M98" i="29"/>
  <c r="M136" i="29"/>
  <c r="E121" i="33"/>
  <c r="E98" i="31"/>
  <c r="M116" i="32"/>
  <c r="M87" i="31"/>
  <c r="E85" i="31"/>
  <c r="E90" i="31"/>
  <c r="E106" i="31"/>
  <c r="N206" i="24"/>
  <c r="F202" i="24"/>
  <c r="N195" i="24"/>
  <c r="F194" i="24"/>
  <c r="F184" i="24"/>
  <c r="N182" i="24"/>
  <c r="F181" i="24"/>
  <c r="B144" i="24"/>
  <c r="O101" i="28"/>
  <c r="L159" i="28"/>
  <c r="D153" i="28"/>
  <c r="L116" i="28"/>
  <c r="L150" i="28"/>
  <c r="L98" i="29"/>
  <c r="L136" i="29"/>
  <c r="D97" i="29"/>
  <c r="D135" i="29"/>
  <c r="D85" i="31"/>
  <c r="D94" i="31"/>
  <c r="D108" i="31"/>
  <c r="D90" i="31"/>
  <c r="D106" i="31"/>
  <c r="D99" i="31"/>
  <c r="D97" i="31"/>
  <c r="M138" i="23"/>
  <c r="M134" i="23"/>
  <c r="Q174" i="24"/>
  <c r="Q173" i="24"/>
  <c r="Q169" i="24"/>
  <c r="Q167" i="24"/>
  <c r="Q164" i="24"/>
  <c r="I134" i="24"/>
  <c r="I131" i="24"/>
  <c r="K96" i="28"/>
  <c r="K101" i="28"/>
  <c r="O129" i="29"/>
  <c r="O123" i="29" s="1"/>
  <c r="C88" i="31"/>
  <c r="C95" i="31"/>
  <c r="M101" i="28"/>
  <c r="G111" i="29"/>
  <c r="G107" i="29" s="1"/>
  <c r="B99" i="31"/>
  <c r="B97" i="31"/>
  <c r="I74" i="26"/>
  <c r="I171" i="6" s="1"/>
  <c r="L129" i="28"/>
  <c r="L101" i="28"/>
  <c r="N97" i="28"/>
  <c r="E111" i="29"/>
  <c r="Q123" i="32"/>
  <c r="Q108" i="31"/>
  <c r="J163" i="23"/>
  <c r="J157" i="23"/>
  <c r="F172" i="24"/>
  <c r="F168" i="24"/>
  <c r="F147" i="24"/>
  <c r="D78" i="22"/>
  <c r="D169" i="6" s="1"/>
  <c r="Q56" i="26"/>
  <c r="Q74" i="26"/>
  <c r="Q171" i="6" s="1"/>
  <c r="M97" i="28"/>
  <c r="O141" i="29"/>
  <c r="H97" i="31"/>
  <c r="Q114" i="32"/>
  <c r="I168" i="23"/>
  <c r="I166" i="23"/>
  <c r="I163" i="23"/>
  <c r="I149" i="23"/>
  <c r="E172" i="24"/>
  <c r="E147" i="24"/>
  <c r="K131" i="25"/>
  <c r="G74" i="26"/>
  <c r="G171" i="6" s="1"/>
  <c r="M100" i="28"/>
  <c r="L97" i="28"/>
  <c r="G135" i="29"/>
  <c r="M56" i="26"/>
  <c r="M74" i="26"/>
  <c r="M171" i="6" s="1"/>
  <c r="G153" i="29"/>
  <c r="O133" i="29"/>
  <c r="O97" i="27"/>
  <c r="D129" i="28"/>
  <c r="L100" i="28"/>
  <c r="O93" i="31"/>
  <c r="F102" i="31"/>
  <c r="C146" i="25"/>
  <c r="K74" i="26"/>
  <c r="K171" i="6" s="1"/>
  <c r="K56" i="26"/>
  <c r="F153" i="28"/>
  <c r="N150" i="28"/>
  <c r="F149" i="28"/>
  <c r="N145" i="28"/>
  <c r="N133" i="28"/>
  <c r="M123" i="32"/>
  <c r="M108" i="31"/>
  <c r="J132" i="24"/>
  <c r="P77" i="22"/>
  <c r="P168" i="6" s="1"/>
  <c r="E153" i="29"/>
  <c r="E125" i="27"/>
  <c r="M133" i="29"/>
  <c r="M97" i="27"/>
  <c r="O136" i="29"/>
  <c r="L90" i="32"/>
  <c r="L91" i="32"/>
  <c r="C135" i="25"/>
  <c r="K206" i="20"/>
  <c r="K200" i="20"/>
  <c r="C187" i="20"/>
  <c r="C183" i="20"/>
  <c r="C179" i="20"/>
  <c r="C176" i="20"/>
  <c r="K158" i="20"/>
  <c r="C206" i="21"/>
  <c r="C200" i="21"/>
  <c r="K207" i="23"/>
  <c r="C169" i="23"/>
  <c r="D147" i="23"/>
  <c r="H174" i="24"/>
  <c r="H173" i="24"/>
  <c r="H170" i="24"/>
  <c r="H167" i="24"/>
  <c r="H164" i="24"/>
  <c r="P170" i="24"/>
  <c r="H150" i="24"/>
  <c r="H145" i="24"/>
  <c r="P152" i="24"/>
  <c r="P139" i="24"/>
  <c r="P130" i="24"/>
  <c r="F203" i="25"/>
  <c r="M194" i="25"/>
  <c r="E189" i="25"/>
  <c r="K145" i="25"/>
  <c r="B135" i="25"/>
  <c r="B131" i="25"/>
  <c r="N77" i="22"/>
  <c r="N168" i="6" s="1"/>
  <c r="K116" i="27"/>
  <c r="K112" i="27"/>
  <c r="C104" i="27"/>
  <c r="C102" i="27"/>
  <c r="C97" i="27"/>
  <c r="B118" i="28"/>
  <c r="F155" i="29"/>
  <c r="I110" i="29"/>
  <c r="B183" i="20"/>
  <c r="J172" i="20"/>
  <c r="J167" i="20"/>
  <c r="J166" i="20"/>
  <c r="J163" i="20"/>
  <c r="J161" i="20"/>
  <c r="E175" i="23"/>
  <c r="N147" i="23"/>
  <c r="C168" i="23"/>
  <c r="C163" i="23"/>
  <c r="O139" i="24"/>
  <c r="O135" i="24"/>
  <c r="O133" i="24"/>
  <c r="O130" i="24"/>
  <c r="K149" i="25"/>
  <c r="J145" i="25"/>
  <c r="Q130" i="25"/>
  <c r="I75" i="26"/>
  <c r="I172" i="6" s="1"/>
  <c r="N70" i="26"/>
  <c r="J148" i="28"/>
  <c r="J112" i="27"/>
  <c r="Q126" i="29"/>
  <c r="Q156" i="29"/>
  <c r="Q147" i="29"/>
  <c r="Q111" i="29"/>
  <c r="I101" i="29"/>
  <c r="I139" i="29"/>
  <c r="I206" i="20"/>
  <c r="Q203" i="20"/>
  <c r="I202" i="20"/>
  <c r="Q201" i="20"/>
  <c r="I200" i="20"/>
  <c r="Q199" i="20"/>
  <c r="Q196" i="20"/>
  <c r="Q194" i="20" s="1"/>
  <c r="I195" i="20"/>
  <c r="I190" i="20"/>
  <c r="I188" i="20"/>
  <c r="I184" i="20"/>
  <c r="I182" i="20"/>
  <c r="I177" i="20"/>
  <c r="I172" i="20"/>
  <c r="I166" i="20"/>
  <c r="I163" i="20"/>
  <c r="I158" i="20"/>
  <c r="I203" i="21"/>
  <c r="J173" i="23"/>
  <c r="J170" i="23"/>
  <c r="J169" i="23"/>
  <c r="B206" i="24"/>
  <c r="J204" i="24"/>
  <c r="J159" i="23"/>
  <c r="B197" i="24"/>
  <c r="J148" i="23"/>
  <c r="B195" i="24"/>
  <c r="B192" i="24"/>
  <c r="J189" i="24"/>
  <c r="B187" i="25"/>
  <c r="B185" i="25"/>
  <c r="J183" i="24"/>
  <c r="B182" i="24"/>
  <c r="J180" i="24"/>
  <c r="F174" i="24"/>
  <c r="F173" i="24"/>
  <c r="F170" i="24"/>
  <c r="F167" i="24"/>
  <c r="F159" i="24"/>
  <c r="F150" i="24"/>
  <c r="F145" i="24"/>
  <c r="N146" i="24"/>
  <c r="N139" i="24"/>
  <c r="N135" i="24"/>
  <c r="N130" i="24"/>
  <c r="F138" i="24"/>
  <c r="J149" i="25"/>
  <c r="O130" i="25"/>
  <c r="L58" i="22"/>
  <c r="L111" i="6" s="1"/>
  <c r="G127" i="27"/>
  <c r="Q125" i="27"/>
  <c r="I118" i="27"/>
  <c r="I114" i="27"/>
  <c r="I109" i="27"/>
  <c r="I145" i="27"/>
  <c r="B114" i="28"/>
  <c r="H158" i="28"/>
  <c r="H128" i="28"/>
  <c r="H113" i="28"/>
  <c r="H114" i="28"/>
  <c r="H112" i="28"/>
  <c r="P104" i="28"/>
  <c r="H243" i="20"/>
  <c r="H190" i="20"/>
  <c r="H188" i="20"/>
  <c r="H184" i="20"/>
  <c r="H182" i="20"/>
  <c r="H177" i="20"/>
  <c r="H172" i="20"/>
  <c r="H166" i="20"/>
  <c r="H163" i="20"/>
  <c r="H161" i="20"/>
  <c r="P159" i="20"/>
  <c r="H158" i="20"/>
  <c r="H203" i="21"/>
  <c r="I173" i="23"/>
  <c r="I170" i="23"/>
  <c r="I169" i="23"/>
  <c r="Q167" i="23"/>
  <c r="I159" i="23"/>
  <c r="Q139" i="23"/>
  <c r="Q133" i="23"/>
  <c r="Q130" i="23"/>
  <c r="E174" i="24"/>
  <c r="E167" i="24"/>
  <c r="E158" i="24"/>
  <c r="E150" i="24"/>
  <c r="E145" i="24"/>
  <c r="M139" i="24"/>
  <c r="N193" i="25"/>
  <c r="I149" i="25"/>
  <c r="G75" i="26"/>
  <c r="G172" i="6" s="1"/>
  <c r="O104" i="27"/>
  <c r="H129" i="27"/>
  <c r="H127" i="27"/>
  <c r="H150" i="28"/>
  <c r="H116" i="27"/>
  <c r="H148" i="28"/>
  <c r="H112" i="27"/>
  <c r="G128" i="28"/>
  <c r="G155" i="28"/>
  <c r="G125" i="28"/>
  <c r="G114" i="28"/>
  <c r="G112" i="28"/>
  <c r="G109" i="28"/>
  <c r="O100" i="28"/>
  <c r="E97" i="29"/>
  <c r="G128" i="29"/>
  <c r="O102" i="29"/>
  <c r="L37" i="30"/>
  <c r="L174" i="6" s="1"/>
  <c r="B102" i="31"/>
  <c r="D93" i="31"/>
  <c r="O201" i="20"/>
  <c r="G190" i="20"/>
  <c r="G188" i="20"/>
  <c r="G184" i="20"/>
  <c r="G182" i="20"/>
  <c r="G180" i="20"/>
  <c r="G172" i="20"/>
  <c r="G166" i="20"/>
  <c r="G163" i="20"/>
  <c r="O159" i="20"/>
  <c r="G158" i="20"/>
  <c r="G203" i="21"/>
  <c r="G169" i="21"/>
  <c r="C159" i="23"/>
  <c r="J147" i="23"/>
  <c r="H173" i="23"/>
  <c r="H170" i="23"/>
  <c r="H169" i="23"/>
  <c r="P135" i="23"/>
  <c r="P133" i="23"/>
  <c r="P130" i="23"/>
  <c r="D158" i="24"/>
  <c r="D150" i="24"/>
  <c r="D145" i="24"/>
  <c r="L146" i="24"/>
  <c r="Q206" i="25"/>
  <c r="M193" i="25"/>
  <c r="H149" i="25"/>
  <c r="M104" i="27"/>
  <c r="G129" i="27"/>
  <c r="G124" i="27"/>
  <c r="O143" i="29"/>
  <c r="O111" i="27"/>
  <c r="O101" i="27"/>
  <c r="O96" i="27"/>
  <c r="N99" i="28"/>
  <c r="F128" i="28"/>
  <c r="F125" i="28"/>
  <c r="F114" i="28"/>
  <c r="F112" i="28"/>
  <c r="F109" i="28"/>
  <c r="N102" i="28"/>
  <c r="N100" i="28"/>
  <c r="O154" i="29"/>
  <c r="N126" i="29"/>
  <c r="N156" i="29"/>
  <c r="C93" i="31"/>
  <c r="F190" i="20"/>
  <c r="F188" i="20"/>
  <c r="F182" i="20"/>
  <c r="F170" i="20"/>
  <c r="F167" i="20"/>
  <c r="F166" i="20"/>
  <c r="N162" i="20"/>
  <c r="F203" i="21"/>
  <c r="G173" i="23"/>
  <c r="G170" i="23"/>
  <c r="G169" i="23"/>
  <c r="O133" i="23"/>
  <c r="O130" i="23"/>
  <c r="C158" i="24"/>
  <c r="C150" i="24"/>
  <c r="C145" i="24"/>
  <c r="F149" i="25"/>
  <c r="M99" i="28"/>
  <c r="E128" i="28"/>
  <c r="E155" i="28"/>
  <c r="E125" i="28"/>
  <c r="M124" i="28"/>
  <c r="E114" i="28"/>
  <c r="E112" i="28"/>
  <c r="E109" i="28"/>
  <c r="E128" i="29"/>
  <c r="M126" i="29"/>
  <c r="M156" i="29"/>
  <c r="M102" i="29"/>
  <c r="B93" i="31"/>
  <c r="L105" i="32"/>
  <c r="M199" i="20"/>
  <c r="E190" i="20"/>
  <c r="E188" i="20"/>
  <c r="E184" i="20"/>
  <c r="E182" i="20"/>
  <c r="E172" i="20"/>
  <c r="E170" i="20"/>
  <c r="E166" i="20"/>
  <c r="E163" i="20"/>
  <c r="M159" i="20"/>
  <c r="E207" i="21"/>
  <c r="E201" i="21"/>
  <c r="F174" i="23"/>
  <c r="F173" i="23"/>
  <c r="F170" i="23"/>
  <c r="F169" i="23"/>
  <c r="F164" i="23"/>
  <c r="B158" i="24"/>
  <c r="B145" i="24"/>
  <c r="J139" i="24"/>
  <c r="C149" i="25"/>
  <c r="Q76" i="26"/>
  <c r="Q173" i="6" s="1"/>
  <c r="E129" i="27"/>
  <c r="E124" i="27"/>
  <c r="E141" i="27"/>
  <c r="E105" i="27"/>
  <c r="M101" i="27"/>
  <c r="M99" i="27"/>
  <c r="M96" i="27"/>
  <c r="L99" i="28"/>
  <c r="D128" i="28"/>
  <c r="D155" i="28"/>
  <c r="D125" i="28"/>
  <c r="L128" i="28"/>
  <c r="L153" i="28"/>
  <c r="D114" i="28"/>
  <c r="D112" i="28"/>
  <c r="D109" i="28"/>
  <c r="L102" i="28"/>
  <c r="L107" i="32"/>
  <c r="L102" i="32"/>
  <c r="L100" i="32"/>
  <c r="L97" i="32"/>
  <c r="D190" i="20"/>
  <c r="D188" i="20"/>
  <c r="D184" i="20"/>
  <c r="D182" i="20"/>
  <c r="D172" i="20"/>
  <c r="D170" i="20"/>
  <c r="D166" i="20"/>
  <c r="D221" i="20"/>
  <c r="L159" i="20"/>
  <c r="D215" i="20"/>
  <c r="D207" i="21"/>
  <c r="D203" i="21"/>
  <c r="D201" i="21"/>
  <c r="L199" i="21"/>
  <c r="E174" i="23"/>
  <c r="E173" i="23"/>
  <c r="E170" i="23"/>
  <c r="E169" i="23"/>
  <c r="E150" i="23"/>
  <c r="E145" i="23"/>
  <c r="Q172" i="24"/>
  <c r="Q166" i="24"/>
  <c r="Q163" i="24"/>
  <c r="Q157" i="24"/>
  <c r="Q138" i="24"/>
  <c r="Q136" i="24"/>
  <c r="Q134" i="24"/>
  <c r="Q131" i="24"/>
  <c r="I206" i="25"/>
  <c r="D129" i="27"/>
  <c r="L128" i="27"/>
  <c r="L158" i="28"/>
  <c r="D124" i="27"/>
  <c r="O104" i="28"/>
  <c r="K99" i="28"/>
  <c r="C128" i="28"/>
  <c r="C125" i="28"/>
  <c r="K129" i="28"/>
  <c r="C112" i="28"/>
  <c r="C109" i="28"/>
  <c r="C114" i="29"/>
  <c r="C112" i="29"/>
  <c r="C116" i="29"/>
  <c r="D105" i="31"/>
  <c r="C98" i="31"/>
  <c r="K97" i="32"/>
  <c r="K199" i="20"/>
  <c r="C188" i="20"/>
  <c r="C182" i="20"/>
  <c r="C180" i="20"/>
  <c r="K181" i="20"/>
  <c r="C207" i="21"/>
  <c r="C203" i="21"/>
  <c r="C201" i="21"/>
  <c r="K237" i="21"/>
  <c r="K180" i="21"/>
  <c r="L76" i="22"/>
  <c r="L167" i="6" s="1"/>
  <c r="I197" i="23"/>
  <c r="D174" i="23"/>
  <c r="D173" i="23"/>
  <c r="D170" i="23"/>
  <c r="D169" i="23"/>
  <c r="D159" i="23"/>
  <c r="D145" i="23"/>
  <c r="H158" i="24"/>
  <c r="P138" i="24"/>
  <c r="P134" i="24"/>
  <c r="H206" i="25"/>
  <c r="I193" i="25"/>
  <c r="O171" i="25"/>
  <c r="M76" i="26"/>
  <c r="M173" i="6" s="1"/>
  <c r="O102" i="27"/>
  <c r="N104" i="28"/>
  <c r="B122" i="31"/>
  <c r="C105" i="31"/>
  <c r="B108" i="31"/>
  <c r="B106" i="31"/>
  <c r="B95" i="31"/>
  <c r="B94" i="31"/>
  <c r="B90" i="31"/>
  <c r="B88" i="31"/>
  <c r="B85" i="31"/>
  <c r="J199" i="20"/>
  <c r="B190" i="20"/>
  <c r="B188" i="20"/>
  <c r="B182" i="20"/>
  <c r="B207" i="21"/>
  <c r="B201" i="21"/>
  <c r="J199" i="21"/>
  <c r="C174" i="23"/>
  <c r="C173" i="23"/>
  <c r="C170" i="23"/>
  <c r="C150" i="23"/>
  <c r="K139" i="23"/>
  <c r="K130" i="23"/>
  <c r="O168" i="24"/>
  <c r="O166" i="24"/>
  <c r="O163" i="24"/>
  <c r="O162" i="24" s="1"/>
  <c r="O138" i="24"/>
  <c r="O136" i="24"/>
  <c r="O134" i="24"/>
  <c r="F206" i="25"/>
  <c r="H193" i="25"/>
  <c r="M102" i="27"/>
  <c r="M104" i="28"/>
  <c r="I129" i="28"/>
  <c r="O157" i="29"/>
  <c r="B105" i="31"/>
  <c r="D89" i="31"/>
  <c r="Q116" i="32"/>
  <c r="Q87" i="31"/>
  <c r="Q83" i="31" s="1"/>
  <c r="E54" i="37"/>
  <c r="E75" i="37"/>
  <c r="D54" i="37"/>
  <c r="D75" i="37"/>
  <c r="E67" i="40"/>
  <c r="E82" i="40"/>
  <c r="M57" i="40"/>
  <c r="M36" i="38"/>
  <c r="O74" i="41"/>
  <c r="O53" i="41"/>
  <c r="O59" i="41"/>
  <c r="O57" i="41"/>
  <c r="E37" i="42"/>
  <c r="E177" i="6" s="1"/>
  <c r="E35" i="42"/>
  <c r="C54" i="37"/>
  <c r="C75" i="37"/>
  <c r="D37" i="42"/>
  <c r="D177" i="6" s="1"/>
  <c r="D35" i="42"/>
  <c r="K57" i="40"/>
  <c r="K67" i="40"/>
  <c r="K61" i="40"/>
  <c r="B61" i="39"/>
  <c r="B58" i="39"/>
  <c r="B57" i="39"/>
  <c r="B58" i="40"/>
  <c r="D57" i="41"/>
  <c r="L53" i="41"/>
  <c r="L74" i="41"/>
  <c r="B37" i="42"/>
  <c r="B177" i="6" s="1"/>
  <c r="B35" i="42"/>
  <c r="I57" i="40"/>
  <c r="I67" i="40"/>
  <c r="I36" i="38"/>
  <c r="I61" i="40"/>
  <c r="K53" i="41"/>
  <c r="K74" i="41"/>
  <c r="C64" i="44"/>
  <c r="C70" i="44"/>
  <c r="C36" i="42"/>
  <c r="J74" i="35"/>
  <c r="H57" i="40"/>
  <c r="H67" i="40"/>
  <c r="E84" i="44"/>
  <c r="L87" i="32"/>
  <c r="H105" i="33"/>
  <c r="H100" i="33"/>
  <c r="H99" i="33"/>
  <c r="H97" i="33"/>
  <c r="H93" i="33"/>
  <c r="H89" i="33"/>
  <c r="D66" i="37"/>
  <c r="G57" i="40"/>
  <c r="G67" i="40"/>
  <c r="I53" i="41"/>
  <c r="I74" i="41"/>
  <c r="H74" i="41"/>
  <c r="H53" i="41"/>
  <c r="H55" i="41"/>
  <c r="H56" i="41"/>
  <c r="C86" i="44"/>
  <c r="C68" i="43"/>
  <c r="K85" i="44"/>
  <c r="K67" i="43"/>
  <c r="C84" i="44"/>
  <c r="C66" i="43"/>
  <c r="J87" i="32"/>
  <c r="F93" i="33"/>
  <c r="F89" i="33"/>
  <c r="E54" i="40"/>
  <c r="E64" i="40"/>
  <c r="E36" i="38"/>
  <c r="G74" i="41"/>
  <c r="G53" i="41"/>
  <c r="M82" i="44"/>
  <c r="C37" i="38"/>
  <c r="C176" i="6" s="1"/>
  <c r="C35" i="38"/>
  <c r="N66" i="41"/>
  <c r="N81" i="41"/>
  <c r="F74" i="41"/>
  <c r="F53" i="41"/>
  <c r="F65" i="41"/>
  <c r="B37" i="38"/>
  <c r="B176" i="6" s="1"/>
  <c r="B34" i="38"/>
  <c r="C55" i="40"/>
  <c r="C64" i="40"/>
  <c r="C36" i="38"/>
  <c r="E53" i="41"/>
  <c r="E74" i="41"/>
  <c r="M51" i="41"/>
  <c r="M72" i="41"/>
  <c r="E81" i="44"/>
  <c r="I99" i="28"/>
  <c r="J129" i="28"/>
  <c r="B115" i="28"/>
  <c r="B113" i="28"/>
  <c r="B108" i="28"/>
  <c r="B107" i="28" s="1"/>
  <c r="K102" i="29"/>
  <c r="D102" i="31"/>
  <c r="D84" i="31"/>
  <c r="F100" i="32"/>
  <c r="F93" i="32"/>
  <c r="F87" i="32"/>
  <c r="B105" i="33"/>
  <c r="B99" i="33"/>
  <c r="B97" i="33"/>
  <c r="B93" i="33"/>
  <c r="B76" i="36"/>
  <c r="I66" i="39"/>
  <c r="I64" i="39"/>
  <c r="I63" i="39"/>
  <c r="I64" i="40"/>
  <c r="I63" i="40"/>
  <c r="I60" i="40"/>
  <c r="I56" i="40"/>
  <c r="I54" i="40"/>
  <c r="I51" i="40"/>
  <c r="K56" i="41"/>
  <c r="B76" i="44"/>
  <c r="C72" i="44"/>
  <c r="Q146" i="28"/>
  <c r="I141" i="28"/>
  <c r="I136" i="28"/>
  <c r="P37" i="30"/>
  <c r="P174" i="6" s="1"/>
  <c r="C102" i="31"/>
  <c r="C99" i="31"/>
  <c r="E87" i="32"/>
  <c r="Q108" i="33"/>
  <c r="E77" i="37"/>
  <c r="O51" i="37"/>
  <c r="O72" i="37"/>
  <c r="G36" i="38"/>
  <c r="H64" i="39"/>
  <c r="H63" i="39"/>
  <c r="M55" i="40"/>
  <c r="H64" i="40"/>
  <c r="H63" i="40"/>
  <c r="H60" i="40"/>
  <c r="H56" i="40"/>
  <c r="H54" i="40"/>
  <c r="H51" i="40"/>
  <c r="J60" i="41"/>
  <c r="J56" i="41"/>
  <c r="C68" i="44"/>
  <c r="B72" i="44"/>
  <c r="H128" i="27"/>
  <c r="P153" i="28"/>
  <c r="P120" i="27"/>
  <c r="H151" i="28"/>
  <c r="P147" i="28"/>
  <c r="P144" i="28"/>
  <c r="P104" i="27"/>
  <c r="P128" i="28"/>
  <c r="P125" i="28"/>
  <c r="H118" i="28"/>
  <c r="H116" i="28"/>
  <c r="H109" i="28"/>
  <c r="I114" i="29"/>
  <c r="I102" i="29"/>
  <c r="O37" i="30"/>
  <c r="O174" i="6" s="1"/>
  <c r="J108" i="31"/>
  <c r="B100" i="31"/>
  <c r="J91" i="32"/>
  <c r="L108" i="32"/>
  <c r="D100" i="32"/>
  <c r="D87" i="32"/>
  <c r="L85" i="32"/>
  <c r="D84" i="32"/>
  <c r="D83" i="32" s="1"/>
  <c r="N120" i="33"/>
  <c r="O108" i="33"/>
  <c r="H106" i="33"/>
  <c r="H94" i="33"/>
  <c r="H90" i="33"/>
  <c r="H88" i="33"/>
  <c r="K64" i="35"/>
  <c r="L61" i="35"/>
  <c r="L58" i="35"/>
  <c r="L57" i="35"/>
  <c r="I65" i="36"/>
  <c r="N66" i="37"/>
  <c r="N81" i="37"/>
  <c r="L55" i="40"/>
  <c r="G64" i="40"/>
  <c r="G54" i="40"/>
  <c r="L89" i="44"/>
  <c r="L89" i="43"/>
  <c r="L87" i="44"/>
  <c r="L87" i="43"/>
  <c r="B68" i="44"/>
  <c r="O153" i="29"/>
  <c r="O120" i="27"/>
  <c r="O115" i="27"/>
  <c r="O107" i="27" s="1"/>
  <c r="O108" i="27"/>
  <c r="G143" i="29"/>
  <c r="G129" i="28"/>
  <c r="O158" i="28"/>
  <c r="G150" i="28"/>
  <c r="G145" i="28"/>
  <c r="O121" i="28"/>
  <c r="O137" i="28"/>
  <c r="H116" i="29"/>
  <c r="H112" i="29"/>
  <c r="I108" i="31"/>
  <c r="C100" i="32"/>
  <c r="C87" i="32"/>
  <c r="C84" i="32"/>
  <c r="M108" i="33"/>
  <c r="G106" i="33"/>
  <c r="G83" i="33" s="1"/>
  <c r="I64" i="35"/>
  <c r="K67" i="35"/>
  <c r="K65" i="35"/>
  <c r="K61" i="35"/>
  <c r="K58" i="35"/>
  <c r="K57" i="35"/>
  <c r="K52" i="35"/>
  <c r="B81" i="37"/>
  <c r="K55" i="40"/>
  <c r="C85" i="44"/>
  <c r="C67" i="43"/>
  <c r="N120" i="27"/>
  <c r="N115" i="27"/>
  <c r="N149" i="28"/>
  <c r="F146" i="28"/>
  <c r="F143" i="28"/>
  <c r="N104" i="27"/>
  <c r="F127" i="28"/>
  <c r="N125" i="28"/>
  <c r="F124" i="28"/>
  <c r="N121" i="28"/>
  <c r="H108" i="31"/>
  <c r="H106" i="31"/>
  <c r="H94" i="31"/>
  <c r="F91" i="32"/>
  <c r="J108" i="32"/>
  <c r="J103" i="32"/>
  <c r="J85" i="32"/>
  <c r="B84" i="32"/>
  <c r="F88" i="33"/>
  <c r="J61" i="35"/>
  <c r="J58" i="35"/>
  <c r="J57" i="35"/>
  <c r="I61" i="36"/>
  <c r="I55" i="40"/>
  <c r="D74" i="41"/>
  <c r="C66" i="44"/>
  <c r="E158" i="29"/>
  <c r="M153" i="29"/>
  <c r="M120" i="27"/>
  <c r="E151" i="29"/>
  <c r="M115" i="27"/>
  <c r="M149" i="29"/>
  <c r="M111" i="27"/>
  <c r="M108" i="27"/>
  <c r="E143" i="29"/>
  <c r="M140" i="29"/>
  <c r="M138" i="29"/>
  <c r="M158" i="28"/>
  <c r="E150" i="28"/>
  <c r="E145" i="28"/>
  <c r="M121" i="28"/>
  <c r="M137" i="28"/>
  <c r="M134" i="28"/>
  <c r="F114" i="29"/>
  <c r="I108" i="32"/>
  <c r="I90" i="32"/>
  <c r="I85" i="32"/>
  <c r="I56" i="35"/>
  <c r="I67" i="35"/>
  <c r="I61" i="35"/>
  <c r="I58" i="35"/>
  <c r="I57" i="35"/>
  <c r="I55" i="35"/>
  <c r="I52" i="35"/>
  <c r="Q56" i="35"/>
  <c r="Q57" i="35"/>
  <c r="K51" i="37"/>
  <c r="K72" i="37"/>
  <c r="L61" i="40"/>
  <c r="H55" i="40"/>
  <c r="C74" i="41"/>
  <c r="E34" i="42"/>
  <c r="L37" i="42"/>
  <c r="L177" i="6" s="1"/>
  <c r="D125" i="27"/>
  <c r="L120" i="27"/>
  <c r="L115" i="27"/>
  <c r="L149" i="28"/>
  <c r="D146" i="28"/>
  <c r="D143" i="28"/>
  <c r="L104" i="27"/>
  <c r="D124" i="28"/>
  <c r="L121" i="28"/>
  <c r="E56" i="26"/>
  <c r="F108" i="31"/>
  <c r="H108" i="32"/>
  <c r="H106" i="32"/>
  <c r="H94" i="32"/>
  <c r="H90" i="32"/>
  <c r="H61" i="35"/>
  <c r="H58" i="35"/>
  <c r="H57" i="35"/>
  <c r="I57" i="36"/>
  <c r="G60" i="40"/>
  <c r="G55" i="40"/>
  <c r="C34" i="42"/>
  <c r="C128" i="27"/>
  <c r="K153" i="29"/>
  <c r="K115" i="27"/>
  <c r="K113" i="27"/>
  <c r="K108" i="27"/>
  <c r="C109" i="27"/>
  <c r="C157" i="28"/>
  <c r="C114" i="28"/>
  <c r="K113" i="28"/>
  <c r="C141" i="28"/>
  <c r="K137" i="28"/>
  <c r="C136" i="28"/>
  <c r="B37" i="30"/>
  <c r="B174" i="6" s="1"/>
  <c r="E108" i="31"/>
  <c r="G108" i="32"/>
  <c r="G106" i="32"/>
  <c r="G94" i="32"/>
  <c r="G90" i="32"/>
  <c r="G85" i="32"/>
  <c r="J64" i="36"/>
  <c r="C60" i="40"/>
  <c r="H60" i="41"/>
  <c r="B34" i="42"/>
  <c r="M37" i="50"/>
  <c r="M179" i="6" s="1"/>
  <c r="M35" i="50"/>
  <c r="E76" i="26"/>
  <c r="E173" i="6" s="1"/>
  <c r="J115" i="27"/>
  <c r="J147" i="28"/>
  <c r="B129" i="28"/>
  <c r="B124" i="28"/>
  <c r="J113" i="28"/>
  <c r="B97" i="28"/>
  <c r="F108" i="32"/>
  <c r="F106" i="32"/>
  <c r="F94" i="32"/>
  <c r="F90" i="32"/>
  <c r="B88" i="33"/>
  <c r="I66" i="36"/>
  <c r="I64" i="36"/>
  <c r="I60" i="36"/>
  <c r="I56" i="36"/>
  <c r="I54" i="36"/>
  <c r="I34" i="42"/>
  <c r="I37" i="42"/>
  <c r="I177" i="6" s="1"/>
  <c r="Q82" i="51"/>
  <c r="Q88" i="51"/>
  <c r="Q80" i="51"/>
  <c r="Q87" i="51"/>
  <c r="Q127" i="27"/>
  <c r="I153" i="29"/>
  <c r="I120" i="27"/>
  <c r="Q118" i="27"/>
  <c r="I115" i="27"/>
  <c r="Q114" i="27"/>
  <c r="Q148" i="29"/>
  <c r="I111" i="27"/>
  <c r="Q109" i="27"/>
  <c r="I108" i="27"/>
  <c r="I140" i="29"/>
  <c r="I138" i="29"/>
  <c r="Q133" i="29"/>
  <c r="Q156" i="28"/>
  <c r="Q127" i="28"/>
  <c r="Q120" i="28"/>
  <c r="Q149" i="28"/>
  <c r="I113" i="28"/>
  <c r="I139" i="28"/>
  <c r="I137" i="28"/>
  <c r="Q135" i="28"/>
  <c r="B112" i="29"/>
  <c r="C85" i="31"/>
  <c r="B97" i="32"/>
  <c r="E108" i="32"/>
  <c r="E106" i="32"/>
  <c r="E94" i="32"/>
  <c r="E90" i="32"/>
  <c r="Q100" i="33"/>
  <c r="M58" i="35"/>
  <c r="H64" i="36"/>
  <c r="H60" i="36"/>
  <c r="G63" i="37"/>
  <c r="G60" i="37"/>
  <c r="G56" i="37"/>
  <c r="G54" i="37"/>
  <c r="G75" i="37"/>
  <c r="H37" i="42"/>
  <c r="H177" i="6" s="1"/>
  <c r="G68" i="43"/>
  <c r="D35" i="46"/>
  <c r="D34" i="46"/>
  <c r="O57" i="48"/>
  <c r="C73" i="45"/>
  <c r="J37" i="50"/>
  <c r="J179" i="6" s="1"/>
  <c r="L55" i="48"/>
  <c r="P59" i="49"/>
  <c r="C68" i="45"/>
  <c r="I53" i="47"/>
  <c r="I75" i="48"/>
  <c r="Q74" i="48"/>
  <c r="I68" i="48"/>
  <c r="K70" i="49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C72" i="45"/>
  <c r="I59" i="47"/>
  <c r="I57" i="47"/>
  <c r="I55" i="47"/>
  <c r="O62" i="48"/>
  <c r="O59" i="48"/>
  <c r="O52" i="48"/>
  <c r="P89" i="51"/>
  <c r="P87" i="51"/>
  <c r="P81" i="51"/>
  <c r="D81" i="52"/>
  <c r="I62" i="47"/>
  <c r="C55" i="49"/>
  <c r="C87" i="52"/>
  <c r="C81" i="52"/>
  <c r="C80" i="52"/>
  <c r="I61" i="47"/>
  <c r="I77" i="48"/>
  <c r="B81" i="52"/>
  <c r="I52" i="47"/>
  <c r="E77" i="48"/>
  <c r="O89" i="45"/>
  <c r="D64" i="36"/>
  <c r="G64" i="39"/>
  <c r="G63" i="39"/>
  <c r="G60" i="39"/>
  <c r="G66" i="40"/>
  <c r="G63" i="40"/>
  <c r="G56" i="40"/>
  <c r="G51" i="40"/>
  <c r="I60" i="41"/>
  <c r="F52" i="47"/>
  <c r="D62" i="47"/>
  <c r="E76" i="48"/>
  <c r="O69" i="49"/>
  <c r="L58" i="49"/>
  <c r="K54" i="49"/>
  <c r="K87" i="51"/>
  <c r="K81" i="51"/>
  <c r="Q87" i="53"/>
  <c r="Q78" i="53"/>
  <c r="O54" i="35"/>
  <c r="O51" i="35"/>
  <c r="C66" i="36"/>
  <c r="C64" i="36"/>
  <c r="C63" i="36"/>
  <c r="C60" i="36"/>
  <c r="C56" i="36"/>
  <c r="C54" i="36"/>
  <c r="C51" i="36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P63" i="43"/>
  <c r="L76" i="44"/>
  <c r="M71" i="45"/>
  <c r="E75" i="48"/>
  <c r="Q73" i="48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M50" i="40" s="1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H51" i="48" s="1"/>
  <c r="L77" i="49"/>
  <c r="H58" i="49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H84" i="45"/>
  <c r="K68" i="45"/>
  <c r="N72" i="47"/>
  <c r="G62" i="48"/>
  <c r="O61" i="48"/>
  <c r="O56" i="48"/>
  <c r="J71" i="49"/>
  <c r="E58" i="49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F72" i="51" s="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I72" i="41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I66" i="35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F71" i="49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H64" i="35"/>
  <c r="H63" i="35"/>
  <c r="H60" i="35"/>
  <c r="P57" i="35"/>
  <c r="Q60" i="37"/>
  <c r="G61" i="39"/>
  <c r="G58" i="39"/>
  <c r="G57" i="39"/>
  <c r="G65" i="40"/>
  <c r="G61" i="40"/>
  <c r="G58" i="40"/>
  <c r="I55" i="41"/>
  <c r="Q85" i="44"/>
  <c r="I66" i="43"/>
  <c r="M73" i="44"/>
  <c r="Q69" i="48"/>
  <c r="B62" i="48"/>
  <c r="M61" i="49"/>
  <c r="N60" i="49"/>
  <c r="G104" i="51"/>
  <c r="C78" i="51"/>
  <c r="O89" i="52"/>
  <c r="O87" i="52"/>
  <c r="O81" i="52"/>
  <c r="O80" i="52"/>
  <c r="I87" i="53"/>
  <c r="Q77" i="53"/>
  <c r="O67" i="35"/>
  <c r="O65" i="35"/>
  <c r="O61" i="35"/>
  <c r="O50" i="35" s="1"/>
  <c r="O57" i="35"/>
  <c r="O52" i="35"/>
  <c r="G51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55" i="41"/>
  <c r="P90" i="44"/>
  <c r="P85" i="44"/>
  <c r="D67" i="44"/>
  <c r="D62" i="44" s="1"/>
  <c r="C60" i="47"/>
  <c r="I60" i="48"/>
  <c r="I73" i="48"/>
  <c r="I70" i="48"/>
  <c r="M60" i="49"/>
  <c r="E57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N74" i="14"/>
  <c r="N72" i="14" s="1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P54" i="6" s="1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L51" i="6"/>
  <c r="D46" i="10"/>
  <c r="O47" i="6"/>
  <c r="O38" i="6"/>
  <c r="K29" i="6"/>
  <c r="K127" i="6" s="1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M131" i="6"/>
  <c r="E132" i="6"/>
  <c r="M127" i="6"/>
  <c r="C127" i="6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O183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98" i="12" s="1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C130" i="6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131" i="6" s="1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H98" i="11" s="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Q200" i="15" s="1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G183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M115" i="12" s="1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C183" i="15" s="1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P158" i="15" s="1"/>
  <c r="C192" i="15"/>
  <c r="G220" i="17"/>
  <c r="G164" i="15"/>
  <c r="Q215" i="16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L183" i="16" s="1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L167" i="16" s="1"/>
  <c r="P176" i="16"/>
  <c r="P167" i="16" s="1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D183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194" i="23"/>
  <c r="O146" i="23"/>
  <c r="O143" i="23" s="1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G194" i="20" s="1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K175" i="20" s="1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C157" i="19" s="1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M129" i="23" s="1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D143" i="24" s="1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K83" i="31" s="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23" i="27" s="1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7" i="27" s="1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G129" i="23" s="1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95" i="27" s="1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P95" i="28" s="1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50" i="37" s="1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3" i="33" s="1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G123" i="29" s="1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M107" i="29" s="1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Q123" i="27" s="1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G123" i="27" s="1"/>
  <c r="P124" i="27"/>
  <c r="H104" i="27"/>
  <c r="Q141" i="29"/>
  <c r="O122" i="33"/>
  <c r="O121" i="33"/>
  <c r="O98" i="31"/>
  <c r="C118" i="33"/>
  <c r="Q108" i="32"/>
  <c r="N89" i="32"/>
  <c r="N86" i="32"/>
  <c r="P61" i="35"/>
  <c r="K50" i="40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Q62" i="45" s="1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H50" i="41" s="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F50" i="41" s="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50" i="41" s="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50" i="41" s="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Q62" i="44" s="1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B158" i="17"/>
  <c r="H213" i="17"/>
  <c r="H207" i="17"/>
  <c r="B93" i="6"/>
  <c r="G157" i="19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175" i="19" s="1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33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B10" i="7"/>
  <c r="Q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115" i="12"/>
  <c r="N98" i="12"/>
  <c r="B98" i="12"/>
  <c r="N63" i="10"/>
  <c r="N145" i="12"/>
  <c r="F63" i="10"/>
  <c r="F145" i="12"/>
  <c r="N183" i="17"/>
  <c r="B183" i="17"/>
  <c r="N158" i="17"/>
  <c r="F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M194" i="19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B157" i="19" s="1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E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63" i="10"/>
  <c r="J145" i="12"/>
  <c r="F183" i="17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I200" i="16"/>
  <c r="E200" i="16"/>
  <c r="Q167" i="16"/>
  <c r="M167" i="16"/>
  <c r="I167" i="16"/>
  <c r="Q183" i="16"/>
  <c r="I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98" i="11"/>
  <c r="K98" i="11"/>
  <c r="L115" i="12"/>
  <c r="H115" i="12"/>
  <c r="D115" i="12"/>
  <c r="L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E200" i="15"/>
  <c r="Q183" i="15"/>
  <c r="M183" i="15"/>
  <c r="E183" i="15"/>
  <c r="I167" i="15"/>
  <c r="Q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B115" i="11"/>
  <c r="N98" i="11"/>
  <c r="J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K115" i="12"/>
  <c r="G115" i="12"/>
  <c r="K98" i="12"/>
  <c r="G98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D200" i="15"/>
  <c r="P183" i="15"/>
  <c r="D183" i="15"/>
  <c r="H167" i="15"/>
  <c r="D167" i="15"/>
  <c r="L158" i="15"/>
  <c r="H158" i="15"/>
  <c r="D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H183" i="16"/>
  <c r="P158" i="16"/>
  <c r="D158" i="16"/>
  <c r="D227" i="17"/>
  <c r="K96" i="18"/>
  <c r="O90" i="18"/>
  <c r="O242" i="19"/>
  <c r="C231" i="19"/>
  <c r="G223" i="19"/>
  <c r="G215" i="19"/>
  <c r="I194" i="19"/>
  <c r="D175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64" i="10" s="1"/>
  <c r="L153" i="6" s="1"/>
  <c r="D53" i="10"/>
  <c r="O50" i="10"/>
  <c r="K50" i="10"/>
  <c r="G50" i="10"/>
  <c r="C50" i="10"/>
  <c r="O51" i="6"/>
  <c r="O128" i="6" s="1"/>
  <c r="K51" i="6"/>
  <c r="K128" i="6" s="1"/>
  <c r="G51" i="6"/>
  <c r="G128" i="6" s="1"/>
  <c r="C51" i="6"/>
  <c r="C57" i="10"/>
  <c r="P98" i="11"/>
  <c r="I115" i="12"/>
  <c r="Q98" i="12"/>
  <c r="E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130" i="6" s="1"/>
  <c r="D80" i="14"/>
  <c r="J200" i="15"/>
  <c r="F200" i="15"/>
  <c r="B200" i="15"/>
  <c r="N183" i="15"/>
  <c r="J183" i="15"/>
  <c r="F183" i="15"/>
  <c r="N167" i="15"/>
  <c r="J167" i="15"/>
  <c r="B167" i="15"/>
  <c r="N158" i="15"/>
  <c r="J158" i="15"/>
  <c r="F158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H200" i="16"/>
  <c r="D200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K157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I172" i="19"/>
  <c r="I157" i="19" s="1"/>
  <c r="E172" i="19"/>
  <c r="Q157" i="19"/>
  <c r="O194" i="20"/>
  <c r="K194" i="20"/>
  <c r="P194" i="21"/>
  <c r="O194" i="21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I162" i="24"/>
  <c r="Q129" i="24"/>
  <c r="I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130" i="6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K200" i="15"/>
  <c r="G200" i="15"/>
  <c r="C200" i="15"/>
  <c r="O183" i="15"/>
  <c r="K183" i="15"/>
  <c r="G183" i="15"/>
  <c r="O167" i="15"/>
  <c r="G167" i="15"/>
  <c r="C167" i="15"/>
  <c r="K158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F200" i="16"/>
  <c r="B200" i="16"/>
  <c r="N183" i="16"/>
  <c r="J183" i="16"/>
  <c r="F183" i="16"/>
  <c r="N167" i="16"/>
  <c r="J167" i="16"/>
  <c r="F167" i="16"/>
  <c r="N158" i="16"/>
  <c r="J158" i="16"/>
  <c r="F158" i="16"/>
  <c r="H257" i="17"/>
  <c r="H256" i="17"/>
  <c r="H255" i="17"/>
  <c r="H254" i="17"/>
  <c r="H237" i="17"/>
  <c r="H236" i="17"/>
  <c r="H234" i="17"/>
  <c r="H216" i="17"/>
  <c r="O183" i="17"/>
  <c r="K183" i="17"/>
  <c r="G183" i="17"/>
  <c r="C183" i="17"/>
  <c r="H181" i="17"/>
  <c r="O158" i="17"/>
  <c r="K158" i="17"/>
  <c r="G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223" i="21"/>
  <c r="G168" i="21"/>
  <c r="G223" i="21"/>
  <c r="K166" i="21"/>
  <c r="C166" i="21"/>
  <c r="O222" i="21"/>
  <c r="K222" i="21"/>
  <c r="G165" i="21"/>
  <c r="C222" i="21"/>
  <c r="O221" i="21"/>
  <c r="K164" i="21"/>
  <c r="G221" i="21"/>
  <c r="C164" i="21"/>
  <c r="O219" i="21"/>
  <c r="K219" i="21"/>
  <c r="G162" i="21"/>
  <c r="C219" i="21"/>
  <c r="C68" i="22"/>
  <c r="C191" i="23"/>
  <c r="P203" i="24"/>
  <c r="G162" i="24"/>
  <c r="P200" i="17"/>
  <c r="M183" i="17"/>
  <c r="E183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P194" i="20"/>
  <c r="O175" i="20"/>
  <c r="G175" i="20"/>
  <c r="C175" i="20"/>
  <c r="L194" i="21"/>
  <c r="F194" i="21"/>
  <c r="K100" i="18"/>
  <c r="K163" i="6" s="1"/>
  <c r="P58" i="22"/>
  <c r="P111" i="6" s="1"/>
  <c r="D58" i="22"/>
  <c r="D111" i="6" s="1"/>
  <c r="D76" i="22"/>
  <c r="D167" i="6" s="1"/>
  <c r="O202" i="23"/>
  <c r="O191" i="23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M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H194" i="19"/>
  <c r="D194" i="19"/>
  <c r="L175" i="19"/>
  <c r="H175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75" i="20"/>
  <c r="M175" i="20"/>
  <c r="E175" i="20"/>
  <c r="Q157" i="20"/>
  <c r="I157" i="20"/>
  <c r="K244" i="21"/>
  <c r="G243" i="21"/>
  <c r="C242" i="21"/>
  <c r="C232" i="21"/>
  <c r="J70" i="22"/>
  <c r="J69" i="22"/>
  <c r="J68" i="22"/>
  <c r="E68" i="22"/>
  <c r="H58" i="22"/>
  <c r="H75" i="22" s="1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29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F129" i="24"/>
  <c r="Q71" i="26"/>
  <c r="Q143" i="28"/>
  <c r="Q70" i="26"/>
  <c r="Q133" i="28"/>
  <c r="Q194" i="21"/>
  <c r="M194" i="21"/>
  <c r="I194" i="21"/>
  <c r="E194" i="21"/>
  <c r="N55" i="22"/>
  <c r="J55" i="22"/>
  <c r="F55" i="22"/>
  <c r="B55" i="22"/>
  <c r="N50" i="22"/>
  <c r="N64" i="6" s="1"/>
  <c r="N137" i="6" s="1"/>
  <c r="J50" i="22"/>
  <c r="F50" i="22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L95" i="27" s="1"/>
  <c r="H134" i="28"/>
  <c r="H96" i="27"/>
  <c r="D134" i="28"/>
  <c r="D96" i="27"/>
  <c r="P159" i="28"/>
  <c r="P158" i="28"/>
  <c r="P157" i="28"/>
  <c r="P156" i="28"/>
  <c r="P155" i="28"/>
  <c r="P154" i="28"/>
  <c r="K123" i="29"/>
  <c r="M123" i="29"/>
  <c r="E123" i="29"/>
  <c r="O83" i="31"/>
  <c r="M121" i="32"/>
  <c r="K143" i="24"/>
  <c r="M60" i="22"/>
  <c r="M148" i="25"/>
  <c r="M160" i="25"/>
  <c r="M191" i="25"/>
  <c r="M200" i="25"/>
  <c r="M154" i="25"/>
  <c r="E60" i="22"/>
  <c r="E152" i="25"/>
  <c r="E157" i="25"/>
  <c r="E133" i="27"/>
  <c r="J107" i="27"/>
  <c r="I95" i="27"/>
  <c r="H83" i="32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J83" i="32"/>
  <c r="B83" i="32"/>
  <c r="O83" i="33"/>
  <c r="K50" i="35"/>
  <c r="C50" i="35"/>
  <c r="K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F123" i="28"/>
  <c r="B123" i="28"/>
  <c r="N107" i="28"/>
  <c r="N95" i="28"/>
  <c r="J95" i="28"/>
  <c r="F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B162" i="24"/>
  <c r="J203" i="24"/>
  <c r="B203" i="24"/>
  <c r="J202" i="24"/>
  <c r="O51" i="26"/>
  <c r="K51" i="26"/>
  <c r="G51" i="26"/>
  <c r="C51" i="26"/>
  <c r="P123" i="28"/>
  <c r="H123" i="28"/>
  <c r="D123" i="28"/>
  <c r="P107" i="28"/>
  <c r="L107" i="28"/>
  <c r="H107" i="28"/>
  <c r="H95" i="28"/>
  <c r="D95" i="28"/>
  <c r="C123" i="29"/>
  <c r="C107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C50" i="36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Q50" i="37"/>
  <c r="B67" i="39"/>
  <c r="M159" i="29"/>
  <c r="E159" i="29"/>
  <c r="O107" i="29"/>
  <c r="M95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Q123" i="29"/>
  <c r="I123" i="29"/>
  <c r="Q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50" i="41"/>
  <c r="M50" i="41"/>
  <c r="E50" i="41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P62" i="45"/>
  <c r="L62" i="45"/>
  <c r="H62" i="45"/>
  <c r="M51" i="47"/>
  <c r="L51" i="48"/>
  <c r="D51" i="48"/>
  <c r="P50" i="40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62" i="43" s="1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N62" i="45"/>
  <c r="J62" i="45"/>
  <c r="F62" i="45"/>
  <c r="I51" i="47"/>
  <c r="H51" i="49"/>
  <c r="M80" i="39"/>
  <c r="M79" i="39"/>
  <c r="M78" i="39"/>
  <c r="Q81" i="40"/>
  <c r="Q50" i="40"/>
  <c r="B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G51" i="48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I51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I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51" i="48" s="1"/>
  <c r="K70" i="48"/>
  <c r="C51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D51" i="49"/>
  <c r="G37" i="50"/>
  <c r="G179" i="6" s="1"/>
  <c r="Q35" i="50"/>
  <c r="E35" i="50"/>
  <c r="Q34" i="50"/>
  <c r="M34" i="50"/>
  <c r="I34" i="50"/>
  <c r="E34" i="50"/>
  <c r="O86" i="51"/>
  <c r="I74" i="51"/>
  <c r="I72" i="51" s="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K72" i="51" s="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H72" i="52"/>
  <c r="J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99" i="18"/>
  <c r="C162" i="6" s="1"/>
  <c r="C107" i="6"/>
  <c r="L103" i="6"/>
  <c r="L104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D100" i="14"/>
  <c r="D161" i="6" s="1"/>
  <c r="D98" i="14"/>
  <c r="D159" i="6" s="1"/>
  <c r="D97" i="14"/>
  <c r="D158" i="6" s="1"/>
  <c r="B107" i="29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I123" i="28"/>
  <c r="E123" i="28"/>
  <c r="O95" i="28"/>
  <c r="K95" i="28"/>
  <c r="G95" i="28"/>
  <c r="C95" i="28"/>
  <c r="P107" i="29"/>
  <c r="H107" i="29"/>
  <c r="D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P56" i="6"/>
  <c r="H56" i="6"/>
  <c r="D56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J123" i="29" s="1"/>
  <c r="F128" i="29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G83" i="32"/>
  <c r="C83" i="32"/>
  <c r="B122" i="33"/>
  <c r="N112" i="33"/>
  <c r="K39" i="6"/>
  <c r="G39" i="6"/>
  <c r="C39" i="6"/>
  <c r="O30" i="6"/>
  <c r="K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K123" i="28"/>
  <c r="C123" i="28"/>
  <c r="I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H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D101" i="18"/>
  <c r="D164" i="6" s="1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54" i="25"/>
  <c r="C199" i="25"/>
  <c r="C152" i="25"/>
  <c r="O151" i="25"/>
  <c r="O198" i="25"/>
  <c r="K150" i="25"/>
  <c r="K198" i="25"/>
  <c r="G150" i="25"/>
  <c r="G198" i="25"/>
  <c r="C198" i="25"/>
  <c r="O196" i="25"/>
  <c r="K196" i="25"/>
  <c r="G196" i="25"/>
  <c r="C196" i="25"/>
  <c r="O137" i="25"/>
  <c r="K141" i="25"/>
  <c r="G138" i="25"/>
  <c r="C141" i="25"/>
  <c r="O139" i="25"/>
  <c r="O188" i="25"/>
  <c r="K139" i="25"/>
  <c r="K188" i="25"/>
  <c r="G188" i="25"/>
  <c r="C188" i="25"/>
  <c r="O138" i="25"/>
  <c r="K138" i="25"/>
  <c r="C138" i="25"/>
  <c r="K137" i="25"/>
  <c r="O187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C123" i="27"/>
  <c r="K107" i="27"/>
  <c r="G107" i="27"/>
  <c r="C107" i="27"/>
  <c r="O95" i="27"/>
  <c r="G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P83" i="33"/>
  <c r="L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M50" i="35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51" i="48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G51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J51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D80" i="43" l="1"/>
  <c r="G62" i="44"/>
  <c r="L175" i="20"/>
  <c r="L95" i="28"/>
  <c r="Q162" i="24"/>
  <c r="L194" i="19"/>
  <c r="P167" i="15"/>
  <c r="E157" i="19"/>
  <c r="M194" i="20"/>
  <c r="I162" i="23"/>
  <c r="L200" i="16"/>
  <c r="L115" i="11"/>
  <c r="E98" i="11"/>
  <c r="F115" i="11"/>
  <c r="P200" i="15"/>
  <c r="M200" i="15"/>
  <c r="N200" i="15"/>
  <c r="G115" i="11"/>
  <c r="D115" i="11"/>
  <c r="F98" i="11"/>
  <c r="J115" i="11"/>
  <c r="I50" i="36"/>
  <c r="O62" i="44"/>
  <c r="B95" i="28"/>
  <c r="J83" i="31"/>
  <c r="C50" i="37"/>
  <c r="K129" i="24"/>
  <c r="J107" i="28"/>
  <c r="E143" i="24"/>
  <c r="H123" i="27"/>
  <c r="G129" i="24"/>
  <c r="P143" i="24"/>
  <c r="M183" i="16"/>
  <c r="L157" i="19"/>
  <c r="M226" i="19"/>
  <c r="C158" i="15"/>
  <c r="B167" i="16"/>
  <c r="P167" i="17"/>
  <c r="E72" i="51"/>
  <c r="D62" i="45"/>
  <c r="C62" i="44"/>
  <c r="B194" i="21"/>
  <c r="E162" i="23"/>
  <c r="D107" i="28"/>
  <c r="L123" i="28"/>
  <c r="F107" i="28"/>
  <c r="G107" i="28"/>
  <c r="I194" i="20"/>
  <c r="O129" i="24"/>
  <c r="G167" i="16"/>
  <c r="M50" i="36"/>
  <c r="P51" i="48"/>
  <c r="G143" i="24"/>
  <c r="J123" i="28"/>
  <c r="B143" i="23"/>
  <c r="P157" i="20"/>
  <c r="C194" i="20"/>
  <c r="C162" i="23"/>
  <c r="P123" i="29"/>
  <c r="D72" i="52"/>
  <c r="L50" i="37"/>
  <c r="F115" i="12"/>
  <c r="D183" i="16"/>
  <c r="G162" i="23"/>
  <c r="K157" i="20"/>
  <c r="B50" i="35"/>
  <c r="Q200" i="16"/>
  <c r="C158" i="16"/>
  <c r="F157" i="19"/>
  <c r="P157" i="19"/>
  <c r="Q194" i="19"/>
  <c r="J50" i="40"/>
  <c r="K167" i="15"/>
  <c r="N50" i="41"/>
  <c r="E194" i="19"/>
  <c r="B62" i="44"/>
  <c r="C62" i="43"/>
  <c r="M62" i="45"/>
  <c r="I83" i="32"/>
  <c r="Q143" i="27"/>
  <c r="L80" i="43"/>
  <c r="F56" i="26"/>
  <c r="F115" i="6" s="1"/>
  <c r="I107" i="27"/>
  <c r="C175" i="21"/>
  <c r="M62" i="44"/>
  <c r="J62" i="44"/>
  <c r="B194" i="19"/>
  <c r="J56" i="26"/>
  <c r="J115" i="6" s="1"/>
  <c r="M167" i="15"/>
  <c r="H200" i="15"/>
  <c r="G50" i="40"/>
  <c r="O51" i="49"/>
  <c r="P51" i="49"/>
  <c r="O51" i="48"/>
  <c r="Q51" i="47"/>
  <c r="E51" i="47"/>
  <c r="G50" i="41"/>
  <c r="E72" i="52"/>
  <c r="N129" i="24"/>
  <c r="F162" i="24"/>
  <c r="P129" i="23"/>
  <c r="D162" i="24"/>
  <c r="O143" i="24"/>
  <c r="H143" i="24"/>
  <c r="J129" i="24"/>
  <c r="E129" i="24"/>
  <c r="L129" i="24"/>
  <c r="D95" i="29"/>
  <c r="C129" i="24"/>
  <c r="C143" i="24"/>
  <c r="H115" i="11"/>
  <c r="P123" i="27"/>
  <c r="I129" i="23"/>
  <c r="Q107" i="28"/>
  <c r="M95" i="28"/>
  <c r="H98" i="12"/>
  <c r="C115" i="12"/>
  <c r="M98" i="12"/>
  <c r="P98" i="12"/>
  <c r="B115" i="12"/>
  <c r="Q123" i="28"/>
  <c r="G123" i="28"/>
  <c r="I107" i="28"/>
  <c r="L157" i="20"/>
  <c r="P75" i="22"/>
  <c r="P166" i="6" s="1"/>
  <c r="H107" i="27"/>
  <c r="C95" i="27"/>
  <c r="E143" i="23"/>
  <c r="G158" i="16"/>
  <c r="J175" i="20"/>
  <c r="I107" i="29"/>
  <c r="L107" i="27"/>
  <c r="F83" i="32"/>
  <c r="H83" i="33"/>
  <c r="L183" i="17"/>
  <c r="N200" i="16"/>
  <c r="Q167" i="15"/>
  <c r="F167" i="15"/>
  <c r="H158" i="16"/>
  <c r="Q183" i="17"/>
  <c r="P200" i="16"/>
  <c r="O158" i="16"/>
  <c r="E167" i="15"/>
  <c r="M107" i="27"/>
  <c r="O83" i="32"/>
  <c r="F98" i="12"/>
  <c r="D98" i="12"/>
  <c r="N175" i="19"/>
  <c r="B83" i="31"/>
  <c r="Q83" i="32"/>
  <c r="Q95" i="28"/>
  <c r="P107" i="27"/>
  <c r="K158" i="16"/>
  <c r="I123" i="27"/>
  <c r="L83" i="32"/>
  <c r="K107" i="29"/>
  <c r="E162" i="24"/>
  <c r="B107" i="27"/>
  <c r="L98" i="11"/>
  <c r="C98" i="12"/>
  <c r="G157" i="20"/>
  <c r="H167" i="16"/>
  <c r="P72" i="52"/>
  <c r="M72" i="51"/>
  <c r="Q72" i="51"/>
  <c r="C72" i="51"/>
  <c r="O39" i="6"/>
  <c r="M39" i="6"/>
  <c r="Q51" i="49"/>
  <c r="M51" i="49"/>
  <c r="L51" i="49"/>
  <c r="E51" i="48"/>
  <c r="G51" i="47"/>
  <c r="C51" i="47"/>
  <c r="N51" i="47"/>
  <c r="Q42" i="6"/>
  <c r="C33" i="6"/>
  <c r="B62" i="45"/>
  <c r="K62" i="45"/>
  <c r="F62" i="44"/>
  <c r="N62" i="44"/>
  <c r="H62" i="44"/>
  <c r="P62" i="44"/>
  <c r="I62" i="44"/>
  <c r="K62" i="44"/>
  <c r="E62" i="44"/>
  <c r="I62" i="43"/>
  <c r="K62" i="43"/>
  <c r="O62" i="43"/>
  <c r="B39" i="6"/>
  <c r="J39" i="6"/>
  <c r="I39" i="6"/>
  <c r="J50" i="41"/>
  <c r="I50" i="41"/>
  <c r="K50" i="41"/>
  <c r="L5" i="9"/>
  <c r="N50" i="40"/>
  <c r="D50" i="40"/>
  <c r="H50" i="40"/>
  <c r="I50" i="40"/>
  <c r="F50" i="40"/>
  <c r="L50" i="40"/>
  <c r="E50" i="40"/>
  <c r="B50" i="40"/>
  <c r="Q50" i="36"/>
  <c r="G50" i="36"/>
  <c r="E50" i="36"/>
  <c r="O50" i="36"/>
  <c r="Q50" i="35"/>
  <c r="M42" i="6"/>
  <c r="F83" i="33"/>
  <c r="K83" i="32"/>
  <c r="M83" i="32"/>
  <c r="P83" i="32"/>
  <c r="N83" i="32"/>
  <c r="G83" i="31"/>
  <c r="F83" i="31"/>
  <c r="I83" i="31"/>
  <c r="H83" i="31"/>
  <c r="C83" i="31"/>
  <c r="M83" i="31"/>
  <c r="C42" i="6"/>
  <c r="L56" i="26"/>
  <c r="L115" i="6" s="1"/>
  <c r="O115" i="6"/>
  <c r="G115" i="6"/>
  <c r="E107" i="28"/>
  <c r="M123" i="28"/>
  <c r="C107" i="28"/>
  <c r="K95" i="27"/>
  <c r="Q95" i="27"/>
  <c r="Q107" i="27"/>
  <c r="D95" i="27"/>
  <c r="H95" i="27"/>
  <c r="K33" i="6"/>
  <c r="G42" i="6"/>
  <c r="E143" i="25"/>
  <c r="C162" i="24"/>
  <c r="M129" i="24"/>
  <c r="M143" i="24"/>
  <c r="L143" i="24"/>
  <c r="N143" i="24"/>
  <c r="I143" i="24"/>
  <c r="Q143" i="24"/>
  <c r="P129" i="24"/>
  <c r="B143" i="24"/>
  <c r="F143" i="23"/>
  <c r="M143" i="23"/>
  <c r="K143" i="23"/>
  <c r="I143" i="23"/>
  <c r="N143" i="23"/>
  <c r="E129" i="23"/>
  <c r="D143" i="23"/>
  <c r="J143" i="23"/>
  <c r="D129" i="23"/>
  <c r="J194" i="21"/>
  <c r="H194" i="21"/>
  <c r="K194" i="21"/>
  <c r="C194" i="21"/>
  <c r="M157" i="20"/>
  <c r="G94" i="18"/>
  <c r="E157" i="20"/>
  <c r="E194" i="20"/>
  <c r="J157" i="20"/>
  <c r="N157" i="20"/>
  <c r="I175" i="20"/>
  <c r="H157" i="20"/>
  <c r="D157" i="19"/>
  <c r="G175" i="19"/>
  <c r="K175" i="19"/>
  <c r="P194" i="19"/>
  <c r="P175" i="19"/>
  <c r="H157" i="19"/>
  <c r="M157" i="19"/>
  <c r="O157" i="19"/>
  <c r="D175" i="19"/>
  <c r="E175" i="19"/>
  <c r="F194" i="19"/>
  <c r="J157" i="19"/>
  <c r="G99" i="18"/>
  <c r="G162" i="6" s="1"/>
  <c r="Q39" i="6"/>
  <c r="K99" i="18"/>
  <c r="K162" i="6" s="1"/>
  <c r="K42" i="6"/>
  <c r="I183" i="17"/>
  <c r="K99" i="14"/>
  <c r="K160" i="6" s="1"/>
  <c r="F200" i="17"/>
  <c r="K74" i="14"/>
  <c r="E200" i="17"/>
  <c r="Q158" i="17"/>
  <c r="D167" i="17"/>
  <c r="C200" i="17"/>
  <c r="B200" i="17"/>
  <c r="L158" i="17"/>
  <c r="O167" i="16"/>
  <c r="B183" i="16"/>
  <c r="E158" i="16"/>
  <c r="M158" i="16"/>
  <c r="O200" i="16"/>
  <c r="E183" i="16"/>
  <c r="L167" i="15"/>
  <c r="H183" i="15"/>
  <c r="L183" i="15"/>
  <c r="B183" i="15"/>
  <c r="O200" i="15"/>
  <c r="O158" i="15"/>
  <c r="L56" i="6"/>
  <c r="L98" i="6"/>
  <c r="E115" i="12"/>
  <c r="Q115" i="12"/>
  <c r="P115" i="12"/>
  <c r="J115" i="12"/>
  <c r="O98" i="12"/>
  <c r="I98" i="12"/>
  <c r="P115" i="11"/>
  <c r="M115" i="11"/>
  <c r="D98" i="11"/>
  <c r="G98" i="11"/>
  <c r="O115" i="11"/>
  <c r="C115" i="11"/>
  <c r="Q115" i="11"/>
  <c r="I98" i="11"/>
  <c r="C98" i="11"/>
  <c r="I115" i="11"/>
  <c r="K115" i="11"/>
  <c r="B98" i="11"/>
  <c r="M98" i="11"/>
  <c r="E42" i="6"/>
  <c r="I42" i="6"/>
  <c r="F39" i="6"/>
  <c r="M33" i="6"/>
  <c r="E15" i="8"/>
  <c r="Q167" i="17"/>
  <c r="B72" i="52"/>
  <c r="B56" i="26"/>
  <c r="B115" i="6" s="1"/>
  <c r="K15" i="9"/>
  <c r="P15" i="9"/>
  <c r="N26" i="8"/>
  <c r="N5" i="8" s="1"/>
  <c r="K15" i="7"/>
  <c r="N51" i="49"/>
  <c r="H111" i="6"/>
  <c r="F50" i="37"/>
  <c r="F95" i="27"/>
  <c r="M175" i="19"/>
  <c r="B175" i="19"/>
  <c r="O15" i="7"/>
  <c r="O164" i="21"/>
  <c r="L15" i="8"/>
  <c r="M58" i="22"/>
  <c r="M75" i="22" s="1"/>
  <c r="M166" i="6" s="1"/>
  <c r="J33" i="6"/>
  <c r="G194" i="21"/>
  <c r="P183" i="17"/>
  <c r="J15" i="7"/>
  <c r="M15" i="7"/>
  <c r="P129" i="25"/>
  <c r="J51" i="49"/>
  <c r="G139" i="25"/>
  <c r="N56" i="26"/>
  <c r="N115" i="6" s="1"/>
  <c r="E129" i="25"/>
  <c r="M153" i="27"/>
  <c r="M26" i="9"/>
  <c r="Q115" i="6"/>
  <c r="E26" i="9"/>
  <c r="E5" i="9" s="1"/>
  <c r="L95" i="29"/>
  <c r="J194" i="20"/>
  <c r="D56" i="26"/>
  <c r="D115" i="6" s="1"/>
  <c r="Q129" i="25"/>
  <c r="B50" i="37"/>
  <c r="P95" i="27"/>
  <c r="B129" i="23"/>
  <c r="O165" i="21"/>
  <c r="C129" i="23"/>
  <c r="O15" i="8"/>
  <c r="B62" i="43"/>
  <c r="C173" i="25"/>
  <c r="D30" i="6"/>
  <c r="M115" i="6"/>
  <c r="F26" i="9"/>
  <c r="M15" i="9"/>
  <c r="E10" i="7"/>
  <c r="J26" i="9"/>
  <c r="J5" i="9" s="1"/>
  <c r="D50" i="35"/>
  <c r="C176" i="25"/>
  <c r="H56" i="26"/>
  <c r="H115" i="6" s="1"/>
  <c r="Q143" i="25"/>
  <c r="B51" i="47"/>
  <c r="H175" i="20"/>
  <c r="C183" i="16"/>
  <c r="Q26" i="8"/>
  <c r="D26" i="9"/>
  <c r="D5" i="9" s="1"/>
  <c r="D52" i="9" s="1"/>
  <c r="H10" i="7"/>
  <c r="G141" i="25"/>
  <c r="O166" i="21"/>
  <c r="Q26" i="9"/>
  <c r="F26" i="8"/>
  <c r="E115" i="6"/>
  <c r="H10" i="8"/>
  <c r="F123" i="29"/>
  <c r="H72" i="53"/>
  <c r="L98" i="14"/>
  <c r="L159" i="6" s="1"/>
  <c r="D83" i="33"/>
  <c r="G62" i="45"/>
  <c r="E50" i="37"/>
  <c r="G194" i="19"/>
  <c r="D205" i="17"/>
  <c r="N26" i="9"/>
  <c r="F15" i="7"/>
  <c r="M26" i="8"/>
  <c r="P56" i="26"/>
  <c r="P115" i="6" s="1"/>
  <c r="N72" i="52"/>
  <c r="B75" i="22"/>
  <c r="B166" i="6" s="1"/>
  <c r="E123" i="27"/>
  <c r="D207" i="17"/>
  <c r="F15" i="9"/>
  <c r="P26" i="8"/>
  <c r="P5" i="8" s="1"/>
  <c r="I26" i="9"/>
  <c r="Q15" i="9"/>
  <c r="M175" i="21"/>
  <c r="J72" i="52"/>
  <c r="N83" i="33"/>
  <c r="F75" i="22"/>
  <c r="F166" i="6" s="1"/>
  <c r="L129" i="23"/>
  <c r="H143" i="23"/>
  <c r="O168" i="21"/>
  <c r="C175" i="19"/>
  <c r="Q15" i="8"/>
  <c r="Q5" i="8" s="1"/>
  <c r="P15" i="7"/>
  <c r="I15" i="7"/>
  <c r="F15" i="8"/>
  <c r="L26" i="8"/>
  <c r="M15" i="8"/>
  <c r="L50" i="36"/>
  <c r="K153" i="27"/>
  <c r="C148" i="25"/>
  <c r="G160" i="25"/>
  <c r="B123" i="29"/>
  <c r="K167" i="17"/>
  <c r="J143" i="24"/>
  <c r="D216" i="17"/>
  <c r="L85" i="14"/>
  <c r="J73" i="26"/>
  <c r="J170" i="6" s="1"/>
  <c r="N15" i="9"/>
  <c r="C15" i="7"/>
  <c r="M76" i="22"/>
  <c r="M167" i="6" s="1"/>
  <c r="E39" i="6"/>
  <c r="N50" i="37"/>
  <c r="F73" i="26"/>
  <c r="F170" i="6" s="1"/>
  <c r="L143" i="23"/>
  <c r="H26" i="9"/>
  <c r="D10" i="7"/>
  <c r="D50" i="36"/>
  <c r="N64" i="10"/>
  <c r="N153" i="6" s="1"/>
  <c r="Q158" i="16"/>
  <c r="L62" i="44"/>
  <c r="D206" i="17"/>
  <c r="H26" i="8"/>
  <c r="I26" i="8"/>
  <c r="I5" i="8" s="1"/>
  <c r="M72" i="52"/>
  <c r="F62" i="43"/>
  <c r="M51" i="48"/>
  <c r="G157" i="21"/>
  <c r="K167" i="16"/>
  <c r="K115" i="6"/>
  <c r="I15" i="9"/>
  <c r="E26" i="8"/>
  <c r="C26" i="9"/>
  <c r="C5" i="9" s="1"/>
  <c r="Q50" i="39"/>
  <c r="K136" i="25"/>
  <c r="B157" i="20"/>
  <c r="M123" i="27"/>
  <c r="G26" i="9"/>
  <c r="G5" i="9" s="1"/>
  <c r="D15" i="8"/>
  <c r="O26" i="9"/>
  <c r="O5" i="9" s="1"/>
  <c r="J26" i="8"/>
  <c r="J5" i="8" s="1"/>
  <c r="J46" i="8" s="1"/>
  <c r="G72" i="51"/>
  <c r="C150" i="25"/>
  <c r="J88" i="18"/>
  <c r="G30" i="6"/>
  <c r="C83" i="33"/>
  <c r="E169" i="25"/>
  <c r="G143" i="23"/>
  <c r="N194" i="19"/>
  <c r="G5" i="8"/>
  <c r="G41" i="8" s="1"/>
  <c r="I10" i="7"/>
  <c r="K26" i="9"/>
  <c r="F10" i="8"/>
  <c r="P10" i="7"/>
  <c r="H15" i="8"/>
  <c r="C15" i="8"/>
  <c r="C5" i="8" s="1"/>
  <c r="C137" i="25"/>
  <c r="F72" i="52"/>
  <c r="M72" i="53"/>
  <c r="J162" i="23"/>
  <c r="O162" i="21"/>
  <c r="O173" i="21"/>
  <c r="L50" i="41"/>
  <c r="O62" i="45"/>
  <c r="K200" i="16"/>
  <c r="P158" i="17"/>
  <c r="H15" i="9"/>
  <c r="O10" i="8"/>
  <c r="P26" i="9"/>
  <c r="D26" i="8"/>
  <c r="K10" i="8"/>
  <c r="K5" i="8" s="1"/>
  <c r="K46" i="8" s="1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Q26" i="7"/>
  <c r="Q5" i="7" s="1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O157" i="21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129" i="25"/>
  <c r="K50" i="39"/>
  <c r="F101" i="18"/>
  <c r="F164" i="6" s="1"/>
  <c r="F95" i="29"/>
  <c r="O229" i="15"/>
  <c r="F167" i="17"/>
  <c r="D220" i="15"/>
  <c r="H95" i="29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103" i="6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G162" i="25" l="1"/>
  <c r="M5" i="9"/>
  <c r="M51" i="9" s="1"/>
  <c r="E26" i="7"/>
  <c r="E5" i="7" s="1"/>
  <c r="B5" i="8"/>
  <c r="B41" i="8" s="1"/>
  <c r="N73" i="26"/>
  <c r="N170" i="6" s="1"/>
  <c r="C129" i="25"/>
  <c r="O162" i="25"/>
  <c r="H5" i="9"/>
  <c r="H52" i="9" s="1"/>
  <c r="O143" i="25"/>
  <c r="C143" i="25"/>
  <c r="G129" i="25"/>
  <c r="Q5" i="9"/>
  <c r="Q53" i="9" s="1"/>
  <c r="F5" i="8"/>
  <c r="F41" i="8" s="1"/>
  <c r="N50" i="6"/>
  <c r="D200" i="17"/>
  <c r="G43" i="8"/>
  <c r="G47" i="8"/>
  <c r="G42" i="8"/>
  <c r="G44" i="8"/>
  <c r="G46" i="8"/>
  <c r="C26" i="7"/>
  <c r="C5" i="7" s="1"/>
  <c r="C41" i="7" s="1"/>
  <c r="M5" i="8"/>
  <c r="M46" i="8" s="1"/>
  <c r="O53" i="9"/>
  <c r="O52" i="9"/>
  <c r="O51" i="9"/>
  <c r="F5" i="9"/>
  <c r="F51" i="9" s="1"/>
  <c r="I5" i="9"/>
  <c r="I51" i="9" s="1"/>
  <c r="P5" i="9"/>
  <c r="P53" i="9" s="1"/>
  <c r="K5" i="9"/>
  <c r="K53" i="9" s="1"/>
  <c r="N5" i="9"/>
  <c r="N51" i="9" s="1"/>
  <c r="K41" i="8"/>
  <c r="K47" i="8"/>
  <c r="K44" i="8"/>
  <c r="O5" i="8"/>
  <c r="O44" i="8" s="1"/>
  <c r="K42" i="8"/>
  <c r="K45" i="8"/>
  <c r="K43" i="8"/>
  <c r="L5" i="8"/>
  <c r="L42" i="8" s="1"/>
  <c r="E5" i="8"/>
  <c r="E44" i="8" s="1"/>
  <c r="G45" i="8"/>
  <c r="D5" i="8"/>
  <c r="D47" i="8" s="1"/>
  <c r="H5" i="8"/>
  <c r="H43" i="8" s="1"/>
  <c r="C44" i="8"/>
  <c r="C43" i="8"/>
  <c r="C45" i="8"/>
  <c r="C47" i="8"/>
  <c r="C52" i="9"/>
  <c r="C53" i="9"/>
  <c r="C51" i="9"/>
  <c r="Q41" i="8"/>
  <c r="Q42" i="8"/>
  <c r="Q46" i="8"/>
  <c r="Q43" i="8"/>
  <c r="Q44" i="8"/>
  <c r="Q45" i="8"/>
  <c r="Q47" i="8"/>
  <c r="N43" i="8"/>
  <c r="N41" i="8"/>
  <c r="G51" i="9"/>
  <c r="G52" i="9"/>
  <c r="M26" i="7"/>
  <c r="M5" i="7" s="1"/>
  <c r="M45" i="7" s="1"/>
  <c r="J44" i="8"/>
  <c r="K143" i="25"/>
  <c r="J41" i="8"/>
  <c r="K26" i="7"/>
  <c r="K5" i="7" s="1"/>
  <c r="K46" i="7" s="1"/>
  <c r="O26" i="7"/>
  <c r="O5" i="7" s="1"/>
  <c r="H73" i="26"/>
  <c r="H170" i="6" s="1"/>
  <c r="I26" i="7"/>
  <c r="I5" i="7" s="1"/>
  <c r="J42" i="8"/>
  <c r="G53" i="9"/>
  <c r="D73" i="26"/>
  <c r="D170" i="6" s="1"/>
  <c r="E162" i="25"/>
  <c r="C162" i="25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J51" i="9"/>
  <c r="J52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F50" i="6"/>
  <c r="J53" i="9"/>
  <c r="K50" i="6"/>
  <c r="N166" i="6"/>
  <c r="M50" i="6"/>
  <c r="O101" i="18"/>
  <c r="O164" i="6" s="1"/>
  <c r="O109" i="6"/>
  <c r="B46" i="8"/>
  <c r="J50" i="6"/>
  <c r="P50" i="6"/>
  <c r="N44" i="8"/>
  <c r="J47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B44" i="8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K98" i="6"/>
  <c r="K64" i="10"/>
  <c r="K153" i="6" s="1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K97" i="14"/>
  <c r="K158" i="6" s="1"/>
  <c r="K103" i="6"/>
  <c r="K72" i="14"/>
  <c r="J45" i="8"/>
  <c r="Q97" i="14"/>
  <c r="Q158" i="6" s="1"/>
  <c r="Q103" i="6"/>
  <c r="Q72" i="14"/>
  <c r="B107" i="6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N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D51" i="9"/>
  <c r="N99" i="18"/>
  <c r="C78" i="22"/>
  <c r="C169" i="6" s="1"/>
  <c r="C114" i="6"/>
  <c r="E51" i="9"/>
  <c r="L50" i="6"/>
  <c r="C97" i="14"/>
  <c r="C158" i="6" s="1"/>
  <c r="C103" i="6"/>
  <c r="C72" i="14"/>
  <c r="F107" i="6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E52" i="9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B5" i="9"/>
  <c r="B52" i="9" s="1"/>
  <c r="N46" i="8"/>
  <c r="J43" i="8"/>
  <c r="D53" i="9"/>
  <c r="J107" i="6"/>
  <c r="J97" i="6" s="1"/>
  <c r="M52" i="9" l="1"/>
  <c r="M53" i="9"/>
  <c r="M46" i="9" s="1"/>
  <c r="C46" i="9"/>
  <c r="O46" i="9"/>
  <c r="B43" i="8"/>
  <c r="B45" i="8"/>
  <c r="B47" i="8"/>
  <c r="B42" i="8"/>
  <c r="Q51" i="9"/>
  <c r="F42" i="8"/>
  <c r="F47" i="8"/>
  <c r="F45" i="8"/>
  <c r="Q52" i="9"/>
  <c r="G40" i="8"/>
  <c r="F46" i="8"/>
  <c r="F43" i="8"/>
  <c r="H47" i="8"/>
  <c r="F44" i="8"/>
  <c r="O41" i="7"/>
  <c r="I53" i="9"/>
  <c r="E45" i="8"/>
  <c r="F97" i="6"/>
  <c r="M41" i="8"/>
  <c r="M45" i="8"/>
  <c r="L47" i="8"/>
  <c r="H46" i="8"/>
  <c r="H41" i="8"/>
  <c r="M47" i="8"/>
  <c r="D43" i="8"/>
  <c r="M44" i="8"/>
  <c r="M42" i="8"/>
  <c r="H45" i="8"/>
  <c r="M43" i="8"/>
  <c r="K40" i="8"/>
  <c r="O46" i="7"/>
  <c r="I52" i="9"/>
  <c r="N53" i="9"/>
  <c r="O42" i="8"/>
  <c r="O43" i="8"/>
  <c r="C40" i="8"/>
  <c r="O45" i="8"/>
  <c r="O41" i="8"/>
  <c r="D45" i="8"/>
  <c r="O46" i="8"/>
  <c r="O47" i="8"/>
  <c r="H42" i="8"/>
  <c r="D44" i="8"/>
  <c r="C47" i="7"/>
  <c r="M47" i="7"/>
  <c r="O47" i="7"/>
  <c r="F47" i="7"/>
  <c r="K45" i="7"/>
  <c r="K47" i="7"/>
  <c r="C44" i="7"/>
  <c r="C46" i="7"/>
  <c r="K42" i="7"/>
  <c r="K43" i="7"/>
  <c r="C45" i="7"/>
  <c r="K44" i="7"/>
  <c r="K51" i="9"/>
  <c r="Q46" i="9"/>
  <c r="G46" i="9"/>
  <c r="K52" i="9"/>
  <c r="K46" i="9" s="1"/>
  <c r="F52" i="9"/>
  <c r="N52" i="9"/>
  <c r="F53" i="9"/>
  <c r="Q40" i="8"/>
  <c r="H44" i="8"/>
  <c r="E43" i="8"/>
  <c r="D41" i="8"/>
  <c r="D42" i="8"/>
  <c r="E46" i="8"/>
  <c r="L43" i="8"/>
  <c r="E42" i="8"/>
  <c r="D46" i="8"/>
  <c r="L46" i="8"/>
  <c r="L41" i="8"/>
  <c r="L45" i="8"/>
  <c r="E47" i="8"/>
  <c r="L44" i="8"/>
  <c r="E41" i="8"/>
  <c r="C43" i="7"/>
  <c r="K41" i="7"/>
  <c r="C42" i="7"/>
  <c r="N47" i="7"/>
  <c r="O42" i="7"/>
  <c r="O43" i="7"/>
  <c r="O44" i="7"/>
  <c r="N40" i="8"/>
  <c r="O45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J46" i="9"/>
  <c r="E75" i="22"/>
  <c r="E166" i="6" s="1"/>
  <c r="E111" i="6"/>
  <c r="M42" i="7"/>
  <c r="J40" i="8"/>
  <c r="M46" i="7"/>
  <c r="L156" i="6"/>
  <c r="E47" i="7"/>
  <c r="D46" i="9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K97" i="6" s="1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I46" i="9" l="1"/>
  <c r="B40" i="8"/>
  <c r="F40" i="8"/>
  <c r="E40" i="8"/>
  <c r="F152" i="6"/>
  <c r="E97" i="6"/>
  <c r="O40" i="8"/>
  <c r="N46" i="9"/>
  <c r="M40" i="8"/>
  <c r="D40" i="8"/>
  <c r="H40" i="8"/>
  <c r="K40" i="7"/>
  <c r="C40" i="7"/>
  <c r="L40" i="8"/>
  <c r="O40" i="7"/>
  <c r="F46" i="9"/>
  <c r="O97" i="6"/>
  <c r="O152" i="6" s="1"/>
  <c r="C97" i="6"/>
  <c r="L152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K152" i="6"/>
  <c r="F40" i="7"/>
  <c r="P40" i="7"/>
  <c r="L40" i="7"/>
  <c r="C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<sst xmlns="http://schemas.openxmlformats.org/spreadsheetml/2006/main" count="5361" uniqueCount="397">
  <si>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</si>
  <si>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</si>
  <si>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</si>
  <si>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</si>
  <si>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</si>
  <si>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</si>
  <si>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</si>
  <si>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</si>
  <si>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</si>
  <si>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</si>
  <si>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</si>
  <si>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</si>
  <si>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</si>
  <si>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</si>
  <si>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</si>
  <si>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</si>
  <si>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</si>
  <si>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</si>
  <si>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</si>
  <si>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</si>
  <si>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</si>
  <si>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</si>
  <si>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</si>
  <si>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</si>
  <si>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</si>
  <si>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</si>
  <si>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</si>
  <si>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</si>
  <si>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</si>
  <si>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</si>
  <si>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</si>
  <si>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</si>
  <si>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</si>
  <si>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</si>
  <si>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</si>
  <si>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</si>
  <si>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</si>
  <si>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</si>
  <si>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</si>
  <si>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</si>
  <si>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</si>
  <si>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</si>
  <si>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</si>
  <si>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</si>
  <si>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</si>
  <si>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</si>
  <si>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</si>
  <si>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</si>
  <si>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</si>
  <si>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</si>
  <si>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</si>
  <si>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</si>
  <si>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</si>
  <si>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</si>
  <si>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</si>
  <si>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</si>
  <si>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</si>
  <si>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</si>
  <si>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</si>
  <si>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</si>
  <si>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</si>
  <si>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</si>
  <si>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</si>
  <si>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</si>
  <si>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</si>
  <si>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</si>
  <si>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</si>
  <si>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</si>
  <si>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</si>
  <si>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</si>
  <si>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</si>
  <si>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</si>
  <si>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</si>
  <si>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</si>
  <si>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</si>
  <si>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</si>
  <si>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</si>
  <si>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</si>
  <si>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</si>
  <si>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</si>
  <si>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</si>
  <si>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</si>
  <si>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</si>
  <si>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</si>
  <si>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</si>
  <si>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</si>
  <si>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</si>
  <si>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</si>
  <si>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</si>
  <si>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</si>
  <si>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</si>
  <si>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</si>
  <si>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</si>
  <si>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</si>
  <si>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</si>
  <si>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</si>
  <si>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</si>
  <si>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</si>
  <si>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</si>
  <si>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</si>
  <si>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</si>
  <si>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</si>
  <si>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</si>
  <si>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</si>
  <si>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</si>
  <si>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</si>
  <si>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</si>
  <si>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</si>
  <si>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</si>
  <si>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</si>
  <si>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</si>
  <si>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</si>
  <si>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</si>
  <si>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</si>
  <si>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</si>
  <si>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</si>
  <si>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</si>
  <si>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</si>
  <si>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</si>
  <si>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</si>
  <si>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</si>
  <si>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</si>
  <si>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</si>
  <si>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</si>
  <si>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</si>
  <si>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</si>
  <si>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</si>
  <si>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</si>
  <si>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</si>
  <si>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</si>
  <si>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</si>
  <si>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</si>
  <si>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</si>
  <si>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</si>
  <si>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</si>
  <si>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</si>
  <si>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</si>
  <si>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</si>
  <si>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</si>
  <si>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</si>
  <si>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</si>
  <si>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</si>
  <si>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</si>
  <si>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</si>
  <si>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</si>
  <si>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</si>
  <si>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</si>
  <si>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</si>
  <si>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</si>
  <si>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</si>
  <si>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</si>
  <si>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</si>
  <si>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</si>
  <si>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</si>
  <si>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</si>
  <si>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</si>
  <si>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</si>
  <si>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</si>
  <si>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</si>
  <si>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</si>
  <si>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</si>
  <si>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</si>
  <si>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</si>
  <si>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</si>
  <si>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</si>
  <si>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</si>
  <si>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</si>
  <si>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</si>
  <si>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</si>
  <si>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</si>
  <si>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</si>
  <si>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</si>
  <si>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</si>
  <si>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</si>
  <si>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</si>
  <si>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</si>
  <si>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</si>
  <si>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</si>
  <si>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</si>
  <si>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</si>
  <si>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</si>
  <si>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</si>
  <si>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</si>
  <si>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</si>
  <si>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</si>
  <si>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</si>
  <si>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</si>
  <si>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</si>
  <si>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</si>
  <si>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</si>
  <si>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</si>
  <si>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</si>
  <si>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</si>
  <si>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</si>
  <si>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</si>
  <si>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</si>
  <si>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</si>
  <si>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</si>
  <si>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</si>
  <si>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</si>
  <si>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</si>
  <si>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</si>
  <si>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</si>
  <si>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</si>
  <si>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</si>
  <si>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</si>
  <si>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</si>
  <si>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</si>
  <si>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</si>
  <si>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</si>
  <si>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</si>
  <si>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</si>
  <si>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</si>
  <si>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</si>
  <si>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</si>
  <si>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</si>
  <si>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</si>
  <si>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</si>
  <si>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</si>
  <si>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</si>
  <si>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</si>
  <si>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</si>
  <si>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</si>
  <si>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</si>
  <si>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</si>
  <si>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</si>
  <si>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</si>
  <si>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</si>
  <si>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</si>
  <si>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</si>
  <si>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</si>
  <si>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</si>
  <si>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</si>
  <si>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</si>
  <si>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</si>
  <si>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</si>
  <si>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</si>
  <si>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</si>
  <si>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</si>
  <si>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</si>
  <si>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</si>
  <si>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</si>
  <si>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</si>
  <si>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</si>
  <si>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</si>
  <si>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</si>
  <si>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</si>
  <si>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</si>
  <si>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</si>
  <si>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</si>
  <si>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</si>
  <si>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</si>
  <si>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</si>
  <si>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</si>
  <si>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</si>
  <si>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</si>
  <si>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</si>
  <si>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</si>
  <si>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</si>
  <si>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</si>
  <si>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</si>
  <si>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</si>
  <si>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</si>
  <si>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</si>
  <si>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</si>
  <si>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</si>
  <si>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</si>
  <si>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</si>
  <si>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</si>
  <si>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</si>
  <si>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</si>
  <si>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</si>
  <si>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</si>
  <si>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</si>
  <si>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</si>
  <si>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</si>
  <si>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</si>
  <si>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</si>
  <si>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</si>
  <si>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</si>
  <si>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</si>
  <si>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</si>
  <si>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</si>
  <si>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</si>
  <si>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</si>
  <si>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</si>
  <si>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</si>
  <si>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</si>
  <si>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</si>
  <si>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</si>
  <si>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</si>
  <si>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</si>
  <si>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</si>
  <si>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</si>
  <si>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</si>
  <si>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</si>
  <si>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</si>
  <si>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</si>
  <si>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</si>
  <si>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</si>
  <si>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</si>
  <si>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</si>
  <si>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</si>
  <si>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</si>
  <si>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</si>
  <si>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</si>
  <si>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</si>
  <si>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</si>
  <si>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</si>
  <si>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</si>
  <si>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</si>
  <si>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</si>
  <si>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</si>
  <si>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</si>
  <si>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</si>
  <si>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</si>
  <si>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</si>
  <si>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</si>
  <si>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</si>
  <si>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</si>
  <si>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</si>
  <si>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</si>
  <si>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</si>
  <si>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</si>
  <si>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</si>
  <si>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</si>
  <si>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</si>
  <si>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</si>
  <si>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</si>
  <si>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</si>
  <si>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</si>
  <si>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</si>
  <si>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</si>
  <si>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</si>
  <si>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</si>
  <si>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</si>
  <si>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</si>
  <si>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</si>
  <si>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</si>
  <si>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</si>
  <si>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</si>
  <si>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</si>
  <si>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</si>
  <si>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</si>
  <si>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</si>
  <si>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</si>
  <si>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</si>
  <si>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</si>
  <si>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</si>
  <si>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DE</t>
  </si>
  <si>
    <t>Germany</t>
  </si>
  <si>
    <t>DE: Other Industrial Sectors</t>
  </si>
  <si>
    <t>DE: Other Industrial Sectors / final energy consumption</t>
  </si>
  <si>
    <t>DE: Other Industrial Sectors / useful energy demand</t>
  </si>
  <si>
    <t>DE: Other Industrial Sectors / CO2 emissions</t>
  </si>
  <si>
    <t>DE: Iron and steel</t>
  </si>
  <si>
    <t>DE: Iron and steel / final energy consumption</t>
  </si>
  <si>
    <t>DE: Iron and steel / useful energy demand</t>
  </si>
  <si>
    <t>DE: Iron and steel / CO2 emissions</t>
  </si>
  <si>
    <t>DE: Non Ferrous Metals</t>
  </si>
  <si>
    <t>DE: Non Ferrous Metals / final energy consumption</t>
  </si>
  <si>
    <t>DE: Non Ferrous Metals / useful energy demand</t>
  </si>
  <si>
    <t>DE: Non Ferrous Metals / CO2 emissions</t>
  </si>
  <si>
    <t>DE: Chemicals Industry</t>
  </si>
  <si>
    <t>DE: Chemicals Industry / final energy consumption</t>
  </si>
  <si>
    <t>DE: Chemicals Industry / useful energy demand</t>
  </si>
  <si>
    <t>DE: Chemicals Industry / CO2 emissions</t>
  </si>
  <si>
    <t>DE: Non-metallic mineral products</t>
  </si>
  <si>
    <t>DE: Non-metallic mineral products / final energy consumption</t>
  </si>
  <si>
    <t>DE: Non-metallic mineral products / useful energy demand</t>
  </si>
  <si>
    <t>DE: Non-metallic mineral products / CO2 emissions</t>
  </si>
  <si>
    <t>DE: Pulp, paper and printing</t>
  </si>
  <si>
    <t>DE: Pulp, paper and printing / final energy consumption</t>
  </si>
  <si>
    <t>DE: Pulp, paper and printing / useful energy demand</t>
  </si>
  <si>
    <t>DE: Pulp, paper and printing / CO2 emissions</t>
  </si>
  <si>
    <t>DE: Food, beverages and tobacco</t>
  </si>
  <si>
    <t>DE: Food, beverages and tobacco / final energy consumption</t>
  </si>
  <si>
    <t>DE: Food, beverages and tobacco / useful energy demand</t>
  </si>
  <si>
    <t>DE: Food, beverages and tobacco / CO2 emissions</t>
  </si>
  <si>
    <t>DE: Transport Equipment</t>
  </si>
  <si>
    <t>DE: Transport Equipment / final energy consumption</t>
  </si>
  <si>
    <t>DE: Transport Equipment / useful energy demand</t>
  </si>
  <si>
    <t>DE: Transport Equipment / CO2 emissions</t>
  </si>
  <si>
    <t>DE: Machinery Equipment</t>
  </si>
  <si>
    <t>DE: Machinery Equipment / final energy consumption</t>
  </si>
  <si>
    <t>DE: Machinery Equipment / useful energy demand</t>
  </si>
  <si>
    <t>DE: Machinery Equipment / CO2 emissions</t>
  </si>
  <si>
    <t>DE: Textiles and leather</t>
  </si>
  <si>
    <t>DE: Textiles and leather / final energy consumption</t>
  </si>
  <si>
    <t>DE: Textiles and leather / useful energy demand</t>
  </si>
  <si>
    <t>DE: Textiles and leather / CO2 emissions</t>
  </si>
  <si>
    <t>DE: Wood and wood products</t>
  </si>
  <si>
    <t>DE: Wood and wood products / final energy consumption</t>
  </si>
  <si>
    <t>DE: Wood and wood products / useful energy demand</t>
  </si>
  <si>
    <t>DE: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</si>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</sst>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43297.734178240738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65397.724355754755</v>
      </c>
      <c r="C5" s="96">
        <v>57935.8731309414</v>
      </c>
      <c r="D5" s="96">
        <v>57185.631537721667</v>
      </c>
      <c r="E5" s="96">
        <v>60738.112824340118</v>
      </c>
      <c r="F5" s="96">
        <v>61266.123234238228</v>
      </c>
      <c r="G5" s="96">
        <v>62996.02589661588</v>
      </c>
      <c r="H5" s="96">
        <v>65421.2556802033</v>
      </c>
      <c r="I5" s="96">
        <v>67091.273564832096</v>
      </c>
      <c r="J5" s="96">
        <v>61563.912308650732</v>
      </c>
      <c r="K5" s="96">
        <v>46415.594286540341</v>
      </c>
      <c r="L5" s="96">
        <v>61682.750039917744</v>
      </c>
      <c r="M5" s="96">
        <v>59235.72380507343</v>
      </c>
      <c r="N5" s="96">
        <v>52025.547875552867</v>
      </c>
      <c r="O5" s="96">
        <v>51913.596795164325</v>
      </c>
      <c r="P5" s="96">
        <v>52098.444931128441</v>
      </c>
      <c r="Q5" s="96">
        <v>57719.770273271773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18.986841804181644</v>
      </c>
      <c r="C10" s="158">
        <v>18.211928552555548</v>
      </c>
      <c r="D10" s="158">
        <v>18.069084814357176</v>
      </c>
      <c r="E10" s="158">
        <v>19.658016349274753</v>
      </c>
      <c r="F10" s="158">
        <v>18.109851753101214</v>
      </c>
      <c r="G10" s="158">
        <v>16.777652357968883</v>
      </c>
      <c r="H10" s="158">
        <v>18.234077999988479</v>
      </c>
      <c r="I10" s="158">
        <v>17.287400722759699</v>
      </c>
      <c r="J10" s="158">
        <v>17.000077233152776</v>
      </c>
      <c r="K10" s="158">
        <v>12.663018547754344</v>
      </c>
      <c r="L10" s="158">
        <v>16.191700238784751</v>
      </c>
      <c r="M10" s="158">
        <v>15.912562329681531</v>
      </c>
      <c r="N10" s="158">
        <v>17.097952035917466</v>
      </c>
      <c r="O10" s="158">
        <v>16.980084611461905</v>
      </c>
      <c r="P10" s="158">
        <v>17.053500037974196</v>
      </c>
      <c r="Q10" s="158">
        <v>17.338825117005776</v>
      </c>
    </row>
    <row r="11" spans="1:17" x14ac:dyDescent="0.25">
      <c r="A11" s="92" t="s">
        <v>125</v>
      </c>
      <c r="B11" s="91">
        <v>8.8905211860338706</v>
      </c>
      <c r="C11" s="91">
        <v>8.5276708103909389</v>
      </c>
      <c r="D11" s="91">
        <v>8.4607847377179581</v>
      </c>
      <c r="E11" s="91">
        <v>9.2047962810822064</v>
      </c>
      <c r="F11" s="91">
        <v>8.4798737118786729</v>
      </c>
      <c r="G11" s="91">
        <v>7.8560760804138647</v>
      </c>
      <c r="H11" s="91">
        <v>8.5380422104211462</v>
      </c>
      <c r="I11" s="91">
        <v>8.0947639403253948</v>
      </c>
      <c r="J11" s="91">
        <v>7.9469538229866856</v>
      </c>
      <c r="K11" s="91">
        <v>5.8895514432214373</v>
      </c>
      <c r="L11" s="91">
        <v>7.2090064027874217</v>
      </c>
      <c r="M11" s="91">
        <v>6.797558283050936</v>
      </c>
      <c r="N11" s="91">
        <v>8.0060552661073263</v>
      </c>
      <c r="O11" s="91">
        <v>7.951008138085033</v>
      </c>
      <c r="P11" s="91">
        <v>7.9852890196716722</v>
      </c>
      <c r="Q11" s="91">
        <v>8.1188921547803865</v>
      </c>
    </row>
    <row r="12" spans="1:17" x14ac:dyDescent="0.25">
      <c r="A12" s="92" t="s">
        <v>26</v>
      </c>
      <c r="B12" s="91">
        <v>10.096320618147775</v>
      </c>
      <c r="C12" s="91">
        <v>9.6842577421646112</v>
      </c>
      <c r="D12" s="91">
        <v>9.6083000766392193</v>
      </c>
      <c r="E12" s="91">
        <v>10.453220068192545</v>
      </c>
      <c r="F12" s="91">
        <v>9.6299780412225413</v>
      </c>
      <c r="G12" s="91">
        <v>8.9215762775550171</v>
      </c>
      <c r="H12" s="91">
        <v>9.6960357895673344</v>
      </c>
      <c r="I12" s="91">
        <v>9.1926367824343043</v>
      </c>
      <c r="J12" s="91">
        <v>9.0531234101660907</v>
      </c>
      <c r="K12" s="91">
        <v>6.7734671045329069</v>
      </c>
      <c r="L12" s="91">
        <v>8.9826938359973294</v>
      </c>
      <c r="M12" s="91">
        <v>9.1150040466305953</v>
      </c>
      <c r="N12" s="91">
        <v>9.0918967698101394</v>
      </c>
      <c r="O12" s="91">
        <v>9.0290764733768718</v>
      </c>
      <c r="P12" s="91">
        <v>9.068211018302522</v>
      </c>
      <c r="Q12" s="91">
        <v>9.2199329622253909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4672.9511541873908</v>
      </c>
      <c r="C15" s="155">
        <v>4037.8523219334297</v>
      </c>
      <c r="D15" s="155">
        <v>4001.548349366104</v>
      </c>
      <c r="E15" s="155">
        <v>4290.6776499557054</v>
      </c>
      <c r="F15" s="155">
        <v>3384.7042900141832</v>
      </c>
      <c r="G15" s="155">
        <v>2909.6264450473027</v>
      </c>
      <c r="H15" s="155">
        <v>3057.2537861088167</v>
      </c>
      <c r="I15" s="155">
        <v>2738.746422833734</v>
      </c>
      <c r="J15" s="155">
        <v>2579.9431322215082</v>
      </c>
      <c r="K15" s="155">
        <v>2149.2659113383252</v>
      </c>
      <c r="L15" s="155">
        <v>2953.3151078422279</v>
      </c>
      <c r="M15" s="155">
        <v>3219.0054215079026</v>
      </c>
      <c r="N15" s="155">
        <v>3937.0476157738422</v>
      </c>
      <c r="O15" s="155">
        <v>4135.279912144887</v>
      </c>
      <c r="P15" s="155">
        <v>3983.0771007208768</v>
      </c>
      <c r="Q15" s="155">
        <v>4104.2919232094491</v>
      </c>
    </row>
    <row r="16" spans="1:17" x14ac:dyDescent="0.25">
      <c r="A16" s="84" t="s">
        <v>33</v>
      </c>
      <c r="B16" s="153">
        <v>2039.250998520738</v>
      </c>
      <c r="C16" s="153">
        <v>333.77075869147285</v>
      </c>
      <c r="D16" s="153">
        <v>804.95124763315789</v>
      </c>
      <c r="E16" s="153">
        <v>499.10603252481468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512.58379523652775</v>
      </c>
      <c r="L16" s="153">
        <v>847.46161442145956</v>
      </c>
      <c r="M16" s="153">
        <v>1265.7964711638342</v>
      </c>
      <c r="N16" s="153">
        <v>2657.3525395534684</v>
      </c>
      <c r="O16" s="153">
        <v>2963.4967760449922</v>
      </c>
      <c r="P16" s="153">
        <v>2863.1267094978966</v>
      </c>
      <c r="Q16" s="153">
        <v>3325.3109059583971</v>
      </c>
    </row>
    <row r="17" spans="1:17" x14ac:dyDescent="0.25">
      <c r="A17" s="84" t="s">
        <v>29</v>
      </c>
      <c r="B17" s="153">
        <v>2633.7001556666532</v>
      </c>
      <c r="C17" s="153">
        <v>3355.9857795259441</v>
      </c>
      <c r="D17" s="153">
        <v>2637.9576725266083</v>
      </c>
      <c r="E17" s="153">
        <v>3157.3824577616178</v>
      </c>
      <c r="F17" s="153">
        <v>1908.7213859891897</v>
      </c>
      <c r="G17" s="153">
        <v>2230.4262259477441</v>
      </c>
      <c r="H17" s="153">
        <v>1851.4240822315683</v>
      </c>
      <c r="I17" s="153">
        <v>1202.653779771377</v>
      </c>
      <c r="J17" s="153">
        <v>837.1483518954966</v>
      </c>
      <c r="K17" s="153">
        <v>855.42873746183875</v>
      </c>
      <c r="L17" s="153">
        <v>946.22281395089453</v>
      </c>
      <c r="M17" s="153">
        <v>1024.306647175652</v>
      </c>
      <c r="N17" s="153">
        <v>790.09363211531183</v>
      </c>
      <c r="O17" s="153">
        <v>815.03642493972575</v>
      </c>
      <c r="P17" s="153">
        <v>715.07966570628707</v>
      </c>
      <c r="Q17" s="153">
        <v>315.32307794119089</v>
      </c>
    </row>
    <row r="18" spans="1:17" x14ac:dyDescent="0.25">
      <c r="A18" s="84" t="s">
        <v>26</v>
      </c>
      <c r="B18" s="153">
        <v>0</v>
      </c>
      <c r="C18" s="153">
        <v>348.0957837160127</v>
      </c>
      <c r="D18" s="153">
        <v>558.6394292063377</v>
      </c>
      <c r="E18" s="153">
        <v>634.18915966927352</v>
      </c>
      <c r="F18" s="153">
        <v>1475.9829040249938</v>
      </c>
      <c r="G18" s="153">
        <v>679.20021909955881</v>
      </c>
      <c r="H18" s="153">
        <v>1205.8297038772484</v>
      </c>
      <c r="I18" s="153">
        <v>1536.092643062357</v>
      </c>
      <c r="J18" s="153">
        <v>1742.7947803260117</v>
      </c>
      <c r="K18" s="153">
        <v>781.25337863995878</v>
      </c>
      <c r="L18" s="153">
        <v>1159.6306794698739</v>
      </c>
      <c r="M18" s="153">
        <v>928.90230316841621</v>
      </c>
      <c r="N18" s="153">
        <v>489.60144410506217</v>
      </c>
      <c r="O18" s="153">
        <v>356.74671116016884</v>
      </c>
      <c r="P18" s="153">
        <v>404.87072551669326</v>
      </c>
      <c r="Q18" s="153">
        <v>463.65793930986064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48808.375172982822</v>
      </c>
      <c r="C21" s="155">
        <v>46311.64864019274</v>
      </c>
      <c r="D21" s="155">
        <v>45928.222088115319</v>
      </c>
      <c r="E21" s="155">
        <v>48104.257970156279</v>
      </c>
      <c r="F21" s="155">
        <v>45188.888109282314</v>
      </c>
      <c r="G21" s="155">
        <v>42795.316916965268</v>
      </c>
      <c r="H21" s="155">
        <v>45857.089228734883</v>
      </c>
      <c r="I21" s="155">
        <v>41954.012320956805</v>
      </c>
      <c r="J21" s="155">
        <v>42204.824884854832</v>
      </c>
      <c r="K21" s="155">
        <v>32283.117668220402</v>
      </c>
      <c r="L21" s="155">
        <v>42526.585941540427</v>
      </c>
      <c r="M21" s="155">
        <v>42586.867402808275</v>
      </c>
      <c r="N21" s="155">
        <v>41853.68949857595</v>
      </c>
      <c r="O21" s="155">
        <v>41442.854490346843</v>
      </c>
      <c r="P21" s="155">
        <v>41238.081510149656</v>
      </c>
      <c r="Q21" s="155">
        <v>42533.452288886088</v>
      </c>
    </row>
    <row r="22" spans="1:17" x14ac:dyDescent="0.25">
      <c r="A22" s="84" t="s">
        <v>33</v>
      </c>
      <c r="B22" s="153">
        <v>4063.2930012159591</v>
      </c>
      <c r="C22" s="153">
        <v>5181.3436503556986</v>
      </c>
      <c r="D22" s="153">
        <v>5421.0744893894498</v>
      </c>
      <c r="E22" s="153">
        <v>10430.485178096833</v>
      </c>
      <c r="F22" s="153">
        <v>10135.833161770533</v>
      </c>
      <c r="G22" s="153">
        <v>9812.4045524039375</v>
      </c>
      <c r="H22" s="153">
        <v>10608.374173052131</v>
      </c>
      <c r="I22" s="153">
        <v>9602.4348590707741</v>
      </c>
      <c r="J22" s="153">
        <v>9512.6990716186974</v>
      </c>
      <c r="K22" s="153">
        <v>6094.613201613116</v>
      </c>
      <c r="L22" s="153">
        <v>10775.981247462705</v>
      </c>
      <c r="M22" s="153">
        <v>11569.5377828201</v>
      </c>
      <c r="N22" s="153">
        <v>11842.649122542931</v>
      </c>
      <c r="O22" s="153">
        <v>13819.391438873465</v>
      </c>
      <c r="P22" s="153">
        <v>14069.008983373766</v>
      </c>
      <c r="Q22" s="153">
        <v>14256.894056687761</v>
      </c>
    </row>
    <row r="23" spans="1:17" x14ac:dyDescent="0.25">
      <c r="A23" s="84" t="s">
        <v>47</v>
      </c>
      <c r="B23" s="153">
        <v>22182.379991867507</v>
      </c>
      <c r="C23" s="153">
        <v>20364.991299331556</v>
      </c>
      <c r="D23" s="153">
        <v>20121.046237169281</v>
      </c>
      <c r="E23" s="153">
        <v>18300.964231833481</v>
      </c>
      <c r="F23" s="153">
        <v>13169.838577992479</v>
      </c>
      <c r="G23" s="153">
        <v>12099.409167737627</v>
      </c>
      <c r="H23" s="153">
        <v>14094.914425305838</v>
      </c>
      <c r="I23" s="153">
        <v>14108.39208745308</v>
      </c>
      <c r="J23" s="153">
        <v>12494.052688098238</v>
      </c>
      <c r="K23" s="153">
        <v>11135.781925733158</v>
      </c>
      <c r="L23" s="153">
        <v>12192.956470807276</v>
      </c>
      <c r="M23" s="153">
        <v>11736.760464488903</v>
      </c>
      <c r="N23" s="153">
        <v>11227.302108293265</v>
      </c>
      <c r="O23" s="153">
        <v>9566.0156845602451</v>
      </c>
      <c r="P23" s="153">
        <v>9403.4704966873778</v>
      </c>
      <c r="Q23" s="153">
        <v>9226.0589670082572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1050.4152187408899</v>
      </c>
      <c r="G24" s="153">
        <v>93.721311370266292</v>
      </c>
      <c r="H24" s="153">
        <v>31.175034224160761</v>
      </c>
      <c r="I24" s="153">
        <v>753.05260202386307</v>
      </c>
      <c r="J24" s="153">
        <v>949.11360539234545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22562.702179899352</v>
      </c>
      <c r="C26" s="153">
        <v>20765.313690505489</v>
      </c>
      <c r="D26" s="153">
        <v>20386.101361556593</v>
      </c>
      <c r="E26" s="153">
        <v>19372.808560225967</v>
      </c>
      <c r="F26" s="153">
        <v>20832.801150778414</v>
      </c>
      <c r="G26" s="153">
        <v>20789.781885453434</v>
      </c>
      <c r="H26" s="153">
        <v>21122.625596152757</v>
      </c>
      <c r="I26" s="153">
        <v>17490.132772409088</v>
      </c>
      <c r="J26" s="153">
        <v>19248.959519745553</v>
      </c>
      <c r="K26" s="153">
        <v>15052.722540874129</v>
      </c>
      <c r="L26" s="153">
        <v>19557.648223270444</v>
      </c>
      <c r="M26" s="153">
        <v>19280.569155499277</v>
      </c>
      <c r="N26" s="153">
        <v>18783.738267739755</v>
      </c>
      <c r="O26" s="153">
        <v>18057.447366913137</v>
      </c>
      <c r="P26" s="153">
        <v>17765.602030088517</v>
      </c>
      <c r="Q26" s="153">
        <v>19050.499265190068</v>
      </c>
    </row>
    <row r="27" spans="1:17" x14ac:dyDescent="0.25">
      <c r="A27" s="156" t="s">
        <v>113</v>
      </c>
      <c r="B27" s="155">
        <v>2857.7933380347104</v>
      </c>
      <c r="C27" s="155">
        <v>2734.1228549702946</v>
      </c>
      <c r="D27" s="155">
        <v>2708.9814665195017</v>
      </c>
      <c r="E27" s="155">
        <v>2965.8269584513446</v>
      </c>
      <c r="F27" s="155">
        <v>2727.5607215182586</v>
      </c>
      <c r="G27" s="155">
        <v>2518.1939584794627</v>
      </c>
      <c r="H27" s="155">
        <v>2732.8904222961755</v>
      </c>
      <c r="I27" s="155">
        <v>2589.6092986276176</v>
      </c>
      <c r="J27" s="155">
        <v>2590.1343135489315</v>
      </c>
      <c r="K27" s="155">
        <v>1942.2906932053877</v>
      </c>
      <c r="L27" s="155">
        <v>2576.3346568336174</v>
      </c>
      <c r="M27" s="155">
        <v>2598.7786104960878</v>
      </c>
      <c r="N27" s="155">
        <v>2600.0851447781797</v>
      </c>
      <c r="O27" s="155">
        <v>2535.4905612815533</v>
      </c>
      <c r="P27" s="155">
        <v>2545.8073169791392</v>
      </c>
      <c r="Q27" s="155">
        <v>2650.7920204092866</v>
      </c>
    </row>
    <row r="28" spans="1:17" x14ac:dyDescent="0.25">
      <c r="A28" s="152" t="s">
        <v>123</v>
      </c>
      <c r="B28" s="151">
        <v>2857.7933380347104</v>
      </c>
      <c r="C28" s="151">
        <v>2734.1228549702946</v>
      </c>
      <c r="D28" s="151">
        <v>2708.9814665195017</v>
      </c>
      <c r="E28" s="151">
        <v>2965.8269584513446</v>
      </c>
      <c r="F28" s="151">
        <v>2727.5607215182586</v>
      </c>
      <c r="G28" s="151">
        <v>2518.1939584794627</v>
      </c>
      <c r="H28" s="151">
        <v>2732.8904222961755</v>
      </c>
      <c r="I28" s="151">
        <v>2589.6092986276176</v>
      </c>
      <c r="J28" s="151">
        <v>2590.1343135489315</v>
      </c>
      <c r="K28" s="151">
        <v>1942.2906932053877</v>
      </c>
      <c r="L28" s="151">
        <v>2576.3346568336174</v>
      </c>
      <c r="M28" s="151">
        <v>2598.7786104960878</v>
      </c>
      <c r="N28" s="151">
        <v>2600.0851447781797</v>
      </c>
      <c r="O28" s="151">
        <v>2535.4905612815533</v>
      </c>
      <c r="P28" s="151">
        <v>2545.8073169791392</v>
      </c>
      <c r="Q28" s="151">
        <v>2650.7920204092866</v>
      </c>
    </row>
    <row r="29" spans="1:17" x14ac:dyDescent="0.25">
      <c r="A29" s="154" t="s">
        <v>30</v>
      </c>
      <c r="B29" s="153">
        <v>22.01439650114569</v>
      </c>
      <c r="C29" s="153">
        <v>26.994169319518562</v>
      </c>
      <c r="D29" s="153">
        <v>20.327333542853427</v>
      </c>
      <c r="E29" s="153">
        <v>19.04225912576505</v>
      </c>
      <c r="F29" s="153">
        <v>22.355182222130395</v>
      </c>
      <c r="G29" s="153">
        <v>3.4101128838444614</v>
      </c>
      <c r="H29" s="153">
        <v>3.4153350148334281</v>
      </c>
      <c r="I29" s="153">
        <v>3.4128068809111873</v>
      </c>
      <c r="J29" s="153">
        <v>81.579580455100256</v>
      </c>
      <c r="K29" s="153">
        <v>71.923742657001299</v>
      </c>
      <c r="L29" s="153">
        <v>98.953886578856171</v>
      </c>
      <c r="M29" s="153">
        <v>91.125893831850249</v>
      </c>
      <c r="N29" s="153">
        <v>98.464970427510707</v>
      </c>
      <c r="O29" s="153">
        <v>1.7351671291827557</v>
      </c>
      <c r="P29" s="153">
        <v>1.7494504686678352</v>
      </c>
      <c r="Q29" s="153">
        <v>1.7211887920648647</v>
      </c>
    </row>
    <row r="30" spans="1:17" x14ac:dyDescent="0.25">
      <c r="A30" s="154" t="s">
        <v>125</v>
      </c>
      <c r="B30" s="153">
        <v>59.902773894266183</v>
      </c>
      <c r="C30" s="153">
        <v>39.542329449053099</v>
      </c>
      <c r="D30" s="153">
        <v>37.977352469924924</v>
      </c>
      <c r="E30" s="153">
        <v>78.075190655603251</v>
      </c>
      <c r="F30" s="153">
        <v>59.213075612216826</v>
      </c>
      <c r="G30" s="153">
        <v>53.666588715318426</v>
      </c>
      <c r="H30" s="153">
        <v>51.424789064407157</v>
      </c>
      <c r="I30" s="153">
        <v>46.049631139831213</v>
      </c>
      <c r="J30" s="153">
        <v>51.592563889274388</v>
      </c>
      <c r="K30" s="153">
        <v>37.608226828818204</v>
      </c>
      <c r="L30" s="153">
        <v>51.462380076496544</v>
      </c>
      <c r="M30" s="153">
        <v>32.398994866961544</v>
      </c>
      <c r="N30" s="153">
        <v>35.448219791764046</v>
      </c>
      <c r="O30" s="153">
        <v>31.874045643793167</v>
      </c>
      <c r="P30" s="153">
        <v>30.774323030892262</v>
      </c>
      <c r="Q30" s="153">
        <v>145.6578671891339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2775.8761676392983</v>
      </c>
      <c r="C32" s="153">
        <v>2667.586356201723</v>
      </c>
      <c r="D32" s="153">
        <v>2650.6767805067234</v>
      </c>
      <c r="E32" s="153">
        <v>2868.7095086699765</v>
      </c>
      <c r="F32" s="153">
        <v>2645.9924636839114</v>
      </c>
      <c r="G32" s="153">
        <v>2461.1172568802999</v>
      </c>
      <c r="H32" s="153">
        <v>2678.0502982169351</v>
      </c>
      <c r="I32" s="153">
        <v>2540.1468606068752</v>
      </c>
      <c r="J32" s="153">
        <v>2456.9621692045566</v>
      </c>
      <c r="K32" s="153">
        <v>1832.7587237195683</v>
      </c>
      <c r="L32" s="153">
        <v>2425.9183901782649</v>
      </c>
      <c r="M32" s="153">
        <v>2475.2537217972758</v>
      </c>
      <c r="N32" s="153">
        <v>2466.1719545589049</v>
      </c>
      <c r="O32" s="153">
        <v>2501.8813485085775</v>
      </c>
      <c r="P32" s="153">
        <v>2513.2835434795788</v>
      </c>
      <c r="Q32" s="153">
        <v>2503.4129644280879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2381.1962707118578</v>
      </c>
      <c r="C34" s="155">
        <v>2041.5765537904965</v>
      </c>
      <c r="D34" s="155">
        <v>1901.5132769530696</v>
      </c>
      <c r="E34" s="155">
        <v>2264.0472008008742</v>
      </c>
      <c r="F34" s="155">
        <v>1703.7829223344759</v>
      </c>
      <c r="G34" s="155">
        <v>1617.3257692036241</v>
      </c>
      <c r="H34" s="155">
        <v>1739.0270657424335</v>
      </c>
      <c r="I34" s="155">
        <v>1611.7147085054744</v>
      </c>
      <c r="J34" s="155">
        <v>1615.2794634640461</v>
      </c>
      <c r="K34" s="155">
        <v>1140.8162420000363</v>
      </c>
      <c r="L34" s="155">
        <v>1549.4005823963012</v>
      </c>
      <c r="M34" s="155">
        <v>1546.1501648691253</v>
      </c>
      <c r="N34" s="155">
        <v>1490.6355996088353</v>
      </c>
      <c r="O34" s="155">
        <v>1579.0259815748352</v>
      </c>
      <c r="P34" s="155">
        <v>1558.3926022349347</v>
      </c>
      <c r="Q34" s="155">
        <v>1661.6672694264694</v>
      </c>
    </row>
    <row r="35" spans="1:17" x14ac:dyDescent="0.25">
      <c r="A35" s="152" t="s">
        <v>121</v>
      </c>
      <c r="B35" s="151">
        <v>1430.5693661408332</v>
      </c>
      <c r="C35" s="151">
        <v>1148.2371252766766</v>
      </c>
      <c r="D35" s="151">
        <v>1004.5836907986348</v>
      </c>
      <c r="E35" s="151">
        <v>1263.0973583878233</v>
      </c>
      <c r="F35" s="151">
        <v>822.94079758543262</v>
      </c>
      <c r="G35" s="151">
        <v>760.11734441685155</v>
      </c>
      <c r="H35" s="151">
        <v>826.35643908443365</v>
      </c>
      <c r="I35" s="151">
        <v>785.88800721574489</v>
      </c>
      <c r="J35" s="151">
        <v>789.74606299973243</v>
      </c>
      <c r="K35" s="151">
        <v>598.09658583883822</v>
      </c>
      <c r="L35" s="151">
        <v>791.39864138621567</v>
      </c>
      <c r="M35" s="151">
        <v>798.97789113412932</v>
      </c>
      <c r="N35" s="151">
        <v>804.01382205564801</v>
      </c>
      <c r="O35" s="151">
        <v>772.34917601709924</v>
      </c>
      <c r="P35" s="151">
        <v>776.62884819140345</v>
      </c>
      <c r="Q35" s="151">
        <v>811.74477652104406</v>
      </c>
    </row>
    <row r="36" spans="1:17" x14ac:dyDescent="0.25">
      <c r="A36" s="154" t="s">
        <v>30</v>
      </c>
      <c r="B36" s="153">
        <v>7.565000714542462</v>
      </c>
      <c r="C36" s="153">
        <v>9.3094128107563634</v>
      </c>
      <c r="D36" s="153">
        <v>7.020269101875229</v>
      </c>
      <c r="E36" s="153">
        <v>6.5875954407518034</v>
      </c>
      <c r="F36" s="153">
        <v>7.7468788905584978</v>
      </c>
      <c r="G36" s="153">
        <v>1.1835765750043983</v>
      </c>
      <c r="H36" s="153">
        <v>1.1879214698319369</v>
      </c>
      <c r="I36" s="153">
        <v>1.1915485062894771</v>
      </c>
      <c r="J36" s="153">
        <v>28.475594144961477</v>
      </c>
      <c r="K36" s="153">
        <v>25.335276326021635</v>
      </c>
      <c r="L36" s="153">
        <v>34.760844175820033</v>
      </c>
      <c r="M36" s="153">
        <v>32.091566708468626</v>
      </c>
      <c r="N36" s="153">
        <v>34.856035820924177</v>
      </c>
      <c r="O36" s="153">
        <v>0.60863391547792756</v>
      </c>
      <c r="P36" s="153">
        <v>0.61458902349554245</v>
      </c>
      <c r="Q36" s="153">
        <v>0.60300553533809731</v>
      </c>
    </row>
    <row r="37" spans="1:17" x14ac:dyDescent="0.25">
      <c r="A37" s="154" t="s">
        <v>125</v>
      </c>
      <c r="B37" s="153">
        <v>20.584917115016765</v>
      </c>
      <c r="C37" s="153">
        <v>13.63686594623201</v>
      </c>
      <c r="D37" s="153">
        <v>13.115898037171362</v>
      </c>
      <c r="E37" s="153">
        <v>27.009808374194993</v>
      </c>
      <c r="F37" s="153">
        <v>20.51947154567242</v>
      </c>
      <c r="G37" s="153">
        <v>18.626514554625935</v>
      </c>
      <c r="H37" s="153">
        <v>17.886564786724819</v>
      </c>
      <c r="I37" s="153">
        <v>16.077783219071982</v>
      </c>
      <c r="J37" s="153">
        <v>18.008537210087166</v>
      </c>
      <c r="K37" s="153">
        <v>13.247570046287898</v>
      </c>
      <c r="L37" s="153">
        <v>18.077872801189777</v>
      </c>
      <c r="M37" s="153">
        <v>11.409868933401031</v>
      </c>
      <c r="N37" s="153">
        <v>12.548466865780966</v>
      </c>
      <c r="O37" s="153">
        <v>11.180263201182827</v>
      </c>
      <c r="P37" s="153">
        <v>10.81114411584038</v>
      </c>
      <c r="Q37" s="153">
        <v>51.030137185136347</v>
      </c>
    </row>
    <row r="38" spans="1:17" x14ac:dyDescent="0.25">
      <c r="A38" s="154" t="s">
        <v>26</v>
      </c>
      <c r="B38" s="153">
        <v>1402.419448311274</v>
      </c>
      <c r="C38" s="153">
        <v>1125.2908465196881</v>
      </c>
      <c r="D38" s="153">
        <v>984.44752365958823</v>
      </c>
      <c r="E38" s="153">
        <v>1229.4999545728765</v>
      </c>
      <c r="F38" s="153">
        <v>794.67444714920168</v>
      </c>
      <c r="G38" s="153">
        <v>740.30725328722122</v>
      </c>
      <c r="H38" s="153">
        <v>807.28195282787692</v>
      </c>
      <c r="I38" s="153">
        <v>768.61867549038345</v>
      </c>
      <c r="J38" s="153">
        <v>743.26193164468384</v>
      </c>
      <c r="K38" s="153">
        <v>559.5137394665287</v>
      </c>
      <c r="L38" s="153">
        <v>738.55992440920591</v>
      </c>
      <c r="M38" s="153">
        <v>755.47645549225967</v>
      </c>
      <c r="N38" s="153">
        <v>756.60931936894281</v>
      </c>
      <c r="O38" s="153">
        <v>760.56027890043845</v>
      </c>
      <c r="P38" s="153">
        <v>765.20311505206757</v>
      </c>
      <c r="Q38" s="153">
        <v>760.11163380056962</v>
      </c>
    </row>
    <row r="39" spans="1:17" x14ac:dyDescent="0.25">
      <c r="A39" s="152" t="s">
        <v>120</v>
      </c>
      <c r="B39" s="151">
        <v>950.62690457102474</v>
      </c>
      <c r="C39" s="151">
        <v>893.33942851381994</v>
      </c>
      <c r="D39" s="151">
        <v>896.92958615443479</v>
      </c>
      <c r="E39" s="151">
        <v>1000.9498424130509</v>
      </c>
      <c r="F39" s="151">
        <v>880.84212474904325</v>
      </c>
      <c r="G39" s="151">
        <v>857.20842478677241</v>
      </c>
      <c r="H39" s="151">
        <v>912.67062665799983</v>
      </c>
      <c r="I39" s="151">
        <v>825.8267012897295</v>
      </c>
      <c r="J39" s="151">
        <v>825.53340046431367</v>
      </c>
      <c r="K39" s="151">
        <v>542.71965616119815</v>
      </c>
      <c r="L39" s="151">
        <v>758.0019410100856</v>
      </c>
      <c r="M39" s="151">
        <v>747.172273734996</v>
      </c>
      <c r="N39" s="151">
        <v>686.62177755318726</v>
      </c>
      <c r="O39" s="151">
        <v>806.67680555773597</v>
      </c>
      <c r="P39" s="151">
        <v>781.76375404353121</v>
      </c>
      <c r="Q39" s="151">
        <v>849.92249290542532</v>
      </c>
    </row>
    <row r="40" spans="1:17" x14ac:dyDescent="0.25">
      <c r="A40" s="150" t="s">
        <v>33</v>
      </c>
      <c r="B40" s="87">
        <v>502.28817506640098</v>
      </c>
      <c r="C40" s="87">
        <v>451.10651483150286</v>
      </c>
      <c r="D40" s="87">
        <v>479.60197689397978</v>
      </c>
      <c r="E40" s="87">
        <v>622.20960667051213</v>
      </c>
      <c r="F40" s="87">
        <v>535.15200524200873</v>
      </c>
      <c r="G40" s="87">
        <v>564.67698350789078</v>
      </c>
      <c r="H40" s="87">
        <v>581.06838174302561</v>
      </c>
      <c r="I40" s="87">
        <v>504.62647838652413</v>
      </c>
      <c r="J40" s="87">
        <v>487.36849670448885</v>
      </c>
      <c r="K40" s="87">
        <v>313.6584580041179</v>
      </c>
      <c r="L40" s="87">
        <v>507.5771607613496</v>
      </c>
      <c r="M40" s="87">
        <v>515.20815031394238</v>
      </c>
      <c r="N40" s="87">
        <v>503.05063100123499</v>
      </c>
      <c r="O40" s="87">
        <v>619.22574454496601</v>
      </c>
      <c r="P40" s="87">
        <v>603.06257132218559</v>
      </c>
      <c r="Q40" s="87">
        <v>658.04888946843369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2.8334311036689903</v>
      </c>
      <c r="C42" s="87">
        <v>3.4704505443974214</v>
      </c>
      <c r="D42" s="87">
        <v>2.4632024086478124</v>
      </c>
      <c r="E42" s="87">
        <v>1.7065582928067893</v>
      </c>
      <c r="F42" s="87">
        <v>1.8764922609123607</v>
      </c>
      <c r="G42" s="87">
        <v>0.31270158708643891</v>
      </c>
      <c r="H42" s="87">
        <v>0.29867231169533659</v>
      </c>
      <c r="I42" s="87">
        <v>0.28740320507119077</v>
      </c>
      <c r="J42" s="87">
        <v>6.729966054987047</v>
      </c>
      <c r="K42" s="87">
        <v>5.6030430243406437</v>
      </c>
      <c r="L42" s="87">
        <v>6.8754082159400163</v>
      </c>
      <c r="M42" s="87">
        <v>5.8972447200301144</v>
      </c>
      <c r="N42" s="87">
        <v>5.5151542243028473</v>
      </c>
      <c r="O42" s="87">
        <v>0.10262335798553553</v>
      </c>
      <c r="P42" s="87">
        <v>9.9184365535317315E-2</v>
      </c>
      <c r="Q42" s="87">
        <v>0.10181499845431792</v>
      </c>
    </row>
    <row r="43" spans="1:17" x14ac:dyDescent="0.25">
      <c r="A43" s="150" t="s">
        <v>125</v>
      </c>
      <c r="B43" s="87">
        <v>8.5911130513794092</v>
      </c>
      <c r="C43" s="87">
        <v>5.9278557430814347</v>
      </c>
      <c r="D43" s="87">
        <v>5.3911955517963444</v>
      </c>
      <c r="E43" s="87">
        <v>7.6318389436803749</v>
      </c>
      <c r="F43" s="87">
        <v>5.5188675806074183</v>
      </c>
      <c r="G43" s="87">
        <v>5.4762643770486319</v>
      </c>
      <c r="H43" s="87">
        <v>5.0723294204019709</v>
      </c>
      <c r="I43" s="87">
        <v>4.4029144744071704</v>
      </c>
      <c r="J43" s="87">
        <v>4.761522553411643</v>
      </c>
      <c r="K43" s="87">
        <v>3.2837583194476392</v>
      </c>
      <c r="L43" s="87">
        <v>3.9600758538932772</v>
      </c>
      <c r="M43" s="87">
        <v>2.4349575718483401</v>
      </c>
      <c r="N43" s="87">
        <v>2.3298355493736227</v>
      </c>
      <c r="O43" s="87">
        <v>2.2467445925051504</v>
      </c>
      <c r="P43" s="87">
        <v>2.0922174556207591</v>
      </c>
      <c r="Q43" s="87">
        <v>8.9846332572065872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28.857743552913377</v>
      </c>
      <c r="F45" s="87">
        <v>18.244465500450801</v>
      </c>
      <c r="G45" s="87">
        <v>5.1727087778688663</v>
      </c>
      <c r="H45" s="87">
        <v>7.8899940165974884</v>
      </c>
      <c r="I45" s="87">
        <v>5.1303077907914778</v>
      </c>
      <c r="J45" s="87">
        <v>18.03927166661105</v>
      </c>
      <c r="K45" s="87">
        <v>27.756978153775378</v>
      </c>
      <c r="L45" s="87">
        <v>7.7554769559024166</v>
      </c>
      <c r="M45" s="87">
        <v>12.788948357397315</v>
      </c>
      <c r="N45" s="87">
        <v>7.6574327903900299</v>
      </c>
      <c r="O45" s="87">
        <v>10.311275922563945</v>
      </c>
      <c r="P45" s="87">
        <v>7.7537985994266112</v>
      </c>
      <c r="Q45" s="87">
        <v>5.3121667019958672</v>
      </c>
    </row>
    <row r="46" spans="1:17" x14ac:dyDescent="0.25">
      <c r="A46" s="150" t="s">
        <v>26</v>
      </c>
      <c r="B46" s="87">
        <v>436.9141853495754</v>
      </c>
      <c r="C46" s="87">
        <v>432.83460739483826</v>
      </c>
      <c r="D46" s="87">
        <v>409.47321130001086</v>
      </c>
      <c r="E46" s="87">
        <v>340.54409495313826</v>
      </c>
      <c r="F46" s="87">
        <v>320.0502941650638</v>
      </c>
      <c r="G46" s="87">
        <v>281.56976653687775</v>
      </c>
      <c r="H46" s="87">
        <v>318.34124916627945</v>
      </c>
      <c r="I46" s="87">
        <v>311.37959743293544</v>
      </c>
      <c r="J46" s="87">
        <v>308.63414348481518</v>
      </c>
      <c r="K46" s="87">
        <v>192.41741865951658</v>
      </c>
      <c r="L46" s="87">
        <v>231.83381922300035</v>
      </c>
      <c r="M46" s="87">
        <v>210.84297277177774</v>
      </c>
      <c r="N46" s="87">
        <v>168.0687239878857</v>
      </c>
      <c r="O46" s="87">
        <v>174.79041713971534</v>
      </c>
      <c r="P46" s="87">
        <v>168.75598230076284</v>
      </c>
      <c r="Q46" s="87">
        <v>177.47498847933485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6658.42157803379</v>
      </c>
      <c r="C51" s="176">
        <v>2792.4608315018872</v>
      </c>
      <c r="D51" s="176">
        <v>2627.2972719533182</v>
      </c>
      <c r="E51" s="176">
        <v>3093.6450286266381</v>
      </c>
      <c r="F51" s="176">
        <v>8243.0773393358977</v>
      </c>
      <c r="G51" s="176">
        <v>13138.785154562262</v>
      </c>
      <c r="H51" s="176">
        <v>12016.761099320995</v>
      </c>
      <c r="I51" s="176">
        <v>18179.903413185704</v>
      </c>
      <c r="J51" s="176">
        <v>12556.730437328266</v>
      </c>
      <c r="K51" s="176">
        <v>8887.4407532284331</v>
      </c>
      <c r="L51" s="176">
        <v>12060.92205106638</v>
      </c>
      <c r="M51" s="176">
        <v>9269.0096430623562</v>
      </c>
      <c r="N51" s="176">
        <v>2126.9920647801328</v>
      </c>
      <c r="O51" s="176">
        <v>2203.9657652047395</v>
      </c>
      <c r="P51" s="176">
        <v>2756.0329010058613</v>
      </c>
      <c r="Q51" s="176">
        <v>6752.2279462234728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1549.5646234584417</v>
      </c>
      <c r="C53" s="96">
        <v>1375.9825928822586</v>
      </c>
      <c r="D53" s="96">
        <v>1342.6690345691686</v>
      </c>
      <c r="E53" s="96">
        <v>1509.7274591192011</v>
      </c>
      <c r="F53" s="96">
        <v>1520.0205043067467</v>
      </c>
      <c r="G53" s="96">
        <v>1498.669626933804</v>
      </c>
      <c r="H53" s="96">
        <v>1596.0288289593036</v>
      </c>
      <c r="I53" s="96">
        <v>1690.473107118361</v>
      </c>
      <c r="J53" s="96">
        <v>1595.3313315471391</v>
      </c>
      <c r="K53" s="96">
        <v>1283.6682571428269</v>
      </c>
      <c r="L53" s="96">
        <v>1436.64582407946</v>
      </c>
      <c r="M53" s="96">
        <v>1504.8043220957748</v>
      </c>
      <c r="N53" s="96">
        <v>1350.7687797079445</v>
      </c>
      <c r="O53" s="96">
        <v>1329.4732460351906</v>
      </c>
      <c r="P53" s="96">
        <v>1263.8969912137186</v>
      </c>
      <c r="Q53" s="96">
        <v>1344.9780802880921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3.8759290415126997</v>
      </c>
      <c r="C58" s="158">
        <v>3.8292182005939659</v>
      </c>
      <c r="D58" s="158">
        <v>3.8112094763018325</v>
      </c>
      <c r="E58" s="158">
        <v>4.1549770885880095</v>
      </c>
      <c r="F58" s="158">
        <v>4.0775019512674167</v>
      </c>
      <c r="G58" s="158">
        <v>3.8236517858712333</v>
      </c>
      <c r="H58" s="158">
        <v>4.1931432543114564</v>
      </c>
      <c r="I58" s="158">
        <v>4.0449327678037434</v>
      </c>
      <c r="J58" s="158">
        <v>4.1005205606710691</v>
      </c>
      <c r="K58" s="158">
        <v>3.3692824765079417</v>
      </c>
      <c r="L58" s="158">
        <v>3.5806232168249759</v>
      </c>
      <c r="M58" s="158">
        <v>3.8136227402453846</v>
      </c>
      <c r="N58" s="158">
        <v>4.0984017750662396</v>
      </c>
      <c r="O58" s="158">
        <v>3.9502973573287661</v>
      </c>
      <c r="P58" s="158">
        <v>3.7819125083503602</v>
      </c>
      <c r="Q58" s="158">
        <v>3.6826687823382827</v>
      </c>
    </row>
    <row r="59" spans="1:17" x14ac:dyDescent="0.25">
      <c r="A59" s="92" t="s">
        <v>125</v>
      </c>
      <c r="B59" s="91">
        <v>1.8148899966893586</v>
      </c>
      <c r="C59" s="91">
        <v>1.7930178114629567</v>
      </c>
      <c r="D59" s="91">
        <v>1.7845852903252191</v>
      </c>
      <c r="E59" s="91">
        <v>1.9455532528554282</v>
      </c>
      <c r="F59" s="91">
        <v>1.9092757951906196</v>
      </c>
      <c r="G59" s="91">
        <v>1.7904113575548717</v>
      </c>
      <c r="H59" s="91">
        <v>1.9634244242937053</v>
      </c>
      <c r="I59" s="91">
        <v>1.8940253908009943</v>
      </c>
      <c r="J59" s="91">
        <v>1.9168529118392164</v>
      </c>
      <c r="K59" s="91">
        <v>1.567048361913447</v>
      </c>
      <c r="L59" s="91">
        <v>1.5941955023494123</v>
      </c>
      <c r="M59" s="91">
        <v>1.6291105297373718</v>
      </c>
      <c r="N59" s="91">
        <v>1.9190620633959461</v>
      </c>
      <c r="O59" s="91">
        <v>1.8497461676236417</v>
      </c>
      <c r="P59" s="91">
        <v>1.7708777880811228</v>
      </c>
      <c r="Q59" s="91">
        <v>1.7244069585923709</v>
      </c>
    </row>
    <row r="60" spans="1:17" x14ac:dyDescent="0.25">
      <c r="A60" s="92" t="s">
        <v>26</v>
      </c>
      <c r="B60" s="91">
        <v>2.0610390448233411</v>
      </c>
      <c r="C60" s="91">
        <v>2.0362003891310092</v>
      </c>
      <c r="D60" s="91">
        <v>2.0266241859766136</v>
      </c>
      <c r="E60" s="91">
        <v>2.2094238357325815</v>
      </c>
      <c r="F60" s="91">
        <v>2.168226156076797</v>
      </c>
      <c r="G60" s="91">
        <v>2.0332404283163616</v>
      </c>
      <c r="H60" s="91">
        <v>2.2297188300177506</v>
      </c>
      <c r="I60" s="91">
        <v>2.1509073770027491</v>
      </c>
      <c r="J60" s="91">
        <v>2.1836676488318529</v>
      </c>
      <c r="K60" s="91">
        <v>1.8022341145944947</v>
      </c>
      <c r="L60" s="91">
        <v>1.9864277144755638</v>
      </c>
      <c r="M60" s="91">
        <v>2.184512210508013</v>
      </c>
      <c r="N60" s="91">
        <v>2.1793397116702939</v>
      </c>
      <c r="O60" s="91">
        <v>2.1005511897051243</v>
      </c>
      <c r="P60" s="91">
        <v>2.0110347202692376</v>
      </c>
      <c r="Q60" s="91">
        <v>1.9582618237459117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534.7401637161953</v>
      </c>
      <c r="C63" s="155">
        <v>498.22713023006384</v>
      </c>
      <c r="D63" s="155">
        <v>494.67248048702629</v>
      </c>
      <c r="E63" s="155">
        <v>540.75310168681983</v>
      </c>
      <c r="F63" s="155">
        <v>512.21789504563424</v>
      </c>
      <c r="G63" s="155">
        <v>416.2760095060699</v>
      </c>
      <c r="H63" s="155">
        <v>466.13139925517129</v>
      </c>
      <c r="I63" s="155">
        <v>448.22299919999807</v>
      </c>
      <c r="J63" s="155">
        <v>450.89006437679387</v>
      </c>
      <c r="K63" s="155">
        <v>360.76552718385562</v>
      </c>
      <c r="L63" s="155">
        <v>412.76169824167175</v>
      </c>
      <c r="M63" s="155">
        <v>460.92113342603346</v>
      </c>
      <c r="N63" s="155">
        <v>501.32808856607204</v>
      </c>
      <c r="O63" s="155">
        <v>498.45139107919454</v>
      </c>
      <c r="P63" s="155">
        <v>460.72252767855923</v>
      </c>
      <c r="Q63" s="155">
        <v>447.74828958033135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103.16939783688548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431.57076587930982</v>
      </c>
      <c r="C66" s="153">
        <v>498.22713023006384</v>
      </c>
      <c r="D66" s="153">
        <v>494.67248048702629</v>
      </c>
      <c r="E66" s="153">
        <v>540.75310168681983</v>
      </c>
      <c r="F66" s="153">
        <v>512.21789504563424</v>
      </c>
      <c r="G66" s="153">
        <v>416.2760095060699</v>
      </c>
      <c r="H66" s="153">
        <v>466.13139925517129</v>
      </c>
      <c r="I66" s="153">
        <v>448.22299919999807</v>
      </c>
      <c r="J66" s="153">
        <v>450.89006437679387</v>
      </c>
      <c r="K66" s="153">
        <v>360.76552718385562</v>
      </c>
      <c r="L66" s="153">
        <v>412.76169824167175</v>
      </c>
      <c r="M66" s="153">
        <v>460.92113342603346</v>
      </c>
      <c r="N66" s="153">
        <v>501.32808856607204</v>
      </c>
      <c r="O66" s="153">
        <v>498.45139107919454</v>
      </c>
      <c r="P66" s="153">
        <v>460.72252767855923</v>
      </c>
      <c r="Q66" s="153">
        <v>447.74828958033135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464.1399905478836</v>
      </c>
      <c r="C70" s="155">
        <v>457.36959031679282</v>
      </c>
      <c r="D70" s="155">
        <v>454.5982723845205</v>
      </c>
      <c r="E70" s="155">
        <v>498.73498479631752</v>
      </c>
      <c r="F70" s="155">
        <v>488.5947475630947</v>
      </c>
      <c r="G70" s="155">
        <v>456.59526673236587</v>
      </c>
      <c r="H70" s="155">
        <v>500.00367239894825</v>
      </c>
      <c r="I70" s="155">
        <v>482.07092423412422</v>
      </c>
      <c r="J70" s="155">
        <v>497.05616953289848</v>
      </c>
      <c r="K70" s="155">
        <v>411.15870858620349</v>
      </c>
      <c r="L70" s="155">
        <v>453.27683827156881</v>
      </c>
      <c r="M70" s="155">
        <v>495.52090167926758</v>
      </c>
      <c r="N70" s="155">
        <v>495.85316589064837</v>
      </c>
      <c r="O70" s="155">
        <v>469.29618125646772</v>
      </c>
      <c r="P70" s="155">
        <v>449.17809126022149</v>
      </c>
      <c r="Q70" s="155">
        <v>447.93369489788921</v>
      </c>
    </row>
    <row r="71" spans="1:17" x14ac:dyDescent="0.25">
      <c r="A71" s="152" t="s">
        <v>123</v>
      </c>
      <c r="B71" s="151">
        <v>464.1399905478836</v>
      </c>
      <c r="C71" s="151">
        <v>457.36959031679282</v>
      </c>
      <c r="D71" s="151">
        <v>454.5982723845205</v>
      </c>
      <c r="E71" s="151">
        <v>498.73498479631752</v>
      </c>
      <c r="F71" s="151">
        <v>488.5947475630947</v>
      </c>
      <c r="G71" s="151">
        <v>456.59526673236587</v>
      </c>
      <c r="H71" s="151">
        <v>500.00367239894825</v>
      </c>
      <c r="I71" s="151">
        <v>482.07092423412422</v>
      </c>
      <c r="J71" s="151">
        <v>497.05616953289848</v>
      </c>
      <c r="K71" s="151">
        <v>411.15870858620349</v>
      </c>
      <c r="L71" s="151">
        <v>453.27683827156881</v>
      </c>
      <c r="M71" s="151">
        <v>495.52090167926758</v>
      </c>
      <c r="N71" s="151">
        <v>495.85316589064837</v>
      </c>
      <c r="O71" s="151">
        <v>469.29618125646772</v>
      </c>
      <c r="P71" s="151">
        <v>449.17809126022149</v>
      </c>
      <c r="Q71" s="151">
        <v>447.93369489788921</v>
      </c>
    </row>
    <row r="72" spans="1:17" x14ac:dyDescent="0.25">
      <c r="A72" s="154" t="s">
        <v>30</v>
      </c>
      <c r="B72" s="153">
        <v>3.5754026185062862</v>
      </c>
      <c r="C72" s="153">
        <v>4.5156391345642266</v>
      </c>
      <c r="D72" s="153">
        <v>3.4111605505509854</v>
      </c>
      <c r="E72" s="153">
        <v>3.2021560760695866</v>
      </c>
      <c r="F72" s="153">
        <v>4.0045394877474507</v>
      </c>
      <c r="G72" s="153">
        <v>0.61831670930011051</v>
      </c>
      <c r="H72" s="153">
        <v>0.62486224692998671</v>
      </c>
      <c r="I72" s="153">
        <v>0.63531397117909982</v>
      </c>
      <c r="J72" s="153">
        <v>15.655417389360407</v>
      </c>
      <c r="K72" s="153">
        <v>15.225359031472207</v>
      </c>
      <c r="L72" s="153">
        <v>17.409813094030845</v>
      </c>
      <c r="M72" s="153">
        <v>17.375387382177937</v>
      </c>
      <c r="N72" s="153">
        <v>18.777910951825994</v>
      </c>
      <c r="O72" s="153">
        <v>0.32116361228165141</v>
      </c>
      <c r="P72" s="153">
        <v>0.30867018765700166</v>
      </c>
      <c r="Q72" s="153">
        <v>0.29084833865140763</v>
      </c>
    </row>
    <row r="73" spans="1:17" x14ac:dyDescent="0.25">
      <c r="A73" s="154" t="s">
        <v>125</v>
      </c>
      <c r="B73" s="153">
        <v>9.7289305489797453</v>
      </c>
      <c r="C73" s="153">
        <v>6.6147206909184666</v>
      </c>
      <c r="D73" s="153">
        <v>6.3730368907791863</v>
      </c>
      <c r="E73" s="153">
        <v>13.129164165708572</v>
      </c>
      <c r="F73" s="153">
        <v>10.606985759452266</v>
      </c>
      <c r="G73" s="153">
        <v>9.730747826860398</v>
      </c>
      <c r="H73" s="153">
        <v>9.4085672717682964</v>
      </c>
      <c r="I73" s="153">
        <v>8.57240829957769</v>
      </c>
      <c r="J73" s="153">
        <v>9.9008001434670039</v>
      </c>
      <c r="K73" s="153">
        <v>7.9611924359454092</v>
      </c>
      <c r="L73" s="153">
        <v>9.0542216125265575</v>
      </c>
      <c r="M73" s="153">
        <v>6.1776632627102002</v>
      </c>
      <c r="N73" s="153">
        <v>6.7602063125641525</v>
      </c>
      <c r="O73" s="153">
        <v>5.8995951829794429</v>
      </c>
      <c r="P73" s="153">
        <v>5.4297713682605995</v>
      </c>
      <c r="Q73" s="153">
        <v>24.613423512154984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450.83565738039755</v>
      </c>
      <c r="C75" s="153">
        <v>446.23923049131014</v>
      </c>
      <c r="D75" s="153">
        <v>444.81407494319035</v>
      </c>
      <c r="E75" s="153">
        <v>482.40366455453938</v>
      </c>
      <c r="F75" s="153">
        <v>473.98322231589498</v>
      </c>
      <c r="G75" s="153">
        <v>446.24620219620539</v>
      </c>
      <c r="H75" s="153">
        <v>489.97024288025</v>
      </c>
      <c r="I75" s="153">
        <v>472.86320196336743</v>
      </c>
      <c r="J75" s="153">
        <v>471.49995200007106</v>
      </c>
      <c r="K75" s="153">
        <v>387.97215711878584</v>
      </c>
      <c r="L75" s="153">
        <v>426.81280356501139</v>
      </c>
      <c r="M75" s="153">
        <v>471.96785103437946</v>
      </c>
      <c r="N75" s="153">
        <v>470.3150486262582</v>
      </c>
      <c r="O75" s="153">
        <v>463.07542246120664</v>
      </c>
      <c r="P75" s="153">
        <v>443.43964970430392</v>
      </c>
      <c r="Q75" s="153">
        <v>423.02942304708284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399.73135815201425</v>
      </c>
      <c r="C77" s="155">
        <v>352.99600136886824</v>
      </c>
      <c r="D77" s="155">
        <v>329.81922367425091</v>
      </c>
      <c r="E77" s="155">
        <v>393.51777856467925</v>
      </c>
      <c r="F77" s="155">
        <v>315.4594072391418</v>
      </c>
      <c r="G77" s="155">
        <v>303.10603926848864</v>
      </c>
      <c r="H77" s="155">
        <v>328.86084825925775</v>
      </c>
      <c r="I77" s="155">
        <v>310.11281798460379</v>
      </c>
      <c r="J77" s="155">
        <v>320.3949857836688</v>
      </c>
      <c r="K77" s="155">
        <v>249.61220439002443</v>
      </c>
      <c r="L77" s="155">
        <v>281.76031419899869</v>
      </c>
      <c r="M77" s="155">
        <v>304.7187805245328</v>
      </c>
      <c r="N77" s="155">
        <v>293.82711111502636</v>
      </c>
      <c r="O77" s="155">
        <v>302.08499517072289</v>
      </c>
      <c r="P77" s="155">
        <v>284.20045489348826</v>
      </c>
      <c r="Q77" s="155">
        <v>290.22645647130435</v>
      </c>
    </row>
    <row r="78" spans="1:17" x14ac:dyDescent="0.25">
      <c r="A78" s="152" t="s">
        <v>121</v>
      </c>
      <c r="B78" s="151">
        <v>240.14964356012064</v>
      </c>
      <c r="C78" s="151">
        <v>198.53436947706282</v>
      </c>
      <c r="D78" s="151">
        <v>174.24596348121992</v>
      </c>
      <c r="E78" s="151">
        <v>219.5410353670479</v>
      </c>
      <c r="F78" s="151">
        <v>152.36942030355863</v>
      </c>
      <c r="G78" s="151">
        <v>142.45500939425517</v>
      </c>
      <c r="H78" s="151">
        <v>156.26914892540043</v>
      </c>
      <c r="I78" s="151">
        <v>151.21407234905257</v>
      </c>
      <c r="J78" s="151">
        <v>156.64823601785349</v>
      </c>
      <c r="K78" s="151">
        <v>130.86437739319561</v>
      </c>
      <c r="L78" s="151">
        <v>143.91677167745283</v>
      </c>
      <c r="M78" s="151">
        <v>157.46437453768462</v>
      </c>
      <c r="N78" s="151">
        <v>158.48344068339372</v>
      </c>
      <c r="O78" s="151">
        <v>147.75887150035453</v>
      </c>
      <c r="P78" s="151">
        <v>141.63200699417123</v>
      </c>
      <c r="Q78" s="151">
        <v>141.77917227081696</v>
      </c>
    </row>
    <row r="79" spans="1:17" x14ac:dyDescent="0.25">
      <c r="A79" s="154" t="s">
        <v>30</v>
      </c>
      <c r="B79" s="153">
        <v>1.2699364799277972</v>
      </c>
      <c r="C79" s="153">
        <v>1.6096312877358478</v>
      </c>
      <c r="D79" s="153">
        <v>1.2176721210566468</v>
      </c>
      <c r="E79" s="153">
        <v>1.1450008299343122</v>
      </c>
      <c r="F79" s="153">
        <v>1.4343528102867351</v>
      </c>
      <c r="G79" s="153">
        <v>0.22181629369400041</v>
      </c>
      <c r="H79" s="153">
        <v>0.22464334795590557</v>
      </c>
      <c r="I79" s="153">
        <v>0.22926791143664718</v>
      </c>
      <c r="J79" s="153">
        <v>5.6482099770468164</v>
      </c>
      <c r="K79" s="153">
        <v>5.5433942292771654</v>
      </c>
      <c r="L79" s="153">
        <v>6.3213003067636349</v>
      </c>
      <c r="M79" s="153">
        <v>6.3246787373683011</v>
      </c>
      <c r="N79" s="153">
        <v>6.8706586055448957</v>
      </c>
      <c r="O79" s="153">
        <v>0.11643834589378746</v>
      </c>
      <c r="P79" s="153">
        <v>0.11208117890157081</v>
      </c>
      <c r="Q79" s="153">
        <v>0.1053208202230298</v>
      </c>
    </row>
    <row r="80" spans="1:17" x14ac:dyDescent="0.25">
      <c r="A80" s="154" t="s">
        <v>125</v>
      </c>
      <c r="B80" s="153">
        <v>3.4555895190329702</v>
      </c>
      <c r="C80" s="153">
        <v>2.3578636526196943</v>
      </c>
      <c r="D80" s="153">
        <v>2.2749645563044143</v>
      </c>
      <c r="E80" s="153">
        <v>4.694619346765859</v>
      </c>
      <c r="F80" s="153">
        <v>3.7992283205826771</v>
      </c>
      <c r="G80" s="153">
        <v>3.4908298374603461</v>
      </c>
      <c r="H80" s="153">
        <v>3.3824607932109676</v>
      </c>
      <c r="I80" s="153">
        <v>3.0935541102279696</v>
      </c>
      <c r="J80" s="153">
        <v>3.5720413426397633</v>
      </c>
      <c r="K80" s="153">
        <v>2.8985870294657623</v>
      </c>
      <c r="L80" s="153">
        <v>3.2874823840810539</v>
      </c>
      <c r="M80" s="153">
        <v>2.2486828422807235</v>
      </c>
      <c r="N80" s="153">
        <v>2.473495044035305</v>
      </c>
      <c r="O80" s="153">
        <v>2.1389070189765329</v>
      </c>
      <c r="P80" s="153">
        <v>1.9716033502947159</v>
      </c>
      <c r="Q80" s="153">
        <v>8.9129130488310686</v>
      </c>
    </row>
    <row r="81" spans="1:17" x14ac:dyDescent="0.25">
      <c r="A81" s="154" t="s">
        <v>26</v>
      </c>
      <c r="B81" s="153">
        <v>235.42411756115987</v>
      </c>
      <c r="C81" s="153">
        <v>194.56687453670727</v>
      </c>
      <c r="D81" s="153">
        <v>170.75332680385887</v>
      </c>
      <c r="E81" s="153">
        <v>213.70141519034772</v>
      </c>
      <c r="F81" s="153">
        <v>147.1358391726892</v>
      </c>
      <c r="G81" s="153">
        <v>138.74236326310083</v>
      </c>
      <c r="H81" s="153">
        <v>152.66204478423356</v>
      </c>
      <c r="I81" s="153">
        <v>147.89125032738795</v>
      </c>
      <c r="J81" s="153">
        <v>147.42798469816691</v>
      </c>
      <c r="K81" s="153">
        <v>122.42239613445268</v>
      </c>
      <c r="L81" s="153">
        <v>134.30798898660814</v>
      </c>
      <c r="M81" s="153">
        <v>148.89101295803559</v>
      </c>
      <c r="N81" s="153">
        <v>149.13928703381353</v>
      </c>
      <c r="O81" s="153">
        <v>145.50352613548421</v>
      </c>
      <c r="P81" s="153">
        <v>139.54832246497494</v>
      </c>
      <c r="Q81" s="153">
        <v>132.76093840176287</v>
      </c>
    </row>
    <row r="82" spans="1:17" x14ac:dyDescent="0.25">
      <c r="A82" s="152" t="s">
        <v>120</v>
      </c>
      <c r="B82" s="151">
        <v>159.58171459189361</v>
      </c>
      <c r="C82" s="151">
        <v>154.46163189180541</v>
      </c>
      <c r="D82" s="151">
        <v>155.57326019303099</v>
      </c>
      <c r="E82" s="151">
        <v>173.97674319763132</v>
      </c>
      <c r="F82" s="151">
        <v>163.08998693558314</v>
      </c>
      <c r="G82" s="151">
        <v>160.65102987423347</v>
      </c>
      <c r="H82" s="151">
        <v>172.59169933385732</v>
      </c>
      <c r="I82" s="151">
        <v>158.89874563555122</v>
      </c>
      <c r="J82" s="151">
        <v>163.74674976581531</v>
      </c>
      <c r="K82" s="151">
        <v>118.74782699682882</v>
      </c>
      <c r="L82" s="151">
        <v>137.84354252154586</v>
      </c>
      <c r="M82" s="151">
        <v>147.25440598684816</v>
      </c>
      <c r="N82" s="151">
        <v>135.3436704316326</v>
      </c>
      <c r="O82" s="151">
        <v>154.32612367036839</v>
      </c>
      <c r="P82" s="151">
        <v>142.56844789931702</v>
      </c>
      <c r="Q82" s="151">
        <v>148.44728420048736</v>
      </c>
    </row>
    <row r="83" spans="1:17" x14ac:dyDescent="0.25">
      <c r="A83" s="150" t="s">
        <v>33</v>
      </c>
      <c r="B83" s="87">
        <v>84.319103331606584</v>
      </c>
      <c r="C83" s="87">
        <v>77.997954880171207</v>
      </c>
      <c r="D83" s="87">
        <v>83.187403216702563</v>
      </c>
      <c r="E83" s="87">
        <v>108.14727808323538</v>
      </c>
      <c r="F83" s="87">
        <v>99.084649894935822</v>
      </c>
      <c r="G83" s="87">
        <v>105.82716679363419</v>
      </c>
      <c r="H83" s="87">
        <v>109.8836497033267</v>
      </c>
      <c r="I83" s="87">
        <v>97.096054541318011</v>
      </c>
      <c r="J83" s="87">
        <v>96.670840003234161</v>
      </c>
      <c r="K83" s="87">
        <v>68.628913444222576</v>
      </c>
      <c r="L83" s="87">
        <v>92.303502348738235</v>
      </c>
      <c r="M83" s="87">
        <v>101.53839054387937</v>
      </c>
      <c r="N83" s="87">
        <v>99.158985395539673</v>
      </c>
      <c r="O83" s="87">
        <v>118.46467900666903</v>
      </c>
      <c r="P83" s="87">
        <v>109.9791264750651</v>
      </c>
      <c r="Q83" s="87">
        <v>114.93468090108023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0.47564800820100894</v>
      </c>
      <c r="C85" s="87">
        <v>0.60005350416382885</v>
      </c>
      <c r="D85" s="87">
        <v>0.42724471925568236</v>
      </c>
      <c r="E85" s="87">
        <v>0.29661971187654751</v>
      </c>
      <c r="F85" s="87">
        <v>0.34743694666522829</v>
      </c>
      <c r="G85" s="87">
        <v>5.8603987730568186E-2</v>
      </c>
      <c r="H85" s="87">
        <v>5.648079418116965E-2</v>
      </c>
      <c r="I85" s="87">
        <v>5.5299748368668113E-2</v>
      </c>
      <c r="J85" s="87">
        <v>1.3349067002238548</v>
      </c>
      <c r="K85" s="87">
        <v>1.2259537242789109</v>
      </c>
      <c r="L85" s="87">
        <v>1.2503010526648564</v>
      </c>
      <c r="M85" s="87">
        <v>1.1622423619470523</v>
      </c>
      <c r="N85" s="87">
        <v>1.0871213819836196</v>
      </c>
      <c r="O85" s="87">
        <v>1.963297435457342E-2</v>
      </c>
      <c r="P85" s="87">
        <v>1.8088023366533968E-2</v>
      </c>
      <c r="Q85" s="87">
        <v>1.7782986257668238E-2</v>
      </c>
    </row>
    <row r="86" spans="1:17" x14ac:dyDescent="0.25">
      <c r="A86" s="150" t="s">
        <v>125</v>
      </c>
      <c r="B86" s="87">
        <v>1.442189932138082</v>
      </c>
      <c r="C86" s="87">
        <v>1.0249477885676954</v>
      </c>
      <c r="D86" s="87">
        <v>0.9351078181366973</v>
      </c>
      <c r="E86" s="87">
        <v>1.326502515679951</v>
      </c>
      <c r="F86" s="87">
        <v>1.0218312865962345</v>
      </c>
      <c r="G86" s="87">
        <v>1.02631692199628</v>
      </c>
      <c r="H86" s="87">
        <v>0.95920908231041957</v>
      </c>
      <c r="I86" s="87">
        <v>0.84717239831466873</v>
      </c>
      <c r="J86" s="87">
        <v>0.94446068641105985</v>
      </c>
      <c r="K86" s="87">
        <v>0.71849095640889438</v>
      </c>
      <c r="L86" s="87">
        <v>0.72014444135496225</v>
      </c>
      <c r="M86" s="87">
        <v>0.47988695974133222</v>
      </c>
      <c r="N86" s="87">
        <v>0.45924627657167399</v>
      </c>
      <c r="O86" s="87">
        <v>0.42982689157518472</v>
      </c>
      <c r="P86" s="87">
        <v>0.38155285886930546</v>
      </c>
      <c r="Q86" s="87">
        <v>1.5692541587061026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5.0158120083868587</v>
      </c>
      <c r="F88" s="87">
        <v>3.3780056113494221</v>
      </c>
      <c r="G88" s="87">
        <v>0.96942700091967648</v>
      </c>
      <c r="H88" s="87">
        <v>1.4920470050021741</v>
      </c>
      <c r="I88" s="87">
        <v>0.98713140590868387</v>
      </c>
      <c r="J88" s="87">
        <v>3.5781376039888171</v>
      </c>
      <c r="K88" s="87">
        <v>6.0732660082248362</v>
      </c>
      <c r="L88" s="87">
        <v>1.4103425858266767</v>
      </c>
      <c r="M88" s="87">
        <v>2.5204749423463695</v>
      </c>
      <c r="N88" s="87">
        <v>1.5093973040414448</v>
      </c>
      <c r="O88" s="87">
        <v>1.9726602181460664</v>
      </c>
      <c r="P88" s="87">
        <v>1.4140423189568794</v>
      </c>
      <c r="Q88" s="87">
        <v>0.92782192107403771</v>
      </c>
    </row>
    <row r="89" spans="1:17" x14ac:dyDescent="0.25">
      <c r="A89" s="150" t="s">
        <v>26</v>
      </c>
      <c r="B89" s="87">
        <v>73.344773319947961</v>
      </c>
      <c r="C89" s="87">
        <v>74.838675718902678</v>
      </c>
      <c r="D89" s="87">
        <v>71.023504438936058</v>
      </c>
      <c r="E89" s="87">
        <v>59.190530878452599</v>
      </c>
      <c r="F89" s="87">
        <v>59.258063196036431</v>
      </c>
      <c r="G89" s="87">
        <v>52.769515169952754</v>
      </c>
      <c r="H89" s="87">
        <v>60.20031274903684</v>
      </c>
      <c r="I89" s="87">
        <v>59.913087541641197</v>
      </c>
      <c r="J89" s="87">
        <v>61.218404771957395</v>
      </c>
      <c r="K89" s="87">
        <v>42.101202863693594</v>
      </c>
      <c r="L89" s="87">
        <v>42.159252092961133</v>
      </c>
      <c r="M89" s="87">
        <v>41.553411178934013</v>
      </c>
      <c r="N89" s="87">
        <v>33.128920073496197</v>
      </c>
      <c r="O89" s="87">
        <v>33.439324579623538</v>
      </c>
      <c r="P89" s="87">
        <v>30.775638223059222</v>
      </c>
      <c r="Q89" s="87">
        <v>30.997744233369318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147.0771820008359</v>
      </c>
      <c r="C94" s="176">
        <v>63.560652765939807</v>
      </c>
      <c r="D94" s="176">
        <v>59.767848547069299</v>
      </c>
      <c r="E94" s="176">
        <v>72.566616982796489</v>
      </c>
      <c r="F94" s="176">
        <v>199.6709525076086</v>
      </c>
      <c r="G94" s="176">
        <v>318.86865964100849</v>
      </c>
      <c r="H94" s="176">
        <v>296.8397657916147</v>
      </c>
      <c r="I94" s="176">
        <v>446.02143293183093</v>
      </c>
      <c r="J94" s="176">
        <v>322.889591293107</v>
      </c>
      <c r="K94" s="176">
        <v>258.76253450623551</v>
      </c>
      <c r="L94" s="176">
        <v>285.26635015039579</v>
      </c>
      <c r="M94" s="176">
        <v>239.82988372569537</v>
      </c>
      <c r="N94" s="176">
        <v>55.662012361131531</v>
      </c>
      <c r="O94" s="176">
        <v>55.690381171476645</v>
      </c>
      <c r="P94" s="176">
        <v>66.014004873099026</v>
      </c>
      <c r="Q94" s="176">
        <v>155.38697055622907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1.0000000000000002</v>
      </c>
      <c r="D98" s="77">
        <f t="shared" si="0"/>
        <v>1.0000000000000002</v>
      </c>
      <c r="E98" s="77">
        <f t="shared" si="0"/>
        <v>0.99999999999999989</v>
      </c>
      <c r="F98" s="77">
        <f t="shared" si="0"/>
        <v>1</v>
      </c>
      <c r="G98" s="77">
        <f t="shared" si="0"/>
        <v>1.0000000000000002</v>
      </c>
      <c r="H98" s="77">
        <f t="shared" si="0"/>
        <v>0.99999999999999978</v>
      </c>
      <c r="I98" s="77">
        <f t="shared" si="0"/>
        <v>1</v>
      </c>
      <c r="J98" s="77">
        <f t="shared" si="0"/>
        <v>1.0000000000000002</v>
      </c>
      <c r="K98" s="77">
        <f t="shared" si="0"/>
        <v>0.99999999999999989</v>
      </c>
      <c r="L98" s="77">
        <f t="shared" si="0"/>
        <v>0.99999999999999989</v>
      </c>
      <c r="M98" s="77">
        <f t="shared" si="0"/>
        <v>1</v>
      </c>
      <c r="N98" s="77">
        <f t="shared" si="0"/>
        <v>0.99999999999999978</v>
      </c>
      <c r="O98" s="77">
        <f t="shared" si="0"/>
        <v>0.99999999999999989</v>
      </c>
      <c r="P98" s="77">
        <f t="shared" si="0"/>
        <v>0.99999999999999989</v>
      </c>
      <c r="Q98" s="77">
        <f t="shared" si="0"/>
        <v>0.99999999999999989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2.9032878423866551E-4</v>
      </c>
      <c r="C103" s="145">
        <f t="shared" si="5"/>
        <v>3.1434632065343351E-4</v>
      </c>
      <c r="D103" s="145">
        <f t="shared" si="5"/>
        <v>3.1597246246092722E-4</v>
      </c>
      <c r="E103" s="145">
        <f t="shared" si="5"/>
        <v>3.2365207668087152E-4</v>
      </c>
      <c r="F103" s="145">
        <f t="shared" si="5"/>
        <v>2.9559323810749339E-4</v>
      </c>
      <c r="G103" s="145">
        <f t="shared" si="5"/>
        <v>2.6632874247501016E-4</v>
      </c>
      <c r="H103" s="145">
        <f t="shared" si="5"/>
        <v>2.7871794587865383E-4</v>
      </c>
      <c r="I103" s="145">
        <f t="shared" si="5"/>
        <v>2.576698846841001E-4</v>
      </c>
      <c r="J103" s="145">
        <f t="shared" si="5"/>
        <v>2.7613705165329446E-4</v>
      </c>
      <c r="K103" s="145">
        <f t="shared" si="5"/>
        <v>2.7281819273024764E-4</v>
      </c>
      <c r="L103" s="145">
        <f t="shared" si="5"/>
        <v>2.6249964906406342E-4</v>
      </c>
      <c r="M103" s="145">
        <f t="shared" si="5"/>
        <v>2.6863117908451471E-4</v>
      </c>
      <c r="N103" s="145">
        <f t="shared" si="5"/>
        <v>3.2864530474174786E-4</v>
      </c>
      <c r="O103" s="145">
        <f t="shared" si="5"/>
        <v>3.2708357077357379E-4</v>
      </c>
      <c r="P103" s="145">
        <f t="shared" si="5"/>
        <v>3.2733222768007906E-4</v>
      </c>
      <c r="Q103" s="145">
        <f t="shared" si="5"/>
        <v>3.0039664113207405E-4</v>
      </c>
    </row>
    <row r="104" spans="1:17" x14ac:dyDescent="0.25">
      <c r="A104" s="175" t="s">
        <v>117</v>
      </c>
      <c r="B104" s="174">
        <f t="shared" ref="B104:Q104" si="6">IF(B$15=0,0,B$15/B$5)</f>
        <v>7.1454338820219038E-2</v>
      </c>
      <c r="C104" s="174">
        <f t="shared" si="6"/>
        <v>6.9695200982083108E-2</v>
      </c>
      <c r="D104" s="174">
        <f t="shared" si="6"/>
        <v>6.9974716406280155E-2</v>
      </c>
      <c r="E104" s="174">
        <f t="shared" si="6"/>
        <v>7.0642261513206989E-2</v>
      </c>
      <c r="F104" s="174">
        <f t="shared" si="6"/>
        <v>5.5245935458874608E-2</v>
      </c>
      <c r="G104" s="174">
        <f t="shared" si="6"/>
        <v>4.6187460298247267E-2</v>
      </c>
      <c r="H104" s="174">
        <f t="shared" si="6"/>
        <v>4.6731811462829384E-2</v>
      </c>
      <c r="I104" s="174">
        <f t="shared" si="6"/>
        <v>4.0821201883836797E-2</v>
      </c>
      <c r="J104" s="174">
        <f t="shared" si="6"/>
        <v>4.1906744316166276E-2</v>
      </c>
      <c r="K104" s="174">
        <f t="shared" si="6"/>
        <v>4.630482372088409E-2</v>
      </c>
      <c r="L104" s="174">
        <f t="shared" si="6"/>
        <v>4.787910892317547E-2</v>
      </c>
      <c r="M104" s="174">
        <f t="shared" si="6"/>
        <v>5.4342299118360748E-2</v>
      </c>
      <c r="N104" s="174">
        <f t="shared" si="6"/>
        <v>7.5675274486131566E-2</v>
      </c>
      <c r="O104" s="174">
        <f t="shared" si="6"/>
        <v>7.9656971726722703E-2</v>
      </c>
      <c r="P104" s="174">
        <f t="shared" si="6"/>
        <v>7.6452898085275042E-2</v>
      </c>
      <c r="Q104" s="174">
        <f t="shared" si="6"/>
        <v>7.1107211684624791E-2</v>
      </c>
    </row>
    <row r="105" spans="1:17" x14ac:dyDescent="0.25">
      <c r="A105" s="127" t="s">
        <v>116</v>
      </c>
      <c r="B105" s="143">
        <f t="shared" ref="B105:Q105" si="7">IF(B$21=0,0,B$21/B$5)</f>
        <v>0.74633139996541586</v>
      </c>
      <c r="C105" s="143">
        <f t="shared" si="7"/>
        <v>0.7993605021801149</v>
      </c>
      <c r="D105" s="143">
        <f t="shared" si="7"/>
        <v>0.80314269254540693</v>
      </c>
      <c r="E105" s="143">
        <f t="shared" si="7"/>
        <v>0.79199460986346348</v>
      </c>
      <c r="F105" s="143">
        <f t="shared" si="7"/>
        <v>0.73758360613926943</v>
      </c>
      <c r="G105" s="143">
        <f t="shared" si="7"/>
        <v>0.6793335977605568</v>
      </c>
      <c r="H105" s="143">
        <f t="shared" si="7"/>
        <v>0.70095091804560694</v>
      </c>
      <c r="I105" s="143">
        <f t="shared" si="7"/>
        <v>0.62532740983692192</v>
      </c>
      <c r="J105" s="143">
        <f t="shared" si="7"/>
        <v>0.6855448801444084</v>
      </c>
      <c r="K105" s="143">
        <f t="shared" si="7"/>
        <v>0.69552309228068865</v>
      </c>
      <c r="L105" s="143">
        <f t="shared" si="7"/>
        <v>0.68944049858379397</v>
      </c>
      <c r="M105" s="143">
        <f t="shared" si="7"/>
        <v>0.71893892177208085</v>
      </c>
      <c r="N105" s="143">
        <f t="shared" si="7"/>
        <v>0.80448339724728324</v>
      </c>
      <c r="O105" s="143">
        <f t="shared" si="7"/>
        <v>0.79830443368946424</v>
      </c>
      <c r="P105" s="143">
        <f t="shared" si="7"/>
        <v>0.79154150502312215</v>
      </c>
      <c r="Q105" s="143">
        <f t="shared" si="7"/>
        <v>0.73689573065716107</v>
      </c>
    </row>
    <row r="106" spans="1:17" x14ac:dyDescent="0.25">
      <c r="A106" s="127" t="s">
        <v>113</v>
      </c>
      <c r="B106" s="143">
        <f t="shared" ref="B106:Q106" si="8">IF(B$27=0,0,B$27/B$5)</f>
        <v>4.3698666370846517E-2</v>
      </c>
      <c r="C106" s="143">
        <f t="shared" si="8"/>
        <v>4.7192226632899417E-2</v>
      </c>
      <c r="D106" s="143">
        <f t="shared" si="8"/>
        <v>4.7371715475985635E-2</v>
      </c>
      <c r="E106" s="143">
        <f t="shared" si="8"/>
        <v>4.8829751543792162E-2</v>
      </c>
      <c r="F106" s="143">
        <f t="shared" si="8"/>
        <v>4.4519884359093521E-2</v>
      </c>
      <c r="G106" s="143">
        <f t="shared" si="8"/>
        <v>3.997385426522182E-2</v>
      </c>
      <c r="H106" s="143">
        <f t="shared" si="8"/>
        <v>4.1773738426166551E-2</v>
      </c>
      <c r="I106" s="143">
        <f t="shared" si="8"/>
        <v>3.8598302894417541E-2</v>
      </c>
      <c r="J106" s="143">
        <f t="shared" si="8"/>
        <v>4.207228255025916E-2</v>
      </c>
      <c r="K106" s="143">
        <f t="shared" si="8"/>
        <v>4.1845649572316602E-2</v>
      </c>
      <c r="L106" s="143">
        <f t="shared" si="8"/>
        <v>4.1767506396299656E-2</v>
      </c>
      <c r="M106" s="143">
        <f t="shared" si="8"/>
        <v>4.3871813216090176E-2</v>
      </c>
      <c r="N106" s="143">
        <f t="shared" si="8"/>
        <v>4.997708339367582E-2</v>
      </c>
      <c r="O106" s="143">
        <f t="shared" si="8"/>
        <v>4.8840587395357099E-2</v>
      </c>
      <c r="P106" s="143">
        <f t="shared" si="8"/>
        <v>4.8865322570463859E-2</v>
      </c>
      <c r="Q106" s="143">
        <f t="shared" si="8"/>
        <v>4.5925200461804087E-2</v>
      </c>
    </row>
    <row r="107" spans="1:17" x14ac:dyDescent="0.25">
      <c r="A107" s="142" t="s">
        <v>123</v>
      </c>
      <c r="B107" s="141">
        <f t="shared" ref="B107:Q107" si="9">IF(B$28=0,0,B$28/B$5)</f>
        <v>4.3698666370846517E-2</v>
      </c>
      <c r="C107" s="141">
        <f t="shared" si="9"/>
        <v>4.7192226632899417E-2</v>
      </c>
      <c r="D107" s="141">
        <f t="shared" si="9"/>
        <v>4.7371715475985635E-2</v>
      </c>
      <c r="E107" s="141">
        <f t="shared" si="9"/>
        <v>4.8829751543792162E-2</v>
      </c>
      <c r="F107" s="141">
        <f t="shared" si="9"/>
        <v>4.4519884359093521E-2</v>
      </c>
      <c r="G107" s="141">
        <f t="shared" si="9"/>
        <v>3.997385426522182E-2</v>
      </c>
      <c r="H107" s="141">
        <f t="shared" si="9"/>
        <v>4.1773738426166551E-2</v>
      </c>
      <c r="I107" s="141">
        <f t="shared" si="9"/>
        <v>3.8598302894417541E-2</v>
      </c>
      <c r="J107" s="141">
        <f t="shared" si="9"/>
        <v>4.207228255025916E-2</v>
      </c>
      <c r="K107" s="141">
        <f t="shared" si="9"/>
        <v>4.1845649572316602E-2</v>
      </c>
      <c r="L107" s="141">
        <f t="shared" si="9"/>
        <v>4.1767506396299656E-2</v>
      </c>
      <c r="M107" s="141">
        <f t="shared" si="9"/>
        <v>4.3871813216090176E-2</v>
      </c>
      <c r="N107" s="141">
        <f t="shared" si="9"/>
        <v>4.997708339367582E-2</v>
      </c>
      <c r="O107" s="141">
        <f t="shared" si="9"/>
        <v>4.8840587395357099E-2</v>
      </c>
      <c r="P107" s="141">
        <f t="shared" si="9"/>
        <v>4.8865322570463859E-2</v>
      </c>
      <c r="Q107" s="141">
        <f t="shared" si="9"/>
        <v>4.5925200461804087E-2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3.6410995859098592E-2</v>
      </c>
      <c r="C109" s="143">
        <f t="shared" si="11"/>
        <v>3.5238556760442886E-2</v>
      </c>
      <c r="D109" s="143">
        <f t="shared" si="11"/>
        <v>3.3251591804118907E-2</v>
      </c>
      <c r="E109" s="143">
        <f t="shared" si="11"/>
        <v>3.7275560525706401E-2</v>
      </c>
      <c r="F109" s="143">
        <f t="shared" si="11"/>
        <v>2.780954355183235E-2</v>
      </c>
      <c r="G109" s="143">
        <f t="shared" si="11"/>
        <v>2.5673457113911467E-2</v>
      </c>
      <c r="H109" s="143">
        <f t="shared" si="11"/>
        <v>2.6581988493820201E-2</v>
      </c>
      <c r="I109" s="143">
        <f t="shared" si="11"/>
        <v>2.4022717454424698E-2</v>
      </c>
      <c r="J109" s="143">
        <f t="shared" si="11"/>
        <v>2.6237440131579699E-2</v>
      </c>
      <c r="K109" s="143">
        <f t="shared" si="11"/>
        <v>2.457829657328877E-2</v>
      </c>
      <c r="L109" s="143">
        <f t="shared" si="11"/>
        <v>2.5118863562237623E-2</v>
      </c>
      <c r="M109" s="143">
        <f t="shared" si="11"/>
        <v>2.6101650584316832E-2</v>
      </c>
      <c r="N109" s="143">
        <f t="shared" si="11"/>
        <v>2.8651992347576878E-2</v>
      </c>
      <c r="O109" s="143">
        <f t="shared" si="11"/>
        <v>3.0416424194324349E-2</v>
      </c>
      <c r="P109" s="143">
        <f t="shared" si="11"/>
        <v>2.9912459081937137E-2</v>
      </c>
      <c r="Q109" s="143">
        <f t="shared" si="11"/>
        <v>2.8788528810135192E-2</v>
      </c>
    </row>
    <row r="110" spans="1:17" x14ac:dyDescent="0.25">
      <c r="A110" s="142" t="s">
        <v>121</v>
      </c>
      <c r="B110" s="141">
        <f t="shared" ref="B110:Q110" si="12">IF(B$35=0,0,B$35/B$5)</f>
        <v>2.1874910484021275E-2</v>
      </c>
      <c r="C110" s="141">
        <f t="shared" si="12"/>
        <v>1.981910452409227E-2</v>
      </c>
      <c r="D110" s="141">
        <f t="shared" si="12"/>
        <v>1.7567064729117766E-2</v>
      </c>
      <c r="E110" s="141">
        <f t="shared" si="12"/>
        <v>2.0795795253645933E-2</v>
      </c>
      <c r="F110" s="141">
        <f t="shared" si="12"/>
        <v>1.3432232270337888E-2</v>
      </c>
      <c r="G110" s="141">
        <f t="shared" si="12"/>
        <v>1.2066115816008716E-2</v>
      </c>
      <c r="H110" s="141">
        <f t="shared" si="12"/>
        <v>1.2631314249360884E-2</v>
      </c>
      <c r="I110" s="141">
        <f t="shared" si="12"/>
        <v>1.1713714250130016E-2</v>
      </c>
      <c r="J110" s="141">
        <f t="shared" si="12"/>
        <v>1.2828068155258552E-2</v>
      </c>
      <c r="K110" s="141">
        <f t="shared" si="12"/>
        <v>1.2885681957373432E-2</v>
      </c>
      <c r="L110" s="141">
        <f t="shared" si="12"/>
        <v>1.2830145233052438E-2</v>
      </c>
      <c r="M110" s="141">
        <f t="shared" si="12"/>
        <v>1.3488108860850931E-2</v>
      </c>
      <c r="N110" s="141">
        <f t="shared" si="12"/>
        <v>1.5454211534280818E-2</v>
      </c>
      <c r="O110" s="141">
        <f t="shared" si="12"/>
        <v>1.4877589373446042E-2</v>
      </c>
      <c r="P110" s="141">
        <f t="shared" si="12"/>
        <v>1.4906948743250749E-2</v>
      </c>
      <c r="Q110" s="141">
        <f t="shared" si="12"/>
        <v>1.4063548289916492E-2</v>
      </c>
    </row>
    <row r="111" spans="1:17" x14ac:dyDescent="0.25">
      <c r="A111" s="142" t="s">
        <v>120</v>
      </c>
      <c r="B111" s="141">
        <f t="shared" ref="B111:Q111" si="13">IF(B$39=0,0,B$39/B$5)</f>
        <v>1.4536085375077322E-2</v>
      </c>
      <c r="C111" s="141">
        <f t="shared" si="13"/>
        <v>1.5419452236350616E-2</v>
      </c>
      <c r="D111" s="141">
        <f t="shared" si="13"/>
        <v>1.5684527075001144E-2</v>
      </c>
      <c r="E111" s="141">
        <f t="shared" si="13"/>
        <v>1.6479765272060468E-2</v>
      </c>
      <c r="F111" s="141">
        <f t="shared" si="13"/>
        <v>1.4377311281494462E-2</v>
      </c>
      <c r="G111" s="141">
        <f t="shared" si="13"/>
        <v>1.3607341297902751E-2</v>
      </c>
      <c r="H111" s="141">
        <f t="shared" si="13"/>
        <v>1.3950674244459315E-2</v>
      </c>
      <c r="I111" s="141">
        <f t="shared" si="13"/>
        <v>1.2309003204294684E-2</v>
      </c>
      <c r="J111" s="141">
        <f t="shared" si="13"/>
        <v>1.3409371976321147E-2</v>
      </c>
      <c r="K111" s="141">
        <f t="shared" si="13"/>
        <v>1.169261461591534E-2</v>
      </c>
      <c r="L111" s="141">
        <f t="shared" si="13"/>
        <v>1.2288718329185188E-2</v>
      </c>
      <c r="M111" s="141">
        <f t="shared" si="13"/>
        <v>1.2613541723465901E-2</v>
      </c>
      <c r="N111" s="141">
        <f t="shared" si="13"/>
        <v>1.319778081329606E-2</v>
      </c>
      <c r="O111" s="141">
        <f t="shared" si="13"/>
        <v>1.5538834820878308E-2</v>
      </c>
      <c r="P111" s="141">
        <f t="shared" si="13"/>
        <v>1.5005510338686388E-2</v>
      </c>
      <c r="Q111" s="141">
        <f t="shared" si="13"/>
        <v>1.4724980520218702E-2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0.10181427020018126</v>
      </c>
      <c r="C113" s="171">
        <f t="shared" si="15"/>
        <v>4.8199167123806362E-2</v>
      </c>
      <c r="D113" s="171">
        <f t="shared" si="15"/>
        <v>4.594331130574749E-2</v>
      </c>
      <c r="E113" s="171">
        <f t="shared" si="15"/>
        <v>5.093416447715008E-2</v>
      </c>
      <c r="F113" s="171">
        <f t="shared" si="15"/>
        <v>0.13454543725282261</v>
      </c>
      <c r="G113" s="171">
        <f t="shared" si="15"/>
        <v>0.20856530181958782</v>
      </c>
      <c r="H113" s="171">
        <f t="shared" si="15"/>
        <v>0.1836828256256981</v>
      </c>
      <c r="I113" s="171">
        <f t="shared" si="15"/>
        <v>0.27097269804571494</v>
      </c>
      <c r="J113" s="171">
        <f t="shared" si="15"/>
        <v>0.2039625158059333</v>
      </c>
      <c r="K113" s="171">
        <f t="shared" si="15"/>
        <v>0.1914753196600916</v>
      </c>
      <c r="L113" s="171">
        <f t="shared" si="15"/>
        <v>0.1955315228854291</v>
      </c>
      <c r="M113" s="171">
        <f t="shared" si="15"/>
        <v>0.15647668413006685</v>
      </c>
      <c r="N113" s="171">
        <f t="shared" si="15"/>
        <v>4.0883607220590555E-2</v>
      </c>
      <c r="O113" s="171">
        <f t="shared" si="15"/>
        <v>4.2454499423357918E-2</v>
      </c>
      <c r="P113" s="171">
        <f t="shared" si="15"/>
        <v>5.2900483011521747E-2</v>
      </c>
      <c r="Q113" s="171">
        <f t="shared" si="15"/>
        <v>0.11698293174514278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1</v>
      </c>
      <c r="E115" s="77">
        <f t="shared" si="16"/>
        <v>1.0000000000000002</v>
      </c>
      <c r="F115" s="77">
        <f t="shared" si="16"/>
        <v>1</v>
      </c>
      <c r="G115" s="77">
        <f t="shared" si="16"/>
        <v>1.0000000000000002</v>
      </c>
      <c r="H115" s="77">
        <f t="shared" si="16"/>
        <v>0.99999999999999989</v>
      </c>
      <c r="I115" s="77">
        <f t="shared" si="16"/>
        <v>1</v>
      </c>
      <c r="J115" s="77">
        <f t="shared" si="16"/>
        <v>1</v>
      </c>
      <c r="K115" s="77">
        <f t="shared" si="16"/>
        <v>1</v>
      </c>
      <c r="L115" s="77">
        <f t="shared" si="16"/>
        <v>1</v>
      </c>
      <c r="M115" s="77">
        <f t="shared" si="16"/>
        <v>0.99999999999999978</v>
      </c>
      <c r="N115" s="77">
        <f t="shared" si="16"/>
        <v>0.99999999999999989</v>
      </c>
      <c r="O115" s="77">
        <f t="shared" si="16"/>
        <v>0.99999999999999978</v>
      </c>
      <c r="P115" s="77">
        <f t="shared" si="16"/>
        <v>0.99999999999999989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2.5013019675565983E-3</v>
      </c>
      <c r="C120" s="145">
        <f t="shared" si="21"/>
        <v>2.782897269487208E-3</v>
      </c>
      <c r="D120" s="145">
        <f t="shared" si="21"/>
        <v>2.8385323398217501E-3</v>
      </c>
      <c r="E120" s="145">
        <f t="shared" si="21"/>
        <v>2.7521371910477731E-3</v>
      </c>
      <c r="F120" s="145">
        <f t="shared" si="21"/>
        <v>2.6825308867310907E-3</v>
      </c>
      <c r="G120" s="145">
        <f t="shared" si="21"/>
        <v>2.5513640345765968E-3</v>
      </c>
      <c r="H120" s="145">
        <f t="shared" si="21"/>
        <v>2.6272352843686479E-3</v>
      </c>
      <c r="I120" s="145">
        <f t="shared" si="21"/>
        <v>2.3927814945834164E-3</v>
      </c>
      <c r="J120" s="145">
        <f t="shared" si="21"/>
        <v>2.5703253484618887E-3</v>
      </c>
      <c r="K120" s="145">
        <f t="shared" si="21"/>
        <v>2.6247299158173852E-3</v>
      </c>
      <c r="L120" s="145">
        <f t="shared" si="21"/>
        <v>2.4923493019716834E-3</v>
      </c>
      <c r="M120" s="145">
        <f t="shared" si="21"/>
        <v>2.5342981039116544E-3</v>
      </c>
      <c r="N120" s="145">
        <f t="shared" si="21"/>
        <v>3.034125334131851E-3</v>
      </c>
      <c r="O120" s="145">
        <f t="shared" si="21"/>
        <v>2.9713251989910319E-3</v>
      </c>
      <c r="P120" s="145">
        <f t="shared" si="21"/>
        <v>2.9922632418948911E-3</v>
      </c>
      <c r="Q120" s="145">
        <f t="shared" si="21"/>
        <v>2.7380883274688468E-3</v>
      </c>
    </row>
    <row r="121" spans="1:17" x14ac:dyDescent="0.25">
      <c r="A121" s="175" t="s">
        <v>115</v>
      </c>
      <c r="B121" s="174">
        <f t="shared" ref="B121:Q121" si="22">IF(B$63=0,0,B$63/B$53)</f>
        <v>0.3450905858464422</v>
      </c>
      <c r="C121" s="174">
        <f t="shared" si="22"/>
        <v>0.36208825083058055</v>
      </c>
      <c r="D121" s="174">
        <f t="shared" si="22"/>
        <v>0.36842473293930939</v>
      </c>
      <c r="E121" s="174">
        <f t="shared" si="22"/>
        <v>0.35817928489046874</v>
      </c>
      <c r="F121" s="174">
        <f t="shared" si="22"/>
        <v>0.33698091150372167</v>
      </c>
      <c r="G121" s="174">
        <f t="shared" si="22"/>
        <v>0.27776369256094674</v>
      </c>
      <c r="H121" s="174">
        <f t="shared" si="22"/>
        <v>0.29205700473412749</v>
      </c>
      <c r="I121" s="174">
        <f t="shared" si="22"/>
        <v>0.265146483142849</v>
      </c>
      <c r="J121" s="174">
        <f t="shared" si="22"/>
        <v>0.28263098421036115</v>
      </c>
      <c r="K121" s="174">
        <f t="shared" si="22"/>
        <v>0.28104264881243002</v>
      </c>
      <c r="L121" s="174">
        <f t="shared" si="22"/>
        <v>0.28730929455501075</v>
      </c>
      <c r="M121" s="174">
        <f t="shared" si="22"/>
        <v>0.30629971396154571</v>
      </c>
      <c r="N121" s="174">
        <f t="shared" si="22"/>
        <v>0.37114278631348463</v>
      </c>
      <c r="O121" s="174">
        <f t="shared" si="22"/>
        <v>0.37492397275815564</v>
      </c>
      <c r="P121" s="174">
        <f t="shared" si="22"/>
        <v>0.36452537736966051</v>
      </c>
      <c r="Q121" s="174">
        <f t="shared" si="22"/>
        <v>0.33290378195934939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0.29952928940258006</v>
      </c>
      <c r="C123" s="143">
        <f t="shared" si="24"/>
        <v>0.33239489560601548</v>
      </c>
      <c r="D123" s="143">
        <f t="shared" si="24"/>
        <v>0.33857805660230372</v>
      </c>
      <c r="E123" s="143">
        <f t="shared" si="24"/>
        <v>0.33034769407141035</v>
      </c>
      <c r="F123" s="143">
        <f t="shared" si="24"/>
        <v>0.32143957675487655</v>
      </c>
      <c r="G123" s="143">
        <f t="shared" si="24"/>
        <v>0.30466705838733438</v>
      </c>
      <c r="H123" s="143">
        <f t="shared" si="24"/>
        <v>0.31327985016722881</v>
      </c>
      <c r="I123" s="143">
        <f t="shared" si="24"/>
        <v>0.2851692358808825</v>
      </c>
      <c r="J123" s="143">
        <f t="shared" si="24"/>
        <v>0.3115692393823028</v>
      </c>
      <c r="K123" s="143">
        <f t="shared" si="24"/>
        <v>0.32029981757230291</v>
      </c>
      <c r="L123" s="143">
        <f t="shared" si="24"/>
        <v>0.31551049721110547</v>
      </c>
      <c r="M123" s="143">
        <f t="shared" si="24"/>
        <v>0.32929258269882195</v>
      </c>
      <c r="N123" s="143">
        <f t="shared" si="24"/>
        <v>0.36708959619118448</v>
      </c>
      <c r="O123" s="143">
        <f t="shared" si="24"/>
        <v>0.35299407690679141</v>
      </c>
      <c r="P123" s="143">
        <f t="shared" si="24"/>
        <v>0.35539137634062756</v>
      </c>
      <c r="Q123" s="143">
        <f t="shared" si="24"/>
        <v>0.33304163202566289</v>
      </c>
    </row>
    <row r="124" spans="1:17" x14ac:dyDescent="0.25">
      <c r="A124" s="142" t="s">
        <v>123</v>
      </c>
      <c r="B124" s="141">
        <f t="shared" ref="B124:Q124" si="25">IF(B$71=0,0,B$71/B$53)</f>
        <v>0.29952928940258006</v>
      </c>
      <c r="C124" s="141">
        <f t="shared" si="25"/>
        <v>0.33239489560601548</v>
      </c>
      <c r="D124" s="141">
        <f t="shared" si="25"/>
        <v>0.33857805660230372</v>
      </c>
      <c r="E124" s="141">
        <f t="shared" si="25"/>
        <v>0.33034769407141035</v>
      </c>
      <c r="F124" s="141">
        <f t="shared" si="25"/>
        <v>0.32143957675487655</v>
      </c>
      <c r="G124" s="141">
        <f t="shared" si="25"/>
        <v>0.30466705838733438</v>
      </c>
      <c r="H124" s="141">
        <f t="shared" si="25"/>
        <v>0.31327985016722881</v>
      </c>
      <c r="I124" s="141">
        <f t="shared" si="25"/>
        <v>0.2851692358808825</v>
      </c>
      <c r="J124" s="141">
        <f t="shared" si="25"/>
        <v>0.3115692393823028</v>
      </c>
      <c r="K124" s="141">
        <f t="shared" si="25"/>
        <v>0.32029981757230291</v>
      </c>
      <c r="L124" s="141">
        <f t="shared" si="25"/>
        <v>0.31551049721110547</v>
      </c>
      <c r="M124" s="141">
        <f t="shared" si="25"/>
        <v>0.32929258269882195</v>
      </c>
      <c r="N124" s="141">
        <f t="shared" si="25"/>
        <v>0.36708959619118448</v>
      </c>
      <c r="O124" s="141">
        <f t="shared" si="25"/>
        <v>0.35299407690679141</v>
      </c>
      <c r="P124" s="141">
        <f t="shared" si="25"/>
        <v>0.35539137634062756</v>
      </c>
      <c r="Q124" s="141">
        <f t="shared" si="25"/>
        <v>0.33304163202566289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0.25796365772720209</v>
      </c>
      <c r="C126" s="143">
        <f t="shared" si="27"/>
        <v>0.25654103707042591</v>
      </c>
      <c r="D126" s="143">
        <f t="shared" si="27"/>
        <v>0.24564447021754862</v>
      </c>
      <c r="E126" s="143">
        <f t="shared" si="27"/>
        <v>0.26065484613644357</v>
      </c>
      <c r="F126" s="143">
        <f t="shared" si="27"/>
        <v>0.20753628411283637</v>
      </c>
      <c r="G126" s="143">
        <f t="shared" si="27"/>
        <v>0.20225007154420485</v>
      </c>
      <c r="H126" s="143">
        <f t="shared" si="27"/>
        <v>0.20604944114555415</v>
      </c>
      <c r="I126" s="143">
        <f t="shared" si="27"/>
        <v>0.18344735368978027</v>
      </c>
      <c r="J126" s="143">
        <f t="shared" si="27"/>
        <v>0.20083287994660795</v>
      </c>
      <c r="K126" s="143">
        <f t="shared" si="27"/>
        <v>0.19445226833419424</v>
      </c>
      <c r="L126" s="143">
        <f t="shared" si="27"/>
        <v>0.19612371363661493</v>
      </c>
      <c r="M126" s="143">
        <f t="shared" si="27"/>
        <v>0.20249727891540351</v>
      </c>
      <c r="N126" s="143">
        <f t="shared" si="27"/>
        <v>0.21752583827008198</v>
      </c>
      <c r="O126" s="143">
        <f t="shared" si="27"/>
        <v>0.22722156769353058</v>
      </c>
      <c r="P126" s="143">
        <f t="shared" si="27"/>
        <v>0.22486045687993209</v>
      </c>
      <c r="Q126" s="143">
        <f t="shared" si="27"/>
        <v>0.21578526871541157</v>
      </c>
    </row>
    <row r="127" spans="1:17" x14ac:dyDescent="0.25">
      <c r="A127" s="142" t="s">
        <v>121</v>
      </c>
      <c r="B127" s="141">
        <f t="shared" ref="B127:Q127" si="28">IF(B$78=0,0,B$78/B$53)</f>
        <v>0.15497878560504016</v>
      </c>
      <c r="C127" s="141">
        <f t="shared" si="28"/>
        <v>0.14428552403500589</v>
      </c>
      <c r="D127" s="141">
        <f t="shared" si="28"/>
        <v>0.12977581145835496</v>
      </c>
      <c r="E127" s="141">
        <f t="shared" si="28"/>
        <v>0.14541766067839265</v>
      </c>
      <c r="F127" s="141">
        <f t="shared" si="28"/>
        <v>0.1002416874455595</v>
      </c>
      <c r="G127" s="141">
        <f t="shared" si="28"/>
        <v>9.5054311393305752E-2</v>
      </c>
      <c r="H127" s="141">
        <f t="shared" si="28"/>
        <v>9.791123198400889E-2</v>
      </c>
      <c r="I127" s="141">
        <f t="shared" si="28"/>
        <v>8.9450741163707312E-2</v>
      </c>
      <c r="J127" s="141">
        <f t="shared" si="28"/>
        <v>9.8191662709925798E-2</v>
      </c>
      <c r="K127" s="141">
        <f t="shared" si="28"/>
        <v>0.10194563639399477</v>
      </c>
      <c r="L127" s="141">
        <f t="shared" si="28"/>
        <v>0.10017554032126771</v>
      </c>
      <c r="M127" s="141">
        <f t="shared" si="28"/>
        <v>0.10464109666988493</v>
      </c>
      <c r="N127" s="141">
        <f t="shared" si="28"/>
        <v>0.1173283267012287</v>
      </c>
      <c r="O127" s="141">
        <f t="shared" si="28"/>
        <v>0.11114091384765136</v>
      </c>
      <c r="P127" s="141">
        <f t="shared" si="28"/>
        <v>0.1120597706765345</v>
      </c>
      <c r="Q127" s="141">
        <f t="shared" si="28"/>
        <v>0.10541374194027615</v>
      </c>
    </row>
    <row r="128" spans="1:17" x14ac:dyDescent="0.25">
      <c r="A128" s="142" t="s">
        <v>120</v>
      </c>
      <c r="B128" s="141">
        <f t="shared" ref="B128:Q128" si="29">IF(B$82=0,0,B$82/B$53)</f>
        <v>0.10298487212216192</v>
      </c>
      <c r="C128" s="141">
        <f t="shared" si="29"/>
        <v>0.11225551303542002</v>
      </c>
      <c r="D128" s="141">
        <f t="shared" si="29"/>
        <v>0.11586865875919365</v>
      </c>
      <c r="E128" s="141">
        <f t="shared" si="29"/>
        <v>0.11523718545805089</v>
      </c>
      <c r="F128" s="141">
        <f t="shared" si="29"/>
        <v>0.10729459666727685</v>
      </c>
      <c r="G128" s="141">
        <f t="shared" si="29"/>
        <v>0.10719576015089909</v>
      </c>
      <c r="H128" s="141">
        <f t="shared" si="29"/>
        <v>0.10813820916154526</v>
      </c>
      <c r="I128" s="141">
        <f t="shared" si="29"/>
        <v>9.399661252607297E-2</v>
      </c>
      <c r="J128" s="141">
        <f t="shared" si="29"/>
        <v>0.10264121723668215</v>
      </c>
      <c r="K128" s="141">
        <f t="shared" si="29"/>
        <v>9.250663194019948E-2</v>
      </c>
      <c r="L128" s="141">
        <f t="shared" si="29"/>
        <v>9.5948173315347218E-2</v>
      </c>
      <c r="M128" s="141">
        <f t="shared" si="29"/>
        <v>9.7856182245518564E-2</v>
      </c>
      <c r="N128" s="141">
        <f t="shared" si="29"/>
        <v>0.10019751156885329</v>
      </c>
      <c r="O128" s="141">
        <f t="shared" si="29"/>
        <v>0.11608065384587922</v>
      </c>
      <c r="P128" s="141">
        <f t="shared" si="29"/>
        <v>0.11280068620339759</v>
      </c>
      <c r="Q128" s="141">
        <f t="shared" si="29"/>
        <v>0.1103715267751354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9.4915165056219039E-2</v>
      </c>
      <c r="C130" s="171">
        <f t="shared" si="31"/>
        <v>4.6192919223490954E-2</v>
      </c>
      <c r="D130" s="171">
        <f t="shared" si="31"/>
        <v>4.4514207901016664E-2</v>
      </c>
      <c r="E130" s="171">
        <f t="shared" si="31"/>
        <v>4.8066037710629575E-2</v>
      </c>
      <c r="F130" s="171">
        <f t="shared" si="31"/>
        <v>0.13136069674183432</v>
      </c>
      <c r="G130" s="171">
        <f t="shared" si="31"/>
        <v>0.21276781347293752</v>
      </c>
      <c r="H130" s="171">
        <f t="shared" si="31"/>
        <v>0.18598646866872082</v>
      </c>
      <c r="I130" s="171">
        <f t="shared" si="31"/>
        <v>0.26384414579190468</v>
      </c>
      <c r="J130" s="171">
        <f t="shared" si="31"/>
        <v>0.20239657111226628</v>
      </c>
      <c r="K130" s="171">
        <f t="shared" si="31"/>
        <v>0.2015805353652555</v>
      </c>
      <c r="L130" s="171">
        <f t="shared" si="31"/>
        <v>0.19856414529529715</v>
      </c>
      <c r="M130" s="171">
        <f t="shared" si="31"/>
        <v>0.15937612632031711</v>
      </c>
      <c r="N130" s="171">
        <f t="shared" si="31"/>
        <v>4.1207653891117066E-2</v>
      </c>
      <c r="O130" s="171">
        <f t="shared" si="31"/>
        <v>4.1889057442531297E-2</v>
      </c>
      <c r="P130" s="171">
        <f t="shared" si="31"/>
        <v>5.2230526167884823E-2</v>
      </c>
      <c r="Q130" s="171">
        <f t="shared" si="31"/>
        <v>0.11553122897210744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4.3800304788007853</v>
      </c>
      <c r="C134" s="133">
        <f>IF(C$5=0,0,(C$5-C$51)/ISI_fec!C$5)</f>
        <v>4.2868548255176719</v>
      </c>
      <c r="D134" s="133">
        <f>IF(D$5=0,0,(D$5-D$51)/ISI_fec!D$5)</f>
        <v>4.2749006214488245</v>
      </c>
      <c r="E134" s="133">
        <f>IF(E$5=0,0,(E$5-E$51)/ISI_fec!E$5)</f>
        <v>4.1516336107297471</v>
      </c>
      <c r="F134" s="133">
        <f>IF(F$5=0,0,(F$5-F$51)/ISI_fec!F$5)</f>
        <v>4.1452512040223812</v>
      </c>
      <c r="G134" s="133">
        <f>IF(G$5=0,0,(G$5-G$51)/ISI_fec!G$5)</f>
        <v>4.2072481248379567</v>
      </c>
      <c r="H134" s="133">
        <f>IF(H$5=0,0,(H$5-H$51)/ISI_fec!H$5)</f>
        <v>4.1466280225877972</v>
      </c>
      <c r="I134" s="133">
        <f>IF(I$5=0,0,(I$5-I$51)/ISI_fec!I$5)</f>
        <v>4.0057257023451376</v>
      </c>
      <c r="J134" s="133">
        <f>IF(J$5=0,0,(J$5-J$51)/ISI_fec!J$5)</f>
        <v>4.0754237090959053</v>
      </c>
      <c r="K134" s="133">
        <f>IF(K$5=0,0,(K$5-K$51)/ISI_fec!K$5)</f>
        <v>4.1711676884508417</v>
      </c>
      <c r="L134" s="133">
        <f>IF(L$5=0,0,(L$5-L$51)/ISI_fec!L$5)</f>
        <v>4.1588919784014662</v>
      </c>
      <c r="M134" s="133">
        <f>IF(M$5=0,0,(M$5-M$51)/ISI_fec!M$5)</f>
        <v>4.1270088866681665</v>
      </c>
      <c r="N134" s="133">
        <f>IF(N$5=0,0,(N$5-N$51)/ISI_fec!N$5)</f>
        <v>4.1318539224023745</v>
      </c>
      <c r="O134" s="133">
        <f>IF(O$5=0,0,(O$5-O$51)/ISI_fec!O$5)</f>
        <v>4.144707702536305</v>
      </c>
      <c r="P134" s="133">
        <f>IF(P$5=0,0,(P$5-P$51)/ISI_fec!P$5)</f>
        <v>4.0964277781197529</v>
      </c>
      <c r="Q134" s="133">
        <f>IF(Q$5=0,0,(Q$5-Q$51)/ISI_fec!Q$5)</f>
        <v>4.1617164413601477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</v>
      </c>
      <c r="C139" s="128">
        <f>IF(C$10=0,0,C$10/ISI_fec!C$10)</f>
        <v>1.3251221999999998</v>
      </c>
      <c r="D139" s="128">
        <f>IF(D$10=0,0,D$10/ISI_fec!D$10)</f>
        <v>1.3251221999999998</v>
      </c>
      <c r="E139" s="128">
        <f>IF(E$10=0,0,E$10/ISI_fec!E$10)</f>
        <v>1.3251222</v>
      </c>
      <c r="F139" s="128">
        <f>IF(F$10=0,0,F$10/ISI_fec!F$10)</f>
        <v>1.3251222</v>
      </c>
      <c r="G139" s="128">
        <f>IF(G$10=0,0,G$10/ISI_fec!G$10)</f>
        <v>1.3251222000000002</v>
      </c>
      <c r="H139" s="128">
        <f>IF(H$10=0,0,H$10/ISI_fec!H$10)</f>
        <v>1.3251221999999998</v>
      </c>
      <c r="I139" s="128">
        <f>IF(I$10=0,0,I$10/ISI_fec!I$10)</f>
        <v>1.3251222</v>
      </c>
      <c r="J139" s="128">
        <f>IF(J$10=0,0,J$10/ISI_fec!J$10)</f>
        <v>1.3231795656288887</v>
      </c>
      <c r="K139" s="128">
        <f>IF(K$10=0,0,K$10/ISI_fec!K$10)</f>
        <v>1.3173238309830106</v>
      </c>
      <c r="L139" s="128">
        <f>IF(L$10=0,0,L$10/ISI_fec!L$10)</f>
        <v>1.2701417420555075</v>
      </c>
      <c r="M139" s="128">
        <f>IF(M$10=0,0,M$10/ISI_fec!M$10)</f>
        <v>1.230125959245663</v>
      </c>
      <c r="N139" s="128">
        <f>IF(N$10=0,0,N$10/ISI_fec!N$10)</f>
        <v>1.3251222</v>
      </c>
      <c r="O139" s="128">
        <f>IF(O$10=0,0,O$10/ISI_fec!O$10)</f>
        <v>1.3250982217426759</v>
      </c>
      <c r="P139" s="128">
        <f>IF(P$10=0,0,P$10/ISI_fec!P$10)</f>
        <v>1.3251141941957469</v>
      </c>
      <c r="Q139" s="128">
        <f>IF(Q$10=0,0,Q$10/ISI_fec!Q$10)</f>
        <v>1.3251142147820778</v>
      </c>
    </row>
    <row r="140" spans="1:17" x14ac:dyDescent="0.25">
      <c r="A140" s="127" t="s">
        <v>117</v>
      </c>
      <c r="B140" s="126">
        <f>IF(B$15=0,0,B$15/ISI_fec!B$15)</f>
        <v>3.5093492780805886</v>
      </c>
      <c r="C140" s="126">
        <f>IF(C$15=0,0,C$15/ISI_fec!C$15)</f>
        <v>3.1614227826545607</v>
      </c>
      <c r="D140" s="126">
        <f>IF(D$15=0,0,D$15/ISI_fec!D$15)</f>
        <v>3.1577663869568906</v>
      </c>
      <c r="E140" s="126">
        <f>IF(E$15=0,0,E$15/ISI_fec!E$15)</f>
        <v>3.1122486084812948</v>
      </c>
      <c r="F140" s="126">
        <f>IF(F$15=0,0,F$15/ISI_fec!F$15)</f>
        <v>2.6649798026306963</v>
      </c>
      <c r="G140" s="126">
        <f>IF(G$15=0,0,G$15/ISI_fec!G$15)</f>
        <v>2.4728292503828562</v>
      </c>
      <c r="H140" s="126">
        <f>IF(H$15=0,0,H$15/ISI_fec!H$15)</f>
        <v>2.390758830341269</v>
      </c>
      <c r="I140" s="126">
        <f>IF(I$15=0,0,I$15/ISI_fec!I$15)</f>
        <v>2.2589686796894464</v>
      </c>
      <c r="J140" s="126">
        <f>IF(J$15=0,0,J$15/ISI_fec!J$15)</f>
        <v>2.1607781497535954</v>
      </c>
      <c r="K140" s="126">
        <f>IF(K$15=0,0,K$15/ISI_fec!K$15)</f>
        <v>2.4059002179081888</v>
      </c>
      <c r="L140" s="126">
        <f>IF(L$15=0,0,L$15/ISI_fec!L$15)</f>
        <v>2.4928817397387224</v>
      </c>
      <c r="M140" s="126">
        <f>IF(M$15=0,0,M$15/ISI_fec!M$15)</f>
        <v>2.677708697561525</v>
      </c>
      <c r="N140" s="126">
        <f>IF(N$15=0,0,N$15/ISI_fec!N$15)</f>
        <v>3.2833309319678832</v>
      </c>
      <c r="O140" s="126">
        <f>IF(O$15=0,0,O$15/ISI_fec!O$15)</f>
        <v>3.472524258701843</v>
      </c>
      <c r="P140" s="126">
        <f>IF(P$15=0,0,P$15/ISI_fec!P$15)</f>
        <v>3.3303559080422351</v>
      </c>
      <c r="Q140" s="126">
        <f>IF(Q$15=0,0,Q$15/ISI_fec!Q$15)</f>
        <v>3.3752352258655018</v>
      </c>
    </row>
    <row r="141" spans="1:17" x14ac:dyDescent="0.25">
      <c r="A141" s="127" t="s">
        <v>116</v>
      </c>
      <c r="B141" s="126">
        <f>IF(B$21=0,0,B$21/ISI_fec!B$21)</f>
        <v>5.5859041283592958</v>
      </c>
      <c r="C141" s="126">
        <f>IF(C$21=0,0,C$21/ISI_fec!C$21)</f>
        <v>5.5256855005978478</v>
      </c>
      <c r="D141" s="126">
        <f>IF(D$21=0,0,D$21/ISI_fec!D$21)</f>
        <v>5.5232580820333119</v>
      </c>
      <c r="E141" s="126">
        <f>IF(E$21=0,0,E$21/ISI_fec!E$21)</f>
        <v>5.3173553829399793</v>
      </c>
      <c r="F141" s="126">
        <f>IF(F$21=0,0,F$21/ISI_fec!F$21)</f>
        <v>5.422113689321125</v>
      </c>
      <c r="G141" s="126">
        <f>IF(G$21=0,0,G$21/ISI_fec!G$21)</f>
        <v>5.5426431025413123</v>
      </c>
      <c r="H141" s="126">
        <f>IF(H$21=0,0,H$21/ISI_fec!H$21)</f>
        <v>5.4648033112756602</v>
      </c>
      <c r="I141" s="126">
        <f>IF(I$21=0,0,I$21/ISI_fec!I$21)</f>
        <v>5.2734600654947057</v>
      </c>
      <c r="J141" s="126">
        <f>IF(J$21=0,0,J$21/ISI_fec!J$21)</f>
        <v>5.3867388685573019</v>
      </c>
      <c r="K141" s="126">
        <f>IF(K$21=0,0,K$21/ISI_fec!K$21)</f>
        <v>5.5071474420366622</v>
      </c>
      <c r="L141" s="126">
        <f>IF(L$21=0,0,L$21/ISI_fec!L$21)</f>
        <v>5.4703634534541798</v>
      </c>
      <c r="M141" s="126">
        <f>IF(M$21=0,0,M$21/ISI_fec!M$21)</f>
        <v>5.3985992565185708</v>
      </c>
      <c r="N141" s="126">
        <f>IF(N$21=0,0,N$21/ISI_fec!N$21)</f>
        <v>5.3191411236022423</v>
      </c>
      <c r="O141" s="126">
        <f>IF(O$21=0,0,O$21/ISI_fec!O$21)</f>
        <v>5.3033930059678367</v>
      </c>
      <c r="P141" s="126">
        <f>IF(P$21=0,0,P$21/ISI_fec!P$21)</f>
        <v>5.2545334565241006</v>
      </c>
      <c r="Q141" s="126">
        <f>IF(Q$21=0,0,Q$21/ISI_fec!Q$21)</f>
        <v>5.3304050314612184</v>
      </c>
    </row>
    <row r="142" spans="1:17" x14ac:dyDescent="0.25">
      <c r="A142" s="127" t="s">
        <v>113</v>
      </c>
      <c r="B142" s="126">
        <f>IF(B$27=0,0,B$27/ISI_fec!B$27)</f>
        <v>1.4307867636277682</v>
      </c>
      <c r="C142" s="126">
        <f>IF(C$27=0,0,C$27/ISI_fec!C$27)</f>
        <v>1.4271148117242647</v>
      </c>
      <c r="D142" s="126">
        <f>IF(D$27=0,0,D$27/ISI_fec!D$27)</f>
        <v>1.4251701043371681</v>
      </c>
      <c r="E142" s="126">
        <f>IF(E$27=0,0,E$27/ISI_fec!E$27)</f>
        <v>1.4341776253038203</v>
      </c>
      <c r="F142" s="126">
        <f>IF(F$27=0,0,F$27/ISI_fec!F$27)</f>
        <v>1.4317142868758572</v>
      </c>
      <c r="G142" s="126">
        <f>IF(G$27=0,0,G$27/ISI_fec!G$27)</f>
        <v>1.4267727710693976</v>
      </c>
      <c r="H142" s="126">
        <f>IF(H$27=0,0,H$27/ISI_fec!H$27)</f>
        <v>1.4247387506497129</v>
      </c>
      <c r="I142" s="126">
        <f>IF(I$27=0,0,I$27/ISI_fec!I$27)</f>
        <v>1.4239717484029575</v>
      </c>
      <c r="J142" s="126">
        <f>IF(J$27=0,0,J$27/ISI_fec!J$27)</f>
        <v>1.4462090422963241</v>
      </c>
      <c r="K142" s="126">
        <f>IF(K$27=0,0,K$27/ISI_fec!K$27)</f>
        <v>1.449474004859669</v>
      </c>
      <c r="L142" s="126">
        <f>IF(L$27=0,0,L$27/ISI_fec!L$27)</f>
        <v>1.4497826762931088</v>
      </c>
      <c r="M142" s="126">
        <f>IF(M$27=0,0,M$27/ISI_fec!M$27)</f>
        <v>1.4411847091790004</v>
      </c>
      <c r="N142" s="126">
        <f>IF(N$27=0,0,N$27/ISI_fec!N$27)</f>
        <v>1.4455739113402351</v>
      </c>
      <c r="O142" s="126">
        <f>IF(O$27=0,0,O$27/ISI_fec!O$27)</f>
        <v>1.4194206387983062</v>
      </c>
      <c r="P142" s="126">
        <f>IF(P$27=0,0,P$27/ISI_fec!P$27)</f>
        <v>1.4190778008128695</v>
      </c>
      <c r="Q142" s="126">
        <f>IF(Q$27=0,0,Q$27/ISI_fec!Q$27)</f>
        <v>1.4532830138346606</v>
      </c>
    </row>
    <row r="143" spans="1:17" x14ac:dyDescent="0.25">
      <c r="A143" s="72" t="s">
        <v>112</v>
      </c>
      <c r="B143" s="125">
        <f>IF(B$34=0,0,B$34/ISI_fec!B$34)</f>
        <v>2.374107344910648</v>
      </c>
      <c r="C143" s="125">
        <f>IF(C$34=0,0,C$34/ISI_fec!C$34)</f>
        <v>2.1221086785590475</v>
      </c>
      <c r="D143" s="125">
        <f>IF(D$34=0,0,D$34/ISI_fec!D$34)</f>
        <v>1.9921456871724663</v>
      </c>
      <c r="E143" s="125">
        <f>IF(E$34=0,0,E$34/ISI_fec!E$34)</f>
        <v>2.1802368446570002</v>
      </c>
      <c r="F143" s="125">
        <f>IF(F$34=0,0,F$34/ISI_fec!F$34)</f>
        <v>1.7809726717863601</v>
      </c>
      <c r="G143" s="125">
        <f>IF(G$34=0,0,G$34/ISI_fec!G$34)</f>
        <v>1.8248375327551749</v>
      </c>
      <c r="H143" s="125">
        <f>IF(H$34=0,0,H$34/ISI_fec!H$34)</f>
        <v>1.805429036474306</v>
      </c>
      <c r="I143" s="125">
        <f>IF(I$34=0,0,I$34/ISI_fec!I$34)</f>
        <v>1.7648847889346335</v>
      </c>
      <c r="J143" s="125">
        <f>IF(J$34=0,0,J$34/ISI_fec!J$34)</f>
        <v>1.7960462763306462</v>
      </c>
      <c r="K143" s="125">
        <f>IF(K$34=0,0,K$34/ISI_fec!K$34)</f>
        <v>1.6954030540548657</v>
      </c>
      <c r="L143" s="125">
        <f>IF(L$34=0,0,L$34/ISI_fec!L$34)</f>
        <v>1.7363025728741757</v>
      </c>
      <c r="M143" s="125">
        <f>IF(M$34=0,0,M$34/ISI_fec!M$34)</f>
        <v>1.7075093746617749</v>
      </c>
      <c r="N143" s="125">
        <f>IF(N$34=0,0,N$34/ISI_fec!N$34)</f>
        <v>1.6503850628280285</v>
      </c>
      <c r="O143" s="125">
        <f>IF(O$34=0,0,O$34/ISI_fec!O$34)</f>
        <v>1.7603517533693629</v>
      </c>
      <c r="P143" s="125">
        <f>IF(P$34=0,0,P$34/ISI_fec!P$34)</f>
        <v>1.7298905149364181</v>
      </c>
      <c r="Q143" s="125">
        <f>IF(Q$34=0,0,Q$34/ISI_fec!Q$34)</f>
        <v>1.8141770638983334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1.0042326361639589</v>
      </c>
      <c r="C145" s="133">
        <f>IF(C$53=0,0,(C$53-C$94)/ISI_fec!C$53)</f>
        <v>0.9512058997742584</v>
      </c>
      <c r="D145" s="133">
        <f>IF(D$53=0,0,(D$53-D$94)/ISI_fec!D$53)</f>
        <v>0.93420363923676086</v>
      </c>
      <c r="E145" s="133">
        <f>IF(E$53=0,0,(E$53-E$94)/ISI_fec!E$53)</f>
        <v>0.95994844636015464</v>
      </c>
      <c r="F145" s="133">
        <f>IF(F$53=0,0,(F$53-F$94)/ISI_fec!F$53)</f>
        <v>0.89868172985456063</v>
      </c>
      <c r="G145" s="133">
        <f>IF(G$53=0,0,(G$53-G$94)/ISI_fec!G$53)</f>
        <v>0.85633083167808821</v>
      </c>
      <c r="H145" s="133">
        <f>IF(H$53=0,0,(H$53-H$94)/ISI_fec!H$53)</f>
        <v>0.85989183237044609</v>
      </c>
      <c r="I145" s="133">
        <f>IF(I$53=0,0,(I$53-I$94)/ISI_fec!I$53)</f>
        <v>0.85384275289095268</v>
      </c>
      <c r="J145" s="133">
        <f>IF(J$53=0,0,(J$53-J$94)/ISI_fec!J$53)</f>
        <v>0.85994947621575346</v>
      </c>
      <c r="K145" s="133">
        <f>IF(K$53=0,0,(K$53-K$94)/ISI_fec!K$53)</f>
        <v>0.83925566463700652</v>
      </c>
      <c r="L145" s="133">
        <f>IF(L$53=0,0,(L$53-L$94)/ISI_fec!L$53)</f>
        <v>0.85539614054421786</v>
      </c>
      <c r="M145" s="133">
        <f>IF(M$53=0,0,(M$53-M$94)/ISI_fec!M$53)</f>
        <v>0.85457236099785017</v>
      </c>
      <c r="N145" s="133">
        <f>IF(N$53=0,0,(N$53-N$94)/ISI_fec!N$53)</f>
        <v>0.87700528300434977</v>
      </c>
      <c r="O145" s="133">
        <f>IF(O$53=0,0,(O$53-O$94)/ISI_fec!O$53)</f>
        <v>0.89488849207349308</v>
      </c>
      <c r="P145" s="133">
        <f>IF(P$53=0,0,(P$53-P$94)/ISI_fec!P$53)</f>
        <v>0.87904571859047476</v>
      </c>
      <c r="Q145" s="133">
        <f>IF(Q$53=0,0,(Q$53-Q$94)/ISI_fec!Q$53)</f>
        <v>0.89648618259251123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</v>
      </c>
      <c r="C150" s="128">
        <f>IF(C$58=0,0,C$58/ISI_fec!C$58)</f>
        <v>1.3251222</v>
      </c>
      <c r="D150" s="128">
        <f>IF(D$58=0,0,D$58/ISI_fec!D$58)</f>
        <v>1.3251222</v>
      </c>
      <c r="E150" s="128">
        <f>IF(E$58=0,0,E$58/ISI_fec!E$58)</f>
        <v>1.3251222</v>
      </c>
      <c r="F150" s="128">
        <f>IF(F$58=0,0,F$58/ISI_fec!F$58)</f>
        <v>1.3251222000000002</v>
      </c>
      <c r="G150" s="128">
        <f>IF(G$58=0,0,G$58/ISI_fec!G$58)</f>
        <v>1.3251222000000002</v>
      </c>
      <c r="H150" s="128">
        <f>IF(H$58=0,0,H$58/ISI_fec!H$58)</f>
        <v>1.3251222000000002</v>
      </c>
      <c r="I150" s="128">
        <f>IF(I$58=0,0,I$58/ISI_fec!I$58)</f>
        <v>1.3251222000000002</v>
      </c>
      <c r="J150" s="128">
        <f>IF(J$58=0,0,J$58/ISI_fec!J$58)</f>
        <v>1.3231795656288885</v>
      </c>
      <c r="K150" s="128">
        <f>IF(K$58=0,0,K$58/ISI_fec!K$58)</f>
        <v>1.31732383098301</v>
      </c>
      <c r="L150" s="128">
        <f>IF(L$58=0,0,L$58/ISI_fec!L$58)</f>
        <v>1.270141742055507</v>
      </c>
      <c r="M150" s="128">
        <f>IF(M$58=0,0,M$58/ISI_fec!M$58)</f>
        <v>1.2301259592456628</v>
      </c>
      <c r="N150" s="128">
        <f>IF(N$58=0,0,N$58/ISI_fec!N$58)</f>
        <v>1.3251222000000002</v>
      </c>
      <c r="O150" s="128">
        <f>IF(O$58=0,0,O$58/ISI_fec!O$58)</f>
        <v>1.3250982217426761</v>
      </c>
      <c r="P150" s="128">
        <f>IF(P$58=0,0,P$58/ISI_fec!P$58)</f>
        <v>1.3251141941957463</v>
      </c>
      <c r="Q150" s="128">
        <f>IF(Q$58=0,0,Q$58/ISI_fec!Q$58)</f>
        <v>1.325114214782078</v>
      </c>
    </row>
    <row r="151" spans="1:17" x14ac:dyDescent="0.25">
      <c r="A151" s="127" t="s">
        <v>115</v>
      </c>
      <c r="B151" s="126">
        <f>IF(B$63=0,0,B$63/ISI_fec!B$63)</f>
        <v>2.4726348638547613</v>
      </c>
      <c r="C151" s="126">
        <f>IF(C$63=0,0,C$63/ISI_fec!C$63)</f>
        <v>2.3319018105085862</v>
      </c>
      <c r="D151" s="126">
        <f>IF(D$63=0,0,D$63/ISI_fec!D$63)</f>
        <v>2.3262047178396617</v>
      </c>
      <c r="E151" s="126">
        <f>IF(E$63=0,0,E$63/ISI_fec!E$63)</f>
        <v>2.3325093172567666</v>
      </c>
      <c r="F151" s="126">
        <f>IF(F$63=0,0,F$63/ISI_fec!F$63)</f>
        <v>2.2514047131737067</v>
      </c>
      <c r="G151" s="126">
        <f>IF(G$63=0,0,G$63/ISI_fec!G$63)</f>
        <v>1.9511742199930211</v>
      </c>
      <c r="H151" s="126">
        <f>IF(H$63=0,0,H$63/ISI_fec!H$63)</f>
        <v>1.9923317689660578</v>
      </c>
      <c r="I151" s="126">
        <f>IF(I$63=0,0,I$63/ISI_fec!I$63)</f>
        <v>1.9859843928336369</v>
      </c>
      <c r="J151" s="126">
        <f>IF(J$63=0,0,J$63/ISI_fec!J$63)</f>
        <v>1.9678297790652319</v>
      </c>
      <c r="K151" s="126">
        <f>IF(K$63=0,0,K$63/ISI_fec!K$63)</f>
        <v>1.9077314036491715</v>
      </c>
      <c r="L151" s="126">
        <f>IF(L$63=0,0,L$63/ISI_fec!L$63)</f>
        <v>1.9802956240714871</v>
      </c>
      <c r="M151" s="126">
        <f>IF(M$63=0,0,M$63/ISI_fec!M$63)</f>
        <v>2.0108308873951755</v>
      </c>
      <c r="N151" s="126">
        <f>IF(N$63=0,0,N$63/ISI_fec!N$63)</f>
        <v>2.1923026483600201</v>
      </c>
      <c r="O151" s="126">
        <f>IF(O$63=0,0,O$63/ISI_fec!O$63)</f>
        <v>2.2614040563081526</v>
      </c>
      <c r="P151" s="126">
        <f>IF(P$63=0,0,P$63/ISI_fec!P$63)</f>
        <v>2.1833248017352771</v>
      </c>
      <c r="Q151" s="126">
        <f>IF(Q$63=0,0,Q$63/ISI_fec!Q$63)</f>
        <v>2.1790222229283942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1.4307867636277685</v>
      </c>
      <c r="C153" s="126">
        <f>IF(C$70=0,0,C$70/ISI_fec!C$70)</f>
        <v>1.4271148117242651</v>
      </c>
      <c r="D153" s="126">
        <f>IF(D$70=0,0,D$70/ISI_fec!D$70)</f>
        <v>1.4251701043371678</v>
      </c>
      <c r="E153" s="126">
        <f>IF(E$70=0,0,E$70/ISI_fec!E$70)</f>
        <v>1.4341776253038208</v>
      </c>
      <c r="F153" s="126">
        <f>IF(F$70=0,0,F$70/ISI_fec!F$70)</f>
        <v>1.4317142868758572</v>
      </c>
      <c r="G153" s="126">
        <f>IF(G$70=0,0,G$70/ISI_fec!G$70)</f>
        <v>1.4267727710693976</v>
      </c>
      <c r="H153" s="126">
        <f>IF(H$70=0,0,H$70/ISI_fec!H$70)</f>
        <v>1.4247387506497131</v>
      </c>
      <c r="I153" s="126">
        <f>IF(I$70=0,0,I$70/ISI_fec!I$70)</f>
        <v>1.4239717484029573</v>
      </c>
      <c r="J153" s="126">
        <f>IF(J$70=0,0,J$70/ISI_fec!J$70)</f>
        <v>1.4462090422963245</v>
      </c>
      <c r="K153" s="126">
        <f>IF(K$70=0,0,K$70/ISI_fec!K$70)</f>
        <v>1.449474004859669</v>
      </c>
      <c r="L153" s="126">
        <f>IF(L$70=0,0,L$70/ISI_fec!L$70)</f>
        <v>1.4497826762931088</v>
      </c>
      <c r="M153" s="126">
        <f>IF(M$70=0,0,M$70/ISI_fec!M$70)</f>
        <v>1.4411847091790002</v>
      </c>
      <c r="N153" s="126">
        <f>IF(N$70=0,0,N$70/ISI_fec!N$70)</f>
        <v>1.4455739113402353</v>
      </c>
      <c r="O153" s="126">
        <f>IF(O$70=0,0,O$70/ISI_fec!O$70)</f>
        <v>1.4194206387983059</v>
      </c>
      <c r="P153" s="126">
        <f>IF(P$70=0,0,P$70/ISI_fec!P$70)</f>
        <v>1.4190778008128697</v>
      </c>
      <c r="Q153" s="126">
        <f>IF(Q$70=0,0,Q$70/ISI_fec!Q$70)</f>
        <v>1.4532830138346604</v>
      </c>
    </row>
    <row r="154" spans="1:17" x14ac:dyDescent="0.25">
      <c r="A154" s="72" t="s">
        <v>112</v>
      </c>
      <c r="B154" s="125">
        <f>IF(B$77=0,0,B$77/ISI_fec!B$77)</f>
        <v>2.3741073449106485</v>
      </c>
      <c r="C154" s="125">
        <f>IF(C$77=0,0,C$77/ISI_fec!C$77)</f>
        <v>2.1221086785590475</v>
      </c>
      <c r="D154" s="125">
        <f>IF(D$77=0,0,D$77/ISI_fec!D$77)</f>
        <v>1.9921456871724657</v>
      </c>
      <c r="E154" s="125">
        <f>IF(E$77=0,0,E$77/ISI_fec!E$77)</f>
        <v>2.1802368446570006</v>
      </c>
      <c r="F154" s="125">
        <f>IF(F$77=0,0,F$77/ISI_fec!F$77)</f>
        <v>1.7809726717863605</v>
      </c>
      <c r="G154" s="125">
        <f>IF(G$77=0,0,G$77/ISI_fec!G$77)</f>
        <v>1.8248375327551758</v>
      </c>
      <c r="H154" s="125">
        <f>IF(H$77=0,0,H$77/ISI_fec!H$77)</f>
        <v>1.8054290364743064</v>
      </c>
      <c r="I154" s="125">
        <f>IF(I$77=0,0,I$77/ISI_fec!I$77)</f>
        <v>1.764884788934634</v>
      </c>
      <c r="J154" s="125">
        <f>IF(J$77=0,0,J$77/ISI_fec!J$77)</f>
        <v>1.7960462763306466</v>
      </c>
      <c r="K154" s="125">
        <f>IF(K$77=0,0,K$77/ISI_fec!K$77)</f>
        <v>1.6954030540548657</v>
      </c>
      <c r="L154" s="125">
        <f>IF(L$77=0,0,L$77/ISI_fec!L$77)</f>
        <v>1.736302572874175</v>
      </c>
      <c r="M154" s="125">
        <f>IF(M$77=0,0,M$77/ISI_fec!M$77)</f>
        <v>1.7075093746617755</v>
      </c>
      <c r="N154" s="125">
        <f>IF(N$77=0,0,N$77/ISI_fec!N$77)</f>
        <v>1.6503850628280292</v>
      </c>
      <c r="O154" s="125">
        <f>IF(O$77=0,0,O$77/ISI_fec!O$77)</f>
        <v>1.7603517533693629</v>
      </c>
      <c r="P154" s="125">
        <f>IF(P$77=0,0,P$77/ISI_fec!P$77)</f>
        <v>1.7298905149364172</v>
      </c>
      <c r="Q154" s="125">
        <f>IF(Q$77=0,0,Q$77/ISI_fec!Q$77)</f>
        <v>1.8141770638983337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7723.9428896939717</v>
      </c>
      <c r="C3" s="46">
        <f t="shared" ref="C3:Q3" si="0">SUM(C4:C8)</f>
        <v>7777.0065271651983</v>
      </c>
      <c r="D3" s="46">
        <f t="shared" si="0"/>
        <v>7720.1752170957443</v>
      </c>
      <c r="E3" s="46">
        <f t="shared" si="0"/>
        <v>7533.2162976563332</v>
      </c>
      <c r="F3" s="46">
        <f t="shared" si="0"/>
        <v>8215.7781931115933</v>
      </c>
      <c r="G3" s="46">
        <f t="shared" si="0"/>
        <v>8871.2583949963609</v>
      </c>
      <c r="H3" s="46">
        <f t="shared" si="0"/>
        <v>9544.9668516532365</v>
      </c>
      <c r="I3" s="46">
        <f t="shared" si="0"/>
        <v>11077.02716659283</v>
      </c>
      <c r="J3" s="46">
        <f t="shared" si="0"/>
        <v>10789.335542416342</v>
      </c>
      <c r="K3" s="46">
        <f t="shared" si="0"/>
        <v>9235.3877433194357</v>
      </c>
      <c r="L3" s="46">
        <f t="shared" si="0"/>
        <v>9246.0740604122548</v>
      </c>
      <c r="M3" s="46">
        <f t="shared" si="0"/>
        <v>10214.030722450716</v>
      </c>
      <c r="N3" s="46">
        <f t="shared" si="0"/>
        <v>10929.805709854649</v>
      </c>
      <c r="O3" s="46">
        <f t="shared" si="0"/>
        <v>10524.492832993197</v>
      </c>
      <c r="P3" s="46">
        <f t="shared" si="0"/>
        <v>10233.415660653272</v>
      </c>
      <c r="Q3" s="46">
        <f t="shared" si="0"/>
        <v>10838.121683867452</v>
      </c>
    </row>
    <row r="4" spans="1:17" x14ac:dyDescent="0.25">
      <c r="A4" s="110" t="s">
        <v>44</v>
      </c>
      <c r="B4" s="120">
        <v>388.79343888063107</v>
      </c>
      <c r="C4" s="120">
        <v>393.3239529398553</v>
      </c>
      <c r="D4" s="120">
        <v>391.96300598946067</v>
      </c>
      <c r="E4" s="120">
        <v>383.62592634111627</v>
      </c>
      <c r="F4" s="120">
        <v>421.90380118017123</v>
      </c>
      <c r="G4" s="120">
        <v>458.72982818349271</v>
      </c>
      <c r="H4" s="120">
        <v>496.5330707428206</v>
      </c>
      <c r="I4" s="120">
        <v>580.35250075002534</v>
      </c>
      <c r="J4" s="120">
        <v>566.61514733447905</v>
      </c>
      <c r="K4" s="120">
        <v>520.97038891925661</v>
      </c>
      <c r="L4" s="120">
        <v>534.15012279638427</v>
      </c>
      <c r="M4" s="120">
        <v>595.65812834478163</v>
      </c>
      <c r="N4" s="120">
        <v>618.81215496874859</v>
      </c>
      <c r="O4" s="120">
        <v>616.74393219907779</v>
      </c>
      <c r="P4" s="120">
        <v>600.75939473878361</v>
      </c>
      <c r="Q4" s="120">
        <v>634.96513576667269</v>
      </c>
    </row>
    <row r="5" spans="1:17" x14ac:dyDescent="0.25">
      <c r="A5" s="180" t="s">
        <v>59</v>
      </c>
      <c r="B5" s="189">
        <f>SUM(B6:B7)</f>
        <v>2363.1628203235759</v>
      </c>
      <c r="C5" s="189">
        <f t="shared" ref="C5:Q5" si="1">SUM(C6:C7)</f>
        <v>2378.1690666591799</v>
      </c>
      <c r="D5" s="189">
        <f t="shared" si="1"/>
        <v>2359.7903672736106</v>
      </c>
      <c r="E5" s="189">
        <f t="shared" si="1"/>
        <v>2301.8802492663253</v>
      </c>
      <c r="F5" s="189">
        <f t="shared" si="1"/>
        <v>2508.1215400209703</v>
      </c>
      <c r="G5" s="189">
        <f t="shared" si="1"/>
        <v>2706.1356930397919</v>
      </c>
      <c r="H5" s="189">
        <f t="shared" si="1"/>
        <v>2909.6874008759837</v>
      </c>
      <c r="I5" s="189">
        <f t="shared" si="1"/>
        <v>3373.9975042501437</v>
      </c>
      <c r="J5" s="189">
        <f t="shared" si="1"/>
        <v>3285.4858348953817</v>
      </c>
      <c r="K5" s="189">
        <f t="shared" si="1"/>
        <v>3016.1655372091204</v>
      </c>
      <c r="L5" s="189">
        <f t="shared" si="1"/>
        <v>3080.1840291795106</v>
      </c>
      <c r="M5" s="189">
        <f t="shared" si="1"/>
        <v>3418.062727287097</v>
      </c>
      <c r="N5" s="189">
        <f t="shared" si="1"/>
        <v>3538.602211489575</v>
      </c>
      <c r="O5" s="189">
        <f t="shared" si="1"/>
        <v>3516.2156157947747</v>
      </c>
      <c r="P5" s="189">
        <f t="shared" si="1"/>
        <v>3414.969903519775</v>
      </c>
      <c r="Q5" s="189">
        <f t="shared" si="1"/>
        <v>3598.1357693444788</v>
      </c>
    </row>
    <row r="6" spans="1:17" x14ac:dyDescent="0.25">
      <c r="A6" s="179" t="s">
        <v>43</v>
      </c>
      <c r="B6" s="189">
        <v>1374.604337098194</v>
      </c>
      <c r="C6" s="189">
        <v>1341.551963665074</v>
      </c>
      <c r="D6" s="189">
        <v>1293.5861073866097</v>
      </c>
      <c r="E6" s="189">
        <v>1257.6272307338886</v>
      </c>
      <c r="F6" s="189">
        <v>1353.8886310676007</v>
      </c>
      <c r="G6" s="189">
        <v>1423.7551132689528</v>
      </c>
      <c r="H6" s="189">
        <v>1284.923085517345</v>
      </c>
      <c r="I6" s="189">
        <v>1480.6502406672066</v>
      </c>
      <c r="J6" s="189">
        <v>1662.2428075353337</v>
      </c>
      <c r="K6" s="189">
        <v>1159.305876980324</v>
      </c>
      <c r="L6" s="189">
        <v>1364.1013496413129</v>
      </c>
      <c r="M6" s="189">
        <v>1541.3480186248339</v>
      </c>
      <c r="N6" s="189">
        <v>1547.3441304447288</v>
      </c>
      <c r="O6" s="189">
        <v>1752.918853912764</v>
      </c>
      <c r="P6" s="189">
        <v>1886.9798961253641</v>
      </c>
      <c r="Q6" s="189">
        <v>1910.9368061232683</v>
      </c>
    </row>
    <row r="7" spans="1:17" x14ac:dyDescent="0.25">
      <c r="A7" s="179" t="s">
        <v>344</v>
      </c>
      <c r="B7" s="189">
        <v>988.55848322538191</v>
      </c>
      <c r="C7" s="189">
        <v>1036.6171029941058</v>
      </c>
      <c r="D7" s="189">
        <v>1066.2042598870009</v>
      </c>
      <c r="E7" s="189">
        <v>1044.2530185324367</v>
      </c>
      <c r="F7" s="189">
        <v>1154.2329089533696</v>
      </c>
      <c r="G7" s="189">
        <v>1282.3805797708392</v>
      </c>
      <c r="H7" s="189">
        <v>1624.7643153586387</v>
      </c>
      <c r="I7" s="189">
        <v>1893.3472635829371</v>
      </c>
      <c r="J7" s="189">
        <v>1623.243027360048</v>
      </c>
      <c r="K7" s="189">
        <v>1856.8596602287964</v>
      </c>
      <c r="L7" s="189">
        <v>1716.0826795381977</v>
      </c>
      <c r="M7" s="189">
        <v>1876.7147086622631</v>
      </c>
      <c r="N7" s="189">
        <v>1991.2580810448462</v>
      </c>
      <c r="O7" s="189">
        <v>1763.2967618820107</v>
      </c>
      <c r="P7" s="189">
        <v>1527.9900073944109</v>
      </c>
      <c r="Q7" s="189">
        <v>1687.1989632212105</v>
      </c>
    </row>
    <row r="8" spans="1:17" x14ac:dyDescent="0.25">
      <c r="A8" s="108" t="s">
        <v>42</v>
      </c>
      <c r="B8" s="118">
        <v>2608.8238101661891</v>
      </c>
      <c r="C8" s="118">
        <v>2627.344440906983</v>
      </c>
      <c r="D8" s="118">
        <v>2608.6314765590628</v>
      </c>
      <c r="E8" s="118">
        <v>2545.8298727825668</v>
      </c>
      <c r="F8" s="118">
        <v>2777.6313118894805</v>
      </c>
      <c r="G8" s="118">
        <v>3000.2571807332838</v>
      </c>
      <c r="H8" s="118">
        <v>3229.0589791584484</v>
      </c>
      <c r="I8" s="118">
        <v>3748.6796573425181</v>
      </c>
      <c r="J8" s="118">
        <v>3651.7487252910992</v>
      </c>
      <c r="K8" s="118">
        <v>2682.0862799819392</v>
      </c>
      <c r="L8" s="118">
        <v>2551.555879256849</v>
      </c>
      <c r="M8" s="118">
        <v>2782.2471395317407</v>
      </c>
      <c r="N8" s="118">
        <v>3233.7891319067503</v>
      </c>
      <c r="O8" s="118">
        <v>2875.317669204569</v>
      </c>
      <c r="P8" s="118">
        <v>2802.7164588749388</v>
      </c>
      <c r="Q8" s="118">
        <v>3006.8850094118216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652</v>
      </c>
      <c r="C11" s="120">
        <v>715</v>
      </c>
      <c r="D11" s="120">
        <v>720</v>
      </c>
      <c r="E11" s="120">
        <v>830</v>
      </c>
      <c r="F11" s="120">
        <v>1174</v>
      </c>
      <c r="G11" s="120">
        <v>1255</v>
      </c>
      <c r="H11" s="120">
        <v>1393</v>
      </c>
      <c r="I11" s="120">
        <v>1388</v>
      </c>
      <c r="J11" s="120">
        <v>1395</v>
      </c>
      <c r="K11" s="120">
        <v>1154</v>
      </c>
      <c r="L11" s="120">
        <v>1485</v>
      </c>
      <c r="M11" s="120">
        <v>1405</v>
      </c>
      <c r="N11" s="120">
        <v>1364</v>
      </c>
      <c r="O11" s="120">
        <v>1360</v>
      </c>
      <c r="P11" s="120">
        <v>1400</v>
      </c>
      <c r="Q11" s="120">
        <v>1453.1973020036094</v>
      </c>
    </row>
    <row r="12" spans="1:17" x14ac:dyDescent="0.25">
      <c r="A12" s="180" t="s">
        <v>136</v>
      </c>
      <c r="B12" s="189">
        <f>SUM(B13:B14)</f>
        <v>1215.7570000000001</v>
      </c>
      <c r="C12" s="189">
        <f t="shared" ref="C12:Q12" si="2">SUM(C13:C14)</f>
        <v>1274.499</v>
      </c>
      <c r="D12" s="189">
        <f t="shared" si="2"/>
        <v>1318.9929999999999</v>
      </c>
      <c r="E12" s="189">
        <f t="shared" si="2"/>
        <v>1341.1779999999999</v>
      </c>
      <c r="F12" s="189">
        <f t="shared" si="2"/>
        <v>1371.595</v>
      </c>
      <c r="G12" s="189">
        <f t="shared" si="2"/>
        <v>1366.2249999999999</v>
      </c>
      <c r="H12" s="189">
        <f t="shared" si="2"/>
        <v>1311.2069999999999</v>
      </c>
      <c r="I12" s="189">
        <f t="shared" si="2"/>
        <v>1408.6489999999999</v>
      </c>
      <c r="J12" s="189">
        <f t="shared" si="2"/>
        <v>1326.7739999999999</v>
      </c>
      <c r="K12" s="189">
        <f t="shared" si="2"/>
        <v>852.505</v>
      </c>
      <c r="L12" s="189">
        <f t="shared" si="2"/>
        <v>1013.615</v>
      </c>
      <c r="M12" s="189">
        <f t="shared" si="2"/>
        <v>1066.913</v>
      </c>
      <c r="N12" s="189">
        <f t="shared" si="2"/>
        <v>1045.4079999999999</v>
      </c>
      <c r="O12" s="189">
        <f t="shared" si="2"/>
        <v>1089.3679999999999</v>
      </c>
      <c r="P12" s="189">
        <f t="shared" si="2"/>
        <v>1049.6073840104991</v>
      </c>
      <c r="Q12" s="189">
        <f t="shared" si="2"/>
        <v>1093.9133979914814</v>
      </c>
    </row>
    <row r="13" spans="1:17" x14ac:dyDescent="0.25">
      <c r="A13" s="179" t="s">
        <v>43</v>
      </c>
      <c r="B13" s="189">
        <v>643.5</v>
      </c>
      <c r="C13" s="189">
        <v>651.59199999999998</v>
      </c>
      <c r="D13" s="189">
        <v>652.84500000000003</v>
      </c>
      <c r="E13" s="189">
        <v>660.79300000000001</v>
      </c>
      <c r="F13" s="189">
        <v>667.83900000000006</v>
      </c>
      <c r="G13" s="189">
        <v>647.93399999999997</v>
      </c>
      <c r="H13" s="189">
        <v>515.53899999999999</v>
      </c>
      <c r="I13" s="189">
        <v>551.03</v>
      </c>
      <c r="J13" s="189">
        <v>605.87599999999998</v>
      </c>
      <c r="K13" s="189">
        <v>291.75</v>
      </c>
      <c r="L13" s="189">
        <v>402.476</v>
      </c>
      <c r="M13" s="189">
        <v>432.47199999999998</v>
      </c>
      <c r="N13" s="189">
        <v>410.41300000000001</v>
      </c>
      <c r="O13" s="189">
        <v>492.36799999999999</v>
      </c>
      <c r="P13" s="189">
        <v>531</v>
      </c>
      <c r="Q13" s="189">
        <v>530</v>
      </c>
    </row>
    <row r="14" spans="1:17" x14ac:dyDescent="0.25">
      <c r="A14" s="179" t="s">
        <v>344</v>
      </c>
      <c r="B14" s="189">
        <v>572.25699999999995</v>
      </c>
      <c r="C14" s="189">
        <v>622.90700000000004</v>
      </c>
      <c r="D14" s="189">
        <v>666.14800000000002</v>
      </c>
      <c r="E14" s="189">
        <v>680.38499999999999</v>
      </c>
      <c r="F14" s="189">
        <v>703.75599999999997</v>
      </c>
      <c r="G14" s="189">
        <v>718.29100000000005</v>
      </c>
      <c r="H14" s="189">
        <v>795.66800000000001</v>
      </c>
      <c r="I14" s="189">
        <v>857.61900000000003</v>
      </c>
      <c r="J14" s="189">
        <v>720.89800000000002</v>
      </c>
      <c r="K14" s="189">
        <v>560.755</v>
      </c>
      <c r="L14" s="189">
        <v>611.13900000000001</v>
      </c>
      <c r="M14" s="189">
        <v>634.44100000000003</v>
      </c>
      <c r="N14" s="189">
        <v>634.995</v>
      </c>
      <c r="O14" s="189">
        <v>597</v>
      </c>
      <c r="P14" s="189">
        <v>518.60738401049912</v>
      </c>
      <c r="Q14" s="189">
        <v>563.91339799148136</v>
      </c>
    </row>
    <row r="15" spans="1:17" x14ac:dyDescent="0.25">
      <c r="A15" s="108" t="s">
        <v>139</v>
      </c>
      <c r="B15" s="118">
        <v>3306.8816666666671</v>
      </c>
      <c r="C15" s="118">
        <v>3290.81</v>
      </c>
      <c r="D15" s="118">
        <v>3350.5839999999998</v>
      </c>
      <c r="E15" s="118">
        <v>3055.2280000000001</v>
      </c>
      <c r="F15" s="118">
        <v>3208.4789999999998</v>
      </c>
      <c r="G15" s="118">
        <v>3137.2126666666668</v>
      </c>
      <c r="H15" s="118">
        <v>3165.2846666666669</v>
      </c>
      <c r="I15" s="118">
        <v>3089.3470000000002</v>
      </c>
      <c r="J15" s="118">
        <v>3166.4059999999999</v>
      </c>
      <c r="K15" s="118">
        <v>2754.6</v>
      </c>
      <c r="L15" s="118">
        <v>2901.9</v>
      </c>
      <c r="M15" s="118">
        <v>2953.2666666666664</v>
      </c>
      <c r="N15" s="118">
        <v>2881.4333333333334</v>
      </c>
      <c r="O15" s="118">
        <v>2810.8</v>
      </c>
      <c r="P15" s="118">
        <v>2794.7</v>
      </c>
      <c r="Q15" s="118">
        <v>2778.6922192969969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749.42528735632186</v>
      </c>
      <c r="C18" s="120">
        <v>818.35453816686527</v>
      </c>
      <c r="D18" s="120">
        <v>818.35453816686515</v>
      </c>
      <c r="E18" s="120">
        <v>887.28378897740845</v>
      </c>
      <c r="F18" s="120">
        <v>1300.8592938406684</v>
      </c>
      <c r="G18" s="120">
        <v>1369.7885446512119</v>
      </c>
      <c r="H18" s="120">
        <v>1507.6470462722987</v>
      </c>
      <c r="I18" s="120">
        <v>1507.6470462722984</v>
      </c>
      <c r="J18" s="120">
        <v>1507.6470462722984</v>
      </c>
      <c r="K18" s="120">
        <v>1507.6470462722984</v>
      </c>
      <c r="L18" s="120">
        <v>1576.5762970828421</v>
      </c>
      <c r="M18" s="120">
        <v>1507.6470462722987</v>
      </c>
      <c r="N18" s="120">
        <v>1507.6470462722984</v>
      </c>
      <c r="O18" s="120">
        <v>1507.6470462722984</v>
      </c>
      <c r="P18" s="120">
        <v>1507.6470462722982</v>
      </c>
      <c r="Q18" s="120">
        <v>1576.5762970828418</v>
      </c>
    </row>
    <row r="19" spans="1:17" x14ac:dyDescent="0.25">
      <c r="A19" s="180" t="s">
        <v>136</v>
      </c>
      <c r="B19" s="189">
        <f t="shared" ref="B19" si="3">SUM(B20:B21)</f>
        <v>1462.364367816092</v>
      </c>
      <c r="C19" s="189">
        <f t="shared" ref="C19" si="4">SUM(C20:C21)</f>
        <v>1462.364367816092</v>
      </c>
      <c r="D19" s="189">
        <f t="shared" ref="D19" si="5">SUM(D20:D21)</f>
        <v>1513.8562409845013</v>
      </c>
      <c r="E19" s="189">
        <f t="shared" ref="E19" si="6">SUM(E20:E21)</f>
        <v>1493.9400581936188</v>
      </c>
      <c r="F19" s="189">
        <f t="shared" ref="F19" si="7">SUM(F20:F21)</f>
        <v>1493.9400581936188</v>
      </c>
      <c r="G19" s="189">
        <f t="shared" ref="G19" si="8">SUM(G20:G21)</f>
        <v>1493.9400581936191</v>
      </c>
      <c r="H19" s="189">
        <f t="shared" ref="H19" si="9">SUM(H20:H21)</f>
        <v>1596.9238045304373</v>
      </c>
      <c r="I19" s="189">
        <f t="shared" ref="I19" si="10">SUM(I20:I21)</f>
        <v>1577.0076217395551</v>
      </c>
      <c r="J19" s="189">
        <f t="shared" ref="J19" si="11">SUM(J20:J21)</f>
        <v>1577.0076217395551</v>
      </c>
      <c r="K19" s="189">
        <f t="shared" ref="K19" si="12">SUM(K20:K21)</f>
        <v>1577.0076217395551</v>
      </c>
      <c r="L19" s="189">
        <f t="shared" ref="L19" si="13">SUM(L20:L21)</f>
        <v>1525.5157485711461</v>
      </c>
      <c r="M19" s="189">
        <f t="shared" ref="M19" si="14">SUM(M20:M21)</f>
        <v>1454.1076926118544</v>
      </c>
      <c r="N19" s="189">
        <f t="shared" ref="N19" si="15">SUM(N20:N21)</f>
        <v>1402.6158194434456</v>
      </c>
      <c r="O19" s="189">
        <f t="shared" ref="O19" si="16">SUM(O20:O21)</f>
        <v>1402.6158194434456</v>
      </c>
      <c r="P19" s="189">
        <f t="shared" ref="P19" si="17">SUM(P20:P21)</f>
        <v>1351.1239462750364</v>
      </c>
      <c r="Q19" s="189">
        <f t="shared" ref="Q19" si="18">SUM(Q20:Q21)</f>
        <v>1351.1239462750364</v>
      </c>
    </row>
    <row r="20" spans="1:17" x14ac:dyDescent="0.25">
      <c r="A20" s="179" t="s">
        <v>43</v>
      </c>
      <c r="B20" s="189">
        <v>804.59770114942535</v>
      </c>
      <c r="C20" s="189">
        <v>804.59770114942535</v>
      </c>
      <c r="D20" s="189">
        <v>804.59770114942535</v>
      </c>
      <c r="E20" s="189">
        <v>733.189645190134</v>
      </c>
      <c r="F20" s="189">
        <v>733.189645190134</v>
      </c>
      <c r="G20" s="189">
        <v>733.189645190134</v>
      </c>
      <c r="H20" s="189">
        <v>733.189645190134</v>
      </c>
      <c r="I20" s="189">
        <v>661.78158923084266</v>
      </c>
      <c r="J20" s="189">
        <v>661.78158923084266</v>
      </c>
      <c r="K20" s="189">
        <v>661.78158923084266</v>
      </c>
      <c r="L20" s="189">
        <v>661.78158923084266</v>
      </c>
      <c r="M20" s="189">
        <v>590.37353327155131</v>
      </c>
      <c r="N20" s="189">
        <v>590.37353327155131</v>
      </c>
      <c r="O20" s="189">
        <v>590.37353327155131</v>
      </c>
      <c r="P20" s="189">
        <v>590.37353327155131</v>
      </c>
      <c r="Q20" s="189">
        <v>590.37353327155131</v>
      </c>
    </row>
    <row r="21" spans="1:17" x14ac:dyDescent="0.25">
      <c r="A21" s="179" t="s">
        <v>344</v>
      </c>
      <c r="B21" s="189">
        <v>657.76666666666665</v>
      </c>
      <c r="C21" s="189">
        <v>657.76666666666665</v>
      </c>
      <c r="D21" s="189">
        <v>709.25853983507579</v>
      </c>
      <c r="E21" s="189">
        <v>760.75041300348494</v>
      </c>
      <c r="F21" s="189">
        <v>760.75041300348494</v>
      </c>
      <c r="G21" s="189">
        <v>760.75041300348505</v>
      </c>
      <c r="H21" s="189">
        <v>863.73415934030334</v>
      </c>
      <c r="I21" s="189">
        <v>915.22603250871248</v>
      </c>
      <c r="J21" s="189">
        <v>915.22603250871248</v>
      </c>
      <c r="K21" s="189">
        <v>915.22603250871248</v>
      </c>
      <c r="L21" s="189">
        <v>863.73415934030334</v>
      </c>
      <c r="M21" s="189">
        <v>863.73415934030322</v>
      </c>
      <c r="N21" s="189">
        <v>812.24228617189419</v>
      </c>
      <c r="O21" s="189">
        <v>812.24228617189419</v>
      </c>
      <c r="P21" s="189">
        <v>760.75041300348505</v>
      </c>
      <c r="Q21" s="189">
        <v>760.75041300348505</v>
      </c>
    </row>
    <row r="22" spans="1:17" x14ac:dyDescent="0.25">
      <c r="A22" s="108" t="s">
        <v>139</v>
      </c>
      <c r="B22" s="118">
        <v>4022.9885057471265</v>
      </c>
      <c r="C22" s="118">
        <v>4022.9885057471265</v>
      </c>
      <c r="D22" s="118">
        <v>3636.6365475809453</v>
      </c>
      <c r="E22" s="118">
        <v>3636.6365475809462</v>
      </c>
      <c r="F22" s="118">
        <v>3636.6365475809457</v>
      </c>
      <c r="G22" s="118">
        <v>3636.6365475809457</v>
      </c>
      <c r="H22" s="118">
        <v>3636.6365475809453</v>
      </c>
      <c r="I22" s="118">
        <v>3636.6365475809457</v>
      </c>
      <c r="J22" s="118">
        <v>3636.6365475809462</v>
      </c>
      <c r="K22" s="118">
        <v>3636.6365475809457</v>
      </c>
      <c r="L22" s="118">
        <v>3636.6365475809453</v>
      </c>
      <c r="M22" s="118">
        <v>3250.2845894147649</v>
      </c>
      <c r="N22" s="118">
        <v>3250.2845894147649</v>
      </c>
      <c r="O22" s="118">
        <v>3250.2845894147649</v>
      </c>
      <c r="P22" s="118">
        <v>3250.2845894147649</v>
      </c>
      <c r="Q22" s="118">
        <v>3250.2845894147649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68.929250810543408</v>
      </c>
      <c r="D24" s="120">
        <v>0</v>
      </c>
      <c r="E24" s="120">
        <v>137.85850162108667</v>
      </c>
      <c r="F24" s="120">
        <v>413.57550486325999</v>
      </c>
      <c r="G24" s="120">
        <v>68.929250810543408</v>
      </c>
      <c r="H24" s="120">
        <v>137.85850162108682</v>
      </c>
      <c r="I24" s="120">
        <v>68.929250810543337</v>
      </c>
      <c r="J24" s="120">
        <v>0</v>
      </c>
      <c r="K24" s="120">
        <v>0</v>
      </c>
      <c r="L24" s="120">
        <v>68.929250810543635</v>
      </c>
      <c r="M24" s="120">
        <v>0</v>
      </c>
      <c r="N24" s="120">
        <v>0</v>
      </c>
      <c r="O24" s="120">
        <v>0</v>
      </c>
      <c r="P24" s="120">
        <v>0</v>
      </c>
      <c r="Q24" s="120">
        <v>137.85850162108667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51.491873168409178</v>
      </c>
      <c r="E25" s="189">
        <f t="shared" ref="E25" si="21">SUM(E26:E27)</f>
        <v>102.98374633681836</v>
      </c>
      <c r="F25" s="189">
        <f t="shared" ref="F25" si="22">SUM(F26:F27)</f>
        <v>0</v>
      </c>
      <c r="G25" s="189">
        <f t="shared" ref="G25" si="23">SUM(G26:G27)</f>
        <v>51.491873168409192</v>
      </c>
      <c r="H25" s="189">
        <f t="shared" ref="H25" si="24">SUM(H26:H27)</f>
        <v>102.98374633681836</v>
      </c>
      <c r="I25" s="189">
        <f t="shared" ref="I25" si="25">SUM(I26:I27)</f>
        <v>102.98374633681836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71.408055959291332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71.408055959291332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51.491873168409178</v>
      </c>
      <c r="E27" s="189">
        <v>102.98374633681836</v>
      </c>
      <c r="F27" s="189">
        <v>0</v>
      </c>
      <c r="G27" s="189">
        <v>51.491873168409192</v>
      </c>
      <c r="H27" s="189">
        <v>102.98374633681836</v>
      </c>
      <c r="I27" s="189">
        <v>102.98374633681836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9.0949470177292824E-13</v>
      </c>
      <c r="F28" s="118">
        <v>0</v>
      </c>
      <c r="G28" s="118">
        <v>386.35195816618068</v>
      </c>
      <c r="H28" s="118">
        <v>0</v>
      </c>
      <c r="I28" s="118">
        <v>4.5474735088646412E-13</v>
      </c>
      <c r="J28" s="118">
        <v>386.35195816618074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386.35195816618068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68.929250810543408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68.929250810543635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68.929250810543408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68.929250810542953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0</v>
      </c>
      <c r="E31" s="189">
        <f t="shared" si="35"/>
        <v>122.8999291277006</v>
      </c>
      <c r="F31" s="189">
        <f t="shared" si="35"/>
        <v>0</v>
      </c>
      <c r="G31" s="189">
        <f t="shared" si="35"/>
        <v>51.491873168409029</v>
      </c>
      <c r="H31" s="189">
        <f t="shared" si="35"/>
        <v>0</v>
      </c>
      <c r="I31" s="189">
        <f t="shared" si="35"/>
        <v>122.8999291277006</v>
      </c>
      <c r="J31" s="189">
        <f t="shared" si="35"/>
        <v>0</v>
      </c>
      <c r="K31" s="189">
        <f t="shared" si="35"/>
        <v>0</v>
      </c>
      <c r="L31" s="189">
        <f t="shared" si="35"/>
        <v>51.491873168409143</v>
      </c>
      <c r="M31" s="189">
        <f t="shared" si="35"/>
        <v>71.408055959291346</v>
      </c>
      <c r="N31" s="189">
        <f t="shared" si="35"/>
        <v>51.491873168409029</v>
      </c>
      <c r="O31" s="189">
        <f t="shared" si="35"/>
        <v>0</v>
      </c>
      <c r="P31" s="189">
        <f t="shared" si="35"/>
        <v>122.89992912770049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71.408055959291346</v>
      </c>
      <c r="F32" s="189">
        <f t="shared" si="36"/>
        <v>0</v>
      </c>
      <c r="G32" s="189">
        <f t="shared" si="36"/>
        <v>0</v>
      </c>
      <c r="H32" s="189">
        <f t="shared" si="36"/>
        <v>0</v>
      </c>
      <c r="I32" s="189">
        <f t="shared" si="36"/>
        <v>71.408055959291346</v>
      </c>
      <c r="J32" s="189">
        <f t="shared" si="36"/>
        <v>0</v>
      </c>
      <c r="K32" s="189">
        <f t="shared" si="36"/>
        <v>0</v>
      </c>
      <c r="L32" s="189">
        <f t="shared" si="36"/>
        <v>0</v>
      </c>
      <c r="M32" s="189">
        <f t="shared" si="36"/>
        <v>71.408055959291346</v>
      </c>
      <c r="N32" s="189">
        <f t="shared" si="36"/>
        <v>0</v>
      </c>
      <c r="O32" s="189">
        <f t="shared" si="36"/>
        <v>0</v>
      </c>
      <c r="P32" s="189">
        <f t="shared" si="36"/>
        <v>71.408055959291346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51.491873168409256</v>
      </c>
      <c r="F33" s="189">
        <f t="shared" si="37"/>
        <v>0</v>
      </c>
      <c r="G33" s="189">
        <f t="shared" si="37"/>
        <v>51.491873168409029</v>
      </c>
      <c r="H33" s="189">
        <f t="shared" si="37"/>
        <v>0</v>
      </c>
      <c r="I33" s="189">
        <f t="shared" si="37"/>
        <v>51.491873168409256</v>
      </c>
      <c r="J33" s="189">
        <f t="shared" si="37"/>
        <v>0</v>
      </c>
      <c r="K33" s="189">
        <f t="shared" si="37"/>
        <v>0</v>
      </c>
      <c r="L33" s="189">
        <f t="shared" si="37"/>
        <v>51.491873168409143</v>
      </c>
      <c r="M33" s="189">
        <f t="shared" si="37"/>
        <v>0</v>
      </c>
      <c r="N33" s="189">
        <f t="shared" si="37"/>
        <v>51.491873168409029</v>
      </c>
      <c r="O33" s="189">
        <f t="shared" si="37"/>
        <v>0</v>
      </c>
      <c r="P33" s="189">
        <f t="shared" si="37"/>
        <v>51.491873168409143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386.35195816618125</v>
      </c>
      <c r="E34" s="118">
        <f t="shared" si="38"/>
        <v>0</v>
      </c>
      <c r="F34" s="118">
        <f t="shared" si="38"/>
        <v>0</v>
      </c>
      <c r="G34" s="118">
        <f t="shared" si="38"/>
        <v>386.35195816618079</v>
      </c>
      <c r="H34" s="118">
        <f t="shared" si="38"/>
        <v>0</v>
      </c>
      <c r="I34" s="118">
        <f t="shared" si="38"/>
        <v>0</v>
      </c>
      <c r="J34" s="118">
        <f t="shared" si="38"/>
        <v>386.35195816618034</v>
      </c>
      <c r="K34" s="118">
        <f t="shared" si="38"/>
        <v>0</v>
      </c>
      <c r="L34" s="118">
        <f t="shared" si="38"/>
        <v>0</v>
      </c>
      <c r="M34" s="118">
        <f t="shared" si="38"/>
        <v>386.35195816618034</v>
      </c>
      <c r="N34" s="118">
        <f t="shared" si="38"/>
        <v>0</v>
      </c>
      <c r="O34" s="118">
        <f t="shared" si="38"/>
        <v>0</v>
      </c>
      <c r="P34" s="118">
        <f t="shared" si="38"/>
        <v>386.35195816618079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97.42528735632186</v>
      </c>
      <c r="C36" s="120">
        <f t="shared" ref="C36:Q36" si="39">C18-C11</f>
        <v>103.35453816686527</v>
      </c>
      <c r="D36" s="120">
        <f t="shared" si="39"/>
        <v>98.354538166865154</v>
      </c>
      <c r="E36" s="120">
        <f t="shared" si="39"/>
        <v>57.283788977408449</v>
      </c>
      <c r="F36" s="120">
        <f t="shared" si="39"/>
        <v>126.85929384066844</v>
      </c>
      <c r="G36" s="120">
        <f t="shared" si="39"/>
        <v>114.78854465121185</v>
      </c>
      <c r="H36" s="120">
        <f t="shared" si="39"/>
        <v>114.64704627229867</v>
      </c>
      <c r="I36" s="120">
        <f t="shared" si="39"/>
        <v>119.64704627229844</v>
      </c>
      <c r="J36" s="120">
        <f t="shared" si="39"/>
        <v>112.64704627229844</v>
      </c>
      <c r="K36" s="120">
        <f t="shared" si="39"/>
        <v>353.64704627229844</v>
      </c>
      <c r="L36" s="120">
        <f t="shared" si="39"/>
        <v>91.576297082842075</v>
      </c>
      <c r="M36" s="120">
        <f t="shared" si="39"/>
        <v>102.64704627229867</v>
      </c>
      <c r="N36" s="120">
        <f t="shared" si="39"/>
        <v>143.64704627229844</v>
      </c>
      <c r="O36" s="120">
        <f t="shared" si="39"/>
        <v>147.64704627229844</v>
      </c>
      <c r="P36" s="120">
        <f t="shared" si="39"/>
        <v>107.64704627229821</v>
      </c>
      <c r="Q36" s="120">
        <f t="shared" si="39"/>
        <v>123.37899507923248</v>
      </c>
    </row>
    <row r="37" spans="1:17" x14ac:dyDescent="0.25">
      <c r="A37" s="180" t="s">
        <v>136</v>
      </c>
      <c r="B37" s="189">
        <f>SUM(B38:B39)</f>
        <v>246.60736781609205</v>
      </c>
      <c r="C37" s="189">
        <f t="shared" ref="C37:Q37" si="40">SUM(C38:C39)</f>
        <v>187.86536781609198</v>
      </c>
      <c r="D37" s="189">
        <f t="shared" si="40"/>
        <v>194.86324098450109</v>
      </c>
      <c r="E37" s="189">
        <f t="shared" si="40"/>
        <v>152.76205819361894</v>
      </c>
      <c r="F37" s="189">
        <f t="shared" si="40"/>
        <v>122.34505819361891</v>
      </c>
      <c r="G37" s="189">
        <f t="shared" si="40"/>
        <v>127.71505819361903</v>
      </c>
      <c r="H37" s="189">
        <f t="shared" si="40"/>
        <v>285.71680453043734</v>
      </c>
      <c r="I37" s="189">
        <f t="shared" si="40"/>
        <v>168.35862173955513</v>
      </c>
      <c r="J37" s="189">
        <f t="shared" si="40"/>
        <v>250.23362173955513</v>
      </c>
      <c r="K37" s="189">
        <f t="shared" si="40"/>
        <v>724.50262173955514</v>
      </c>
      <c r="L37" s="189">
        <f t="shared" si="40"/>
        <v>511.90074857114598</v>
      </c>
      <c r="M37" s="189">
        <f t="shared" si="40"/>
        <v>387.19469261185452</v>
      </c>
      <c r="N37" s="189">
        <f t="shared" si="40"/>
        <v>357.20781944344549</v>
      </c>
      <c r="O37" s="189">
        <f t="shared" si="40"/>
        <v>313.24781944344551</v>
      </c>
      <c r="P37" s="189">
        <f t="shared" si="40"/>
        <v>301.51656226453724</v>
      </c>
      <c r="Q37" s="189">
        <f t="shared" si="40"/>
        <v>257.210548283555</v>
      </c>
    </row>
    <row r="38" spans="1:17" x14ac:dyDescent="0.25">
      <c r="A38" s="179" t="s">
        <v>43</v>
      </c>
      <c r="B38" s="189">
        <f t="shared" ref="B38:Q38" si="41">B20-B13</f>
        <v>161.09770114942535</v>
      </c>
      <c r="C38" s="189">
        <f t="shared" si="41"/>
        <v>153.00570114942536</v>
      </c>
      <c r="D38" s="189">
        <f t="shared" si="41"/>
        <v>151.75270114942532</v>
      </c>
      <c r="E38" s="189">
        <f t="shared" si="41"/>
        <v>72.396645190133995</v>
      </c>
      <c r="F38" s="189">
        <f t="shared" si="41"/>
        <v>65.350645190133946</v>
      </c>
      <c r="G38" s="189">
        <f t="shared" si="41"/>
        <v>85.255645190134032</v>
      </c>
      <c r="H38" s="189">
        <f t="shared" si="41"/>
        <v>217.65064519013401</v>
      </c>
      <c r="I38" s="189">
        <f t="shared" si="41"/>
        <v>110.75158923084268</v>
      </c>
      <c r="J38" s="189">
        <f t="shared" si="41"/>
        <v>55.905589230842679</v>
      </c>
      <c r="K38" s="189">
        <f t="shared" si="41"/>
        <v>370.03158923084266</v>
      </c>
      <c r="L38" s="189">
        <f t="shared" si="41"/>
        <v>259.30558923084266</v>
      </c>
      <c r="M38" s="189">
        <f t="shared" si="41"/>
        <v>157.90153327155133</v>
      </c>
      <c r="N38" s="189">
        <f t="shared" si="41"/>
        <v>179.9605332715513</v>
      </c>
      <c r="O38" s="189">
        <f t="shared" si="41"/>
        <v>98.005533271551315</v>
      </c>
      <c r="P38" s="189">
        <f t="shared" si="41"/>
        <v>59.37353327155131</v>
      </c>
      <c r="Q38" s="189">
        <f t="shared" si="41"/>
        <v>60.37353327155131</v>
      </c>
    </row>
    <row r="39" spans="1:17" x14ac:dyDescent="0.25">
      <c r="A39" s="179" t="s">
        <v>344</v>
      </c>
      <c r="B39" s="189">
        <f t="shared" ref="B39:Q39" si="42">B21-B14</f>
        <v>85.509666666666703</v>
      </c>
      <c r="C39" s="189">
        <f t="shared" si="42"/>
        <v>34.859666666666612</v>
      </c>
      <c r="D39" s="189">
        <f t="shared" si="42"/>
        <v>43.11053983507577</v>
      </c>
      <c r="E39" s="189">
        <f t="shared" si="42"/>
        <v>80.365413003484946</v>
      </c>
      <c r="F39" s="189">
        <f t="shared" si="42"/>
        <v>56.994413003484965</v>
      </c>
      <c r="G39" s="189">
        <f t="shared" si="42"/>
        <v>42.459413003484997</v>
      </c>
      <c r="H39" s="189">
        <f t="shared" si="42"/>
        <v>68.066159340303329</v>
      </c>
      <c r="I39" s="189">
        <f t="shared" si="42"/>
        <v>57.60703250871245</v>
      </c>
      <c r="J39" s="189">
        <f t="shared" si="42"/>
        <v>194.32803250871245</v>
      </c>
      <c r="K39" s="189">
        <f t="shared" si="42"/>
        <v>354.47103250871248</v>
      </c>
      <c r="L39" s="189">
        <f t="shared" si="42"/>
        <v>252.59515934030333</v>
      </c>
      <c r="M39" s="189">
        <f t="shared" si="42"/>
        <v>229.29315934030319</v>
      </c>
      <c r="N39" s="189">
        <f t="shared" si="42"/>
        <v>177.24728617189419</v>
      </c>
      <c r="O39" s="189">
        <f t="shared" si="42"/>
        <v>215.24228617189419</v>
      </c>
      <c r="P39" s="189">
        <f t="shared" si="42"/>
        <v>242.14302899298593</v>
      </c>
      <c r="Q39" s="189">
        <f t="shared" si="42"/>
        <v>196.83701501200369</v>
      </c>
    </row>
    <row r="40" spans="1:17" x14ac:dyDescent="0.25">
      <c r="A40" s="108" t="s">
        <v>139</v>
      </c>
      <c r="B40" s="118">
        <f t="shared" ref="B40:Q40" si="43">B22-B15</f>
        <v>716.10683908045939</v>
      </c>
      <c r="C40" s="118">
        <f t="shared" si="43"/>
        <v>732.17850574712656</v>
      </c>
      <c r="D40" s="118">
        <f t="shared" si="43"/>
        <v>286.05254758094543</v>
      </c>
      <c r="E40" s="118">
        <f t="shared" si="43"/>
        <v>581.40854758094611</v>
      </c>
      <c r="F40" s="118">
        <f t="shared" si="43"/>
        <v>428.1575475809459</v>
      </c>
      <c r="G40" s="118">
        <f t="shared" si="43"/>
        <v>499.42388091427893</v>
      </c>
      <c r="H40" s="118">
        <f t="shared" si="43"/>
        <v>471.35188091427835</v>
      </c>
      <c r="I40" s="118">
        <f t="shared" si="43"/>
        <v>547.28954758094551</v>
      </c>
      <c r="J40" s="118">
        <f t="shared" si="43"/>
        <v>470.23054758094622</v>
      </c>
      <c r="K40" s="118">
        <f t="shared" si="43"/>
        <v>882.03654758094581</v>
      </c>
      <c r="L40" s="118">
        <f t="shared" si="43"/>
        <v>734.73654758094517</v>
      </c>
      <c r="M40" s="118">
        <f t="shared" si="43"/>
        <v>297.0179227480985</v>
      </c>
      <c r="N40" s="118">
        <f t="shared" si="43"/>
        <v>368.85125608143153</v>
      </c>
      <c r="O40" s="118">
        <f t="shared" si="43"/>
        <v>439.48458941476474</v>
      </c>
      <c r="P40" s="118">
        <f t="shared" si="43"/>
        <v>455.58458941476511</v>
      </c>
      <c r="Q40" s="118">
        <f t="shared" si="43"/>
        <v>471.59237011776804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2633.6134827685091</v>
      </c>
      <c r="C43" s="38">
        <v>2707.7122500000005</v>
      </c>
      <c r="D43" s="38">
        <v>2675.0815400000001</v>
      </c>
      <c r="E43" s="38">
        <v>2594.58835</v>
      </c>
      <c r="F43" s="38">
        <v>2676.2481000000002</v>
      </c>
      <c r="G43" s="38">
        <v>2671.606413435984</v>
      </c>
      <c r="H43" s="38">
        <v>2341.58601</v>
      </c>
      <c r="I43" s="38">
        <v>2359.7867800000004</v>
      </c>
      <c r="J43" s="38">
        <v>2469.05818</v>
      </c>
      <c r="K43" s="38">
        <v>1777.04486</v>
      </c>
      <c r="L43" s="38">
        <v>2135.831987045302</v>
      </c>
      <c r="M43" s="38">
        <v>2017.5337663328414</v>
      </c>
      <c r="N43" s="38">
        <v>1945.3750364757291</v>
      </c>
      <c r="O43" s="38">
        <v>1955.2375890538833</v>
      </c>
      <c r="P43" s="38">
        <v>2001.962455091812</v>
      </c>
      <c r="Q43" s="38">
        <v>2312.3863031604587</v>
      </c>
    </row>
    <row r="44" spans="1:17" x14ac:dyDescent="0.25">
      <c r="A44" s="55" t="s">
        <v>33</v>
      </c>
      <c r="B44" s="54">
        <v>102.39313573577989</v>
      </c>
      <c r="C44" s="54">
        <v>107.7024</v>
      </c>
      <c r="D44" s="54">
        <v>105.80025999999999</v>
      </c>
      <c r="E44" s="54">
        <v>93.902190000000004</v>
      </c>
      <c r="F44" s="54">
        <v>89.702550000000002</v>
      </c>
      <c r="G44" s="54">
        <v>85.86419752895803</v>
      </c>
      <c r="H44" s="54">
        <v>29.199089999999998</v>
      </c>
      <c r="I44" s="54">
        <v>31.198749999999997</v>
      </c>
      <c r="J44" s="54">
        <v>26.699980000000004</v>
      </c>
      <c r="K44" s="54">
        <v>24.90063</v>
      </c>
      <c r="L44" s="54">
        <v>24.577483642128723</v>
      </c>
      <c r="M44" s="54">
        <v>29.401983725820919</v>
      </c>
      <c r="N44" s="54">
        <v>29.115135179140363</v>
      </c>
      <c r="O44" s="54">
        <v>32.220753744098346</v>
      </c>
      <c r="P44" s="54">
        <v>31.073866301439882</v>
      </c>
      <c r="Q44" s="54">
        <v>32.028708859074563</v>
      </c>
    </row>
    <row r="45" spans="1:17" x14ac:dyDescent="0.25">
      <c r="A45" s="52" t="s">
        <v>32</v>
      </c>
      <c r="B45" s="51">
        <v>138.33974615989351</v>
      </c>
      <c r="C45" s="51">
        <v>133.00486999999998</v>
      </c>
      <c r="D45" s="51">
        <v>125.49154999999999</v>
      </c>
      <c r="E45" s="51">
        <v>166.68641</v>
      </c>
      <c r="F45" s="51">
        <v>197.23815000000002</v>
      </c>
      <c r="G45" s="51">
        <v>192.11988905299859</v>
      </c>
      <c r="H45" s="51">
        <v>88.085639999999998</v>
      </c>
      <c r="I45" s="51">
        <v>82.782139999999998</v>
      </c>
      <c r="J45" s="51">
        <v>165.54029</v>
      </c>
      <c r="K45" s="51">
        <v>123.54212</v>
      </c>
      <c r="L45" s="51">
        <v>99.865801036388916</v>
      </c>
      <c r="M45" s="51">
        <v>74.285556490009782</v>
      </c>
      <c r="N45" s="51">
        <v>51.160693041273312</v>
      </c>
      <c r="O45" s="51">
        <v>57.70536698255934</v>
      </c>
      <c r="P45" s="51">
        <v>47.460182109704249</v>
      </c>
      <c r="Q45" s="51">
        <v>74.447713626911209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31.862004241186856</v>
      </c>
      <c r="C47" s="51">
        <v>33.001730000000002</v>
      </c>
      <c r="D47" s="51">
        <v>30.794879999999999</v>
      </c>
      <c r="E47" s="51">
        <v>11.01169</v>
      </c>
      <c r="F47" s="51">
        <v>10.996040000000001</v>
      </c>
      <c r="G47" s="51">
        <v>9.8893090904818841</v>
      </c>
      <c r="H47" s="51">
        <v>7.6953699999999996</v>
      </c>
      <c r="I47" s="51">
        <v>8.5989799999999992</v>
      </c>
      <c r="J47" s="51">
        <v>4.40123</v>
      </c>
      <c r="K47" s="51">
        <v>4.3989500000000001</v>
      </c>
      <c r="L47" s="51">
        <v>4.3936872181622135</v>
      </c>
      <c r="M47" s="51">
        <v>3.2974122338327123</v>
      </c>
      <c r="N47" s="51">
        <v>2.1983477542394967</v>
      </c>
      <c r="O47" s="51">
        <v>1.0991986515351833</v>
      </c>
      <c r="P47" s="51">
        <v>2.196760622070828</v>
      </c>
      <c r="Q47" s="51">
        <v>2.1738284392405194</v>
      </c>
    </row>
    <row r="48" spans="1:17" x14ac:dyDescent="0.25">
      <c r="A48" s="53" t="s">
        <v>76</v>
      </c>
      <c r="B48" s="51">
        <v>76.860838412878138</v>
      </c>
      <c r="C48" s="51">
        <v>66.602760000000004</v>
      </c>
      <c r="D48" s="51">
        <v>58.394979999999997</v>
      </c>
      <c r="E48" s="51">
        <v>56.334389999999999</v>
      </c>
      <c r="F48" s="51">
        <v>54.301369999999999</v>
      </c>
      <c r="G48" s="51">
        <v>49.159806912643241</v>
      </c>
      <c r="H48" s="51">
        <v>45.095869999999998</v>
      </c>
      <c r="I48" s="51">
        <v>39.995080000000002</v>
      </c>
      <c r="J48" s="51">
        <v>43.026949999999999</v>
      </c>
      <c r="K48" s="51">
        <v>31.8003</v>
      </c>
      <c r="L48" s="51">
        <v>32.785612534024082</v>
      </c>
      <c r="M48" s="51">
        <v>28.694132779926278</v>
      </c>
      <c r="N48" s="51">
        <v>22.555432279630416</v>
      </c>
      <c r="O48" s="51">
        <v>33.819780728088105</v>
      </c>
      <c r="P48" s="51">
        <v>15.573816046613434</v>
      </c>
      <c r="Q48" s="51">
        <v>15.334074151126289</v>
      </c>
    </row>
    <row r="49" spans="1:17" x14ac:dyDescent="0.25">
      <c r="A49" s="53" t="s">
        <v>29</v>
      </c>
      <c r="B49" s="51">
        <v>29.616903505828507</v>
      </c>
      <c r="C49" s="51">
        <v>33.400379999999998</v>
      </c>
      <c r="D49" s="51">
        <v>36.301690000000001</v>
      </c>
      <c r="E49" s="51">
        <v>4.8026999999999997</v>
      </c>
      <c r="F49" s="51">
        <v>27.701689999999999</v>
      </c>
      <c r="G49" s="51">
        <v>25.798299177030902</v>
      </c>
      <c r="H49" s="51">
        <v>24.80076</v>
      </c>
      <c r="I49" s="51">
        <v>22.8992</v>
      </c>
      <c r="J49" s="51">
        <v>29.618010000000002</v>
      </c>
      <c r="K49" s="51">
        <v>22.902609999999999</v>
      </c>
      <c r="L49" s="51">
        <v>22.924168906832328</v>
      </c>
      <c r="M49" s="51">
        <v>4.7784313079457021</v>
      </c>
      <c r="N49" s="51">
        <v>15.292981568454017</v>
      </c>
      <c r="O49" s="51">
        <v>14.331035735668888</v>
      </c>
      <c r="P49" s="51">
        <v>22.928833903142888</v>
      </c>
      <c r="Q49" s="51">
        <v>28.660800528778299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94.537629999999993</v>
      </c>
      <c r="F50" s="51">
        <v>104.23905000000001</v>
      </c>
      <c r="G50" s="51">
        <v>107.27247387284257</v>
      </c>
      <c r="H50" s="51">
        <v>10.493639999999999</v>
      </c>
      <c r="I50" s="51">
        <v>11.288880000000001</v>
      </c>
      <c r="J50" s="51">
        <v>88.494100000000003</v>
      </c>
      <c r="K50" s="51">
        <v>64.440259999999995</v>
      </c>
      <c r="L50" s="51">
        <v>39.762332377370299</v>
      </c>
      <c r="M50" s="51">
        <v>37.5155801683051</v>
      </c>
      <c r="N50" s="51">
        <v>11.113931438949384</v>
      </c>
      <c r="O50" s="51">
        <v>8.4553518672671686</v>
      </c>
      <c r="P50" s="51">
        <v>6.7607715378770941</v>
      </c>
      <c r="Q50" s="51">
        <v>28.279010507766102</v>
      </c>
    </row>
    <row r="51" spans="1:17" x14ac:dyDescent="0.25">
      <c r="A51" s="52" t="s">
        <v>27</v>
      </c>
      <c r="B51" s="51">
        <v>794.66545830266261</v>
      </c>
      <c r="C51" s="51">
        <v>819.80275000000006</v>
      </c>
      <c r="D51" s="51">
        <v>817.68579</v>
      </c>
      <c r="E51" s="51">
        <v>785.02763000000004</v>
      </c>
      <c r="F51" s="51">
        <v>803.20479999999998</v>
      </c>
      <c r="G51" s="51">
        <v>838.08642511232608</v>
      </c>
      <c r="H51" s="51">
        <v>837.15782000000002</v>
      </c>
      <c r="I51" s="51">
        <v>804.97325999999998</v>
      </c>
      <c r="J51" s="51">
        <v>771.00446999999997</v>
      </c>
      <c r="K51" s="51">
        <v>650.19703000000004</v>
      </c>
      <c r="L51" s="51">
        <v>768.85269605729229</v>
      </c>
      <c r="M51" s="51">
        <v>752.41059383162656</v>
      </c>
      <c r="N51" s="51">
        <v>748.82046475629306</v>
      </c>
      <c r="O51" s="51">
        <v>737.25297946040587</v>
      </c>
      <c r="P51" s="51">
        <v>751.67320796152558</v>
      </c>
      <c r="Q51" s="51">
        <v>808.3410363412587</v>
      </c>
    </row>
    <row r="52" spans="1:17" x14ac:dyDescent="0.25">
      <c r="A52" s="53" t="s">
        <v>66</v>
      </c>
      <c r="B52" s="51">
        <v>792.77857942675541</v>
      </c>
      <c r="C52" s="51">
        <v>818.09870000000001</v>
      </c>
      <c r="D52" s="51">
        <v>816.08551999999997</v>
      </c>
      <c r="E52" s="51">
        <v>785.02763000000004</v>
      </c>
      <c r="F52" s="51">
        <v>803.20479999999998</v>
      </c>
      <c r="G52" s="51">
        <v>838.08642511232608</v>
      </c>
      <c r="H52" s="51">
        <v>837.15782000000002</v>
      </c>
      <c r="I52" s="51">
        <v>804.97325999999998</v>
      </c>
      <c r="J52" s="51">
        <v>771.00446999999997</v>
      </c>
      <c r="K52" s="51">
        <v>650.19703000000004</v>
      </c>
      <c r="L52" s="51">
        <v>768.85269605729229</v>
      </c>
      <c r="M52" s="51">
        <v>752.41059383162656</v>
      </c>
      <c r="N52" s="51">
        <v>748.82046475629306</v>
      </c>
      <c r="O52" s="51">
        <v>737.25297946040587</v>
      </c>
      <c r="P52" s="51">
        <v>751.67320796152558</v>
      </c>
      <c r="Q52" s="51">
        <v>808.3410363412587</v>
      </c>
    </row>
    <row r="53" spans="1:17" x14ac:dyDescent="0.25">
      <c r="A53" s="53" t="s">
        <v>25</v>
      </c>
      <c r="B53" s="51">
        <v>1.8868788759071504</v>
      </c>
      <c r="C53" s="51">
        <v>1.7040499999999998</v>
      </c>
      <c r="D53" s="51">
        <v>1.6002700000000001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6.0013500000000199</v>
      </c>
      <c r="F54" s="51">
        <v>4.6074400000000386</v>
      </c>
      <c r="G54" s="51">
        <v>4.2753317090395058</v>
      </c>
      <c r="H54" s="51">
        <v>4.5046700000001429</v>
      </c>
      <c r="I54" s="51">
        <v>5.600940000000314</v>
      </c>
      <c r="J54" s="51">
        <v>7.1996799999999865</v>
      </c>
      <c r="K54" s="51">
        <v>7.3010299999999475</v>
      </c>
      <c r="L54" s="51">
        <v>7.8581177136207998</v>
      </c>
      <c r="M54" s="51">
        <v>7.0459714075315389</v>
      </c>
      <c r="N54" s="51">
        <v>6.5204142453826295</v>
      </c>
      <c r="O54" s="51">
        <v>5.9951022645766932</v>
      </c>
      <c r="P54" s="51">
        <v>6.5921322316171498</v>
      </c>
      <c r="Q54" s="51">
        <v>6.4248865839328992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5.5165100000000109</v>
      </c>
      <c r="F55" s="51">
        <v>3.5999000000000478</v>
      </c>
      <c r="G55" s="51">
        <v>3.7737537158480166</v>
      </c>
      <c r="H55" s="51">
        <v>4.0015300000001162</v>
      </c>
      <c r="I55" s="51">
        <v>5.1134200000003034</v>
      </c>
      <c r="J55" s="51">
        <v>7.0999399999999468</v>
      </c>
      <c r="K55" s="51">
        <v>7.1009300000000621</v>
      </c>
      <c r="L55" s="51">
        <v>7.4520742956215145</v>
      </c>
      <c r="M55" s="51">
        <v>6.878779530871725</v>
      </c>
      <c r="N55" s="51">
        <v>6.1860343230429082</v>
      </c>
      <c r="O55" s="51">
        <v>5.7801392053625209</v>
      </c>
      <c r="P55" s="51">
        <v>6.2577452509895011</v>
      </c>
      <c r="Q55" s="51">
        <v>6.1143898769852285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0.48484000000000904</v>
      </c>
      <c r="F56" s="51">
        <v>0.49642999999999304</v>
      </c>
      <c r="G56" s="51">
        <v>9.5538518822010587E-2</v>
      </c>
      <c r="H56" s="51">
        <v>0.50314000000002679</v>
      </c>
      <c r="I56" s="51">
        <v>0.48752000000001061</v>
      </c>
      <c r="J56" s="51">
        <v>9.9740000000039686E-2</v>
      </c>
      <c r="K56" s="51">
        <v>0.20009999999988537</v>
      </c>
      <c r="L56" s="51">
        <v>0.40604341799928534</v>
      </c>
      <c r="M56" s="51">
        <v>0.16719187665981394</v>
      </c>
      <c r="N56" s="51">
        <v>0.33437992233972125</v>
      </c>
      <c r="O56" s="51">
        <v>0.21496305921417252</v>
      </c>
      <c r="P56" s="51">
        <v>0.33438698062764899</v>
      </c>
      <c r="Q56" s="51">
        <v>0.31049670694767062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0.51110999999999773</v>
      </c>
      <c r="G57" s="51">
        <v>0.40603947436947863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7.3325691073291637</v>
      </c>
      <c r="C60" s="51">
        <v>7.4991400000003523</v>
      </c>
      <c r="D60" s="51">
        <v>7.3008100000002969</v>
      </c>
      <c r="E60" s="51">
        <v>12.800990000000001</v>
      </c>
      <c r="F60" s="51">
        <v>19.799849999999999</v>
      </c>
      <c r="G60" s="51">
        <v>12.396145476219507</v>
      </c>
      <c r="H60" s="51">
        <v>13.799099999999999</v>
      </c>
      <c r="I60" s="51">
        <v>11.099830000000001</v>
      </c>
      <c r="J60" s="51">
        <v>11.200089999999999</v>
      </c>
      <c r="K60" s="51">
        <v>18.399460000000001</v>
      </c>
      <c r="L60" s="51">
        <v>61.407961380594159</v>
      </c>
      <c r="M60" s="51">
        <v>14.66513350945616</v>
      </c>
      <c r="N60" s="51">
        <v>13.900637201046449</v>
      </c>
      <c r="O60" s="51">
        <v>15.955076617736765</v>
      </c>
      <c r="P60" s="51">
        <v>11.416853625002529</v>
      </c>
      <c r="Q60" s="51">
        <v>26.487736168866753</v>
      </c>
    </row>
    <row r="61" spans="1:17" x14ac:dyDescent="0.25">
      <c r="A61" s="63" t="s">
        <v>21</v>
      </c>
      <c r="B61" s="62">
        <v>1590.8825734628438</v>
      </c>
      <c r="C61" s="62">
        <v>1639.70309</v>
      </c>
      <c r="D61" s="62">
        <v>1618.80313</v>
      </c>
      <c r="E61" s="62">
        <v>1530.1697799999999</v>
      </c>
      <c r="F61" s="62">
        <v>1561.6953100000001</v>
      </c>
      <c r="G61" s="62">
        <v>1538.8644245564421</v>
      </c>
      <c r="H61" s="62">
        <v>1368.83969</v>
      </c>
      <c r="I61" s="62">
        <v>1424.13186</v>
      </c>
      <c r="J61" s="62">
        <v>1487.4136699999999</v>
      </c>
      <c r="K61" s="62">
        <v>952.70459000000005</v>
      </c>
      <c r="L61" s="62">
        <v>1173.2699272152772</v>
      </c>
      <c r="M61" s="62">
        <v>1139.7245273683966</v>
      </c>
      <c r="N61" s="62">
        <v>1095.8576920525932</v>
      </c>
      <c r="O61" s="62">
        <v>1106.1083099845066</v>
      </c>
      <c r="P61" s="62">
        <v>1153.7462128625225</v>
      </c>
      <c r="Q61" s="62">
        <v>1364.6562215804147</v>
      </c>
    </row>
    <row r="62" spans="1:17" x14ac:dyDescent="0.25">
      <c r="A62" s="191" t="s">
        <v>105</v>
      </c>
      <c r="B62" s="190">
        <f>SUM(B63:B64,B67)</f>
        <v>2633.6134827685091</v>
      </c>
      <c r="C62" s="190">
        <f t="shared" ref="C62:Q62" si="44">SUM(C63:C64,C67)</f>
        <v>2707.7122500000005</v>
      </c>
      <c r="D62" s="190">
        <f t="shared" si="44"/>
        <v>2675.0815400000001</v>
      </c>
      <c r="E62" s="190">
        <f t="shared" si="44"/>
        <v>2594.58835</v>
      </c>
      <c r="F62" s="190">
        <f t="shared" si="44"/>
        <v>2676.2481000000002</v>
      </c>
      <c r="G62" s="190">
        <f t="shared" si="44"/>
        <v>2671.606413435984</v>
      </c>
      <c r="H62" s="190">
        <f t="shared" si="44"/>
        <v>2341.58601</v>
      </c>
      <c r="I62" s="190">
        <f t="shared" si="44"/>
        <v>2359.7867800000004</v>
      </c>
      <c r="J62" s="190">
        <f t="shared" si="44"/>
        <v>2469.05818</v>
      </c>
      <c r="K62" s="190">
        <f t="shared" si="44"/>
        <v>1777.04486</v>
      </c>
      <c r="L62" s="190">
        <f t="shared" si="44"/>
        <v>2135.8319870453024</v>
      </c>
      <c r="M62" s="190">
        <f t="shared" si="44"/>
        <v>2017.5337663328414</v>
      </c>
      <c r="N62" s="190">
        <f t="shared" si="44"/>
        <v>1945.3750364757291</v>
      </c>
      <c r="O62" s="190">
        <f t="shared" si="44"/>
        <v>1955.2375890538833</v>
      </c>
      <c r="P62" s="190">
        <f t="shared" si="44"/>
        <v>2001.962455091812</v>
      </c>
      <c r="Q62" s="190">
        <f t="shared" si="44"/>
        <v>2312.3863031604587</v>
      </c>
    </row>
    <row r="63" spans="1:17" x14ac:dyDescent="0.25">
      <c r="A63" s="121" t="s">
        <v>44</v>
      </c>
      <c r="B63" s="120">
        <v>230.84415279035562</v>
      </c>
      <c r="C63" s="120">
        <v>251.40169366329721</v>
      </c>
      <c r="D63" s="120">
        <v>246.98945546941886</v>
      </c>
      <c r="E63" s="120">
        <v>273.72295137250853</v>
      </c>
      <c r="F63" s="120">
        <v>344.82007724132939</v>
      </c>
      <c r="G63" s="120">
        <v>377.7666063816763</v>
      </c>
      <c r="H63" s="120">
        <v>379.46272102138573</v>
      </c>
      <c r="I63" s="120">
        <v>375.26931732729429</v>
      </c>
      <c r="J63" s="120">
        <v>388.73382364585251</v>
      </c>
      <c r="K63" s="120">
        <v>316.46631958737532</v>
      </c>
      <c r="L63" s="120">
        <v>416.26201527025034</v>
      </c>
      <c r="M63" s="120">
        <v>365.03094057631228</v>
      </c>
      <c r="N63" s="120">
        <v>352.81746548639944</v>
      </c>
      <c r="O63" s="120">
        <v>340.71761286456916</v>
      </c>
      <c r="P63" s="120">
        <v>364.30656826362923</v>
      </c>
      <c r="Q63" s="120">
        <v>426.40205179436845</v>
      </c>
    </row>
    <row r="64" spans="1:17" x14ac:dyDescent="0.25">
      <c r="A64" s="179" t="s">
        <v>59</v>
      </c>
      <c r="B64" s="189">
        <f>SUM(B65:B66)</f>
        <v>997.78596178252292</v>
      </c>
      <c r="C64" s="189">
        <f t="shared" ref="C64:Q64" si="45">SUM(C65:C66)</f>
        <v>1034.269801226586</v>
      </c>
      <c r="D64" s="189">
        <f t="shared" si="45"/>
        <v>1015.5106173746607</v>
      </c>
      <c r="E64" s="189">
        <f t="shared" si="45"/>
        <v>1028.7385466086034</v>
      </c>
      <c r="F64" s="189">
        <f t="shared" si="45"/>
        <v>1012.6810041987072</v>
      </c>
      <c r="G64" s="189">
        <f t="shared" si="45"/>
        <v>1019.754125915161</v>
      </c>
      <c r="H64" s="189">
        <f t="shared" si="45"/>
        <v>775.28765373830788</v>
      </c>
      <c r="I64" s="189">
        <f t="shared" si="45"/>
        <v>826.90197136103473</v>
      </c>
      <c r="J64" s="189">
        <f t="shared" si="45"/>
        <v>908.6828898400837</v>
      </c>
      <c r="K64" s="189">
        <f t="shared" si="45"/>
        <v>457.51084902261107</v>
      </c>
      <c r="L64" s="189">
        <f t="shared" si="45"/>
        <v>629.79939723416624</v>
      </c>
      <c r="M64" s="189">
        <f t="shared" si="45"/>
        <v>624.56150827770534</v>
      </c>
      <c r="N64" s="189">
        <f t="shared" si="45"/>
        <v>594.03798672741209</v>
      </c>
      <c r="O64" s="189">
        <f t="shared" si="45"/>
        <v>671.11551280018602</v>
      </c>
      <c r="P64" s="189">
        <f t="shared" si="45"/>
        <v>710.53439470764374</v>
      </c>
      <c r="Q64" s="189">
        <f t="shared" si="45"/>
        <v>823.69998714612007</v>
      </c>
    </row>
    <row r="65" spans="1:17" x14ac:dyDescent="0.25">
      <c r="A65" s="102" t="s">
        <v>43</v>
      </c>
      <c r="B65" s="189">
        <v>911.33872589321379</v>
      </c>
      <c r="C65" s="189">
        <v>938.56363600826899</v>
      </c>
      <c r="D65" s="189">
        <v>917.44876706608659</v>
      </c>
      <c r="E65" s="189">
        <v>931.5490026997627</v>
      </c>
      <c r="F65" s="189">
        <v>914.98255105515489</v>
      </c>
      <c r="G65" s="189">
        <v>918.1189666571172</v>
      </c>
      <c r="H65" s="189">
        <v>674.45478906558162</v>
      </c>
      <c r="I65" s="189">
        <v>720.42105416625293</v>
      </c>
      <c r="J65" s="189">
        <v>816.43090020979128</v>
      </c>
      <c r="K65" s="189">
        <v>386.89232430382799</v>
      </c>
      <c r="L65" s="189">
        <v>550.427562258389</v>
      </c>
      <c r="M65" s="189">
        <v>548.19011970680288</v>
      </c>
      <c r="N65" s="189">
        <v>517.93668178660209</v>
      </c>
      <c r="O65" s="189">
        <v>601.81824693326178</v>
      </c>
      <c r="P65" s="189">
        <v>648.00794721226464</v>
      </c>
      <c r="Q65" s="189">
        <v>745.35047061366765</v>
      </c>
    </row>
    <row r="66" spans="1:17" x14ac:dyDescent="0.25">
      <c r="A66" s="102" t="s">
        <v>344</v>
      </c>
      <c r="B66" s="189">
        <v>86.447235889309141</v>
      </c>
      <c r="C66" s="189">
        <v>95.706165218317054</v>
      </c>
      <c r="D66" s="189">
        <v>98.061850308574108</v>
      </c>
      <c r="E66" s="189">
        <v>97.189543908840733</v>
      </c>
      <c r="F66" s="189">
        <v>97.698453143552356</v>
      </c>
      <c r="G66" s="189">
        <v>101.63515925804383</v>
      </c>
      <c r="H66" s="189">
        <v>100.83286467272625</v>
      </c>
      <c r="I66" s="189">
        <v>106.48091719478184</v>
      </c>
      <c r="J66" s="189">
        <v>92.251989630292471</v>
      </c>
      <c r="K66" s="189">
        <v>70.618524718783092</v>
      </c>
      <c r="L66" s="189">
        <v>79.371834975777233</v>
      </c>
      <c r="M66" s="189">
        <v>76.371388570902454</v>
      </c>
      <c r="N66" s="189">
        <v>76.101304940809953</v>
      </c>
      <c r="O66" s="189">
        <v>69.297265866924278</v>
      </c>
      <c r="P66" s="189">
        <v>62.526447495379067</v>
      </c>
      <c r="Q66" s="189">
        <v>78.349516532452398</v>
      </c>
    </row>
    <row r="67" spans="1:17" x14ac:dyDescent="0.25">
      <c r="A67" s="119" t="s">
        <v>42</v>
      </c>
      <c r="B67" s="118">
        <v>1404.9833681956306</v>
      </c>
      <c r="C67" s="118">
        <v>1422.0407551101175</v>
      </c>
      <c r="D67" s="118">
        <v>1412.5814671559206</v>
      </c>
      <c r="E67" s="118">
        <v>1292.1268520188878</v>
      </c>
      <c r="F67" s="118">
        <v>1318.7470185599636</v>
      </c>
      <c r="G67" s="118">
        <v>1274.0856811391466</v>
      </c>
      <c r="H67" s="118">
        <v>1186.8356352403064</v>
      </c>
      <c r="I67" s="118">
        <v>1157.6154913116713</v>
      </c>
      <c r="J67" s="118">
        <v>1171.6414665140637</v>
      </c>
      <c r="K67" s="118">
        <v>1003.0676913900135</v>
      </c>
      <c r="L67" s="118">
        <v>1089.7705745408855</v>
      </c>
      <c r="M67" s="118">
        <v>1027.9413174788237</v>
      </c>
      <c r="N67" s="118">
        <v>998.51958426191754</v>
      </c>
      <c r="O67" s="118">
        <v>943.40446338912807</v>
      </c>
      <c r="P67" s="118">
        <v>927.12149212053896</v>
      </c>
      <c r="Q67" s="118">
        <v>1062.2842642199703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4315.2615984398708</v>
      </c>
      <c r="C69" s="70">
        <f t="shared" si="46"/>
        <v>4392.539705814308</v>
      </c>
      <c r="D69" s="70">
        <f t="shared" si="46"/>
        <v>4395.5168472067244</v>
      </c>
      <c r="E69" s="70">
        <f t="shared" si="46"/>
        <v>4520.7136728892565</v>
      </c>
      <c r="F69" s="70">
        <f t="shared" si="46"/>
        <v>4647.8442894403806</v>
      </c>
      <c r="G69" s="70">
        <f t="shared" si="46"/>
        <v>4581.4833220312476</v>
      </c>
      <c r="H69" s="70">
        <f t="shared" si="46"/>
        <v>3744.2978807007448</v>
      </c>
      <c r="I69" s="70">
        <f t="shared" si="46"/>
        <v>3707.7565408623004</v>
      </c>
      <c r="J69" s="70">
        <f t="shared" si="46"/>
        <v>3975.984838430496</v>
      </c>
      <c r="K69" s="70">
        <f t="shared" si="46"/>
        <v>2869.1220337022323</v>
      </c>
      <c r="L69" s="70">
        <f t="shared" si="46"/>
        <v>3226.829337651614</v>
      </c>
      <c r="M69" s="70">
        <f t="shared" si="46"/>
        <v>3175.6688270554419</v>
      </c>
      <c r="N69" s="70">
        <f t="shared" si="46"/>
        <v>3030.5643115910643</v>
      </c>
      <c r="O69" s="70">
        <f t="shared" si="46"/>
        <v>3126.0269445334643</v>
      </c>
      <c r="P69" s="70">
        <f t="shared" si="46"/>
        <v>3183.5248135738284</v>
      </c>
      <c r="Q69" s="70">
        <f t="shared" si="46"/>
        <v>3446.5292263022429</v>
      </c>
    </row>
    <row r="70" spans="1:17" x14ac:dyDescent="0.25">
      <c r="A70" s="55" t="s">
        <v>343</v>
      </c>
      <c r="B70" s="54">
        <v>2736.0165684398708</v>
      </c>
      <c r="C70" s="54">
        <v>2802.1275758143083</v>
      </c>
      <c r="D70" s="54">
        <v>2765.3326172067241</v>
      </c>
      <c r="E70" s="54">
        <v>2870.9519028892564</v>
      </c>
      <c r="F70" s="54">
        <v>2997.5282094403806</v>
      </c>
      <c r="G70" s="54">
        <v>3047.2142120312474</v>
      </c>
      <c r="H70" s="54">
        <v>2377.5449007007446</v>
      </c>
      <c r="I70" s="54">
        <v>2296.2287608623001</v>
      </c>
      <c r="J70" s="54">
        <v>2567.3357984304962</v>
      </c>
      <c r="K70" s="54">
        <v>2121.1900137022326</v>
      </c>
      <c r="L70" s="54">
        <v>2302.7578876516141</v>
      </c>
      <c r="M70" s="54">
        <v>2197.8113270554418</v>
      </c>
      <c r="N70" s="54">
        <v>2085.0705115910646</v>
      </c>
      <c r="O70" s="54">
        <v>2085.8510645334641</v>
      </c>
      <c r="P70" s="54">
        <v>2086.5026735738284</v>
      </c>
      <c r="Q70" s="54">
        <v>2329.7293563022426</v>
      </c>
    </row>
    <row r="71" spans="1:17" x14ac:dyDescent="0.25">
      <c r="A71" s="52" t="s">
        <v>106</v>
      </c>
      <c r="B71" s="51">
        <v>1579.24503</v>
      </c>
      <c r="C71" s="51">
        <v>1590.4121299999999</v>
      </c>
      <c r="D71" s="51">
        <v>1630.1842300000001</v>
      </c>
      <c r="E71" s="51">
        <v>1649.7617700000001</v>
      </c>
      <c r="F71" s="51">
        <v>1650.3160800000001</v>
      </c>
      <c r="G71" s="51">
        <v>1534.2691100000002</v>
      </c>
      <c r="H71" s="51">
        <v>1366.7529800000002</v>
      </c>
      <c r="I71" s="51">
        <v>1411.5277800000001</v>
      </c>
      <c r="J71" s="51">
        <v>1408.64904</v>
      </c>
      <c r="K71" s="51">
        <v>747.93201999999997</v>
      </c>
      <c r="L71" s="51">
        <v>924.07144999999991</v>
      </c>
      <c r="M71" s="51">
        <v>977.85750000000007</v>
      </c>
      <c r="N71" s="51">
        <v>945.49379999999996</v>
      </c>
      <c r="O71" s="51">
        <v>1040.17588</v>
      </c>
      <c r="P71" s="51">
        <v>1097.02214</v>
      </c>
      <c r="Q71" s="51">
        <v>1116.7998700000001</v>
      </c>
    </row>
    <row r="72" spans="1:17" x14ac:dyDescent="0.25">
      <c r="A72" s="50" t="s">
        <v>105</v>
      </c>
      <c r="B72" s="38">
        <f t="shared" ref="B72:Q72" si="47">SUM(B73:B74,B77)</f>
        <v>4315.2615984398708</v>
      </c>
      <c r="C72" s="38">
        <f t="shared" si="47"/>
        <v>4392.539705814308</v>
      </c>
      <c r="D72" s="38">
        <f t="shared" si="47"/>
        <v>4395.5168472067235</v>
      </c>
      <c r="E72" s="38">
        <f t="shared" si="47"/>
        <v>4520.7136728892565</v>
      </c>
      <c r="F72" s="38">
        <f t="shared" si="47"/>
        <v>4647.8442894403797</v>
      </c>
      <c r="G72" s="38">
        <f t="shared" si="47"/>
        <v>4581.4833220312485</v>
      </c>
      <c r="H72" s="38">
        <f t="shared" si="47"/>
        <v>3744.2978807007448</v>
      </c>
      <c r="I72" s="38">
        <f t="shared" si="47"/>
        <v>3707.7565408623</v>
      </c>
      <c r="J72" s="38">
        <f t="shared" si="47"/>
        <v>3975.984838430496</v>
      </c>
      <c r="K72" s="38">
        <f t="shared" si="47"/>
        <v>2869.1220337022314</v>
      </c>
      <c r="L72" s="38">
        <f t="shared" si="47"/>
        <v>3226.829337651614</v>
      </c>
      <c r="M72" s="38">
        <f t="shared" si="47"/>
        <v>3175.6688270554414</v>
      </c>
      <c r="N72" s="38">
        <f t="shared" si="47"/>
        <v>3030.5643115910639</v>
      </c>
      <c r="O72" s="38">
        <f t="shared" si="47"/>
        <v>3126.0269445334634</v>
      </c>
      <c r="P72" s="38">
        <f t="shared" si="47"/>
        <v>3183.5248135738284</v>
      </c>
      <c r="Q72" s="38">
        <f t="shared" si="47"/>
        <v>3446.5292263022429</v>
      </c>
    </row>
    <row r="73" spans="1:17" x14ac:dyDescent="0.25">
      <c r="A73" s="121" t="s">
        <v>44</v>
      </c>
      <c r="B73" s="120">
        <f>NFM_emi!B$5</f>
        <v>567.38010874338431</v>
      </c>
      <c r="C73" s="120">
        <f>NFM_emi!C$5</f>
        <v>618.89576600775592</v>
      </c>
      <c r="D73" s="120">
        <f>NFM_emi!D$5</f>
        <v>607.7992365291226</v>
      </c>
      <c r="E73" s="120">
        <f>NFM_emi!E$5</f>
        <v>710.16921349170889</v>
      </c>
      <c r="F73" s="120">
        <f>NFM_emi!F$5</f>
        <v>882.84331948457861</v>
      </c>
      <c r="G73" s="120">
        <f>NFM_emi!G$5</f>
        <v>967.10216721486756</v>
      </c>
      <c r="H73" s="120">
        <f>NFM_emi!H$5</f>
        <v>834.51020765844032</v>
      </c>
      <c r="I73" s="120">
        <f>NFM_emi!I$5</f>
        <v>829.92366466998169</v>
      </c>
      <c r="J73" s="120">
        <f>NFM_emi!J$5</f>
        <v>940.75865617714794</v>
      </c>
      <c r="K73" s="120">
        <f>NFM_emi!K$5</f>
        <v>754.77850797313567</v>
      </c>
      <c r="L73" s="120">
        <f>NFM_emi!L$5</f>
        <v>890.40344354199328</v>
      </c>
      <c r="M73" s="120">
        <f>NFM_emi!M$5</f>
        <v>835.22541530278374</v>
      </c>
      <c r="N73" s="120">
        <f>NFM_emi!N$5</f>
        <v>786.49346185183288</v>
      </c>
      <c r="O73" s="120">
        <f>NFM_emi!O$5</f>
        <v>758.03365282194511</v>
      </c>
      <c r="P73" s="120">
        <f>NFM_emi!P$5</f>
        <v>816.58063790573169</v>
      </c>
      <c r="Q73" s="120">
        <f>NFM_emi!Q$5</f>
        <v>953.25988821234387</v>
      </c>
    </row>
    <row r="74" spans="1:17" x14ac:dyDescent="0.25">
      <c r="A74" s="179" t="s">
        <v>59</v>
      </c>
      <c r="B74" s="189">
        <f>SUM(B75:B76)</f>
        <v>1258.5372502815233</v>
      </c>
      <c r="C74" s="189">
        <f t="shared" ref="C74:Q74" si="48">SUM(C75:C76)</f>
        <v>1284.7714764414354</v>
      </c>
      <c r="D74" s="189">
        <f t="shared" si="48"/>
        <v>1282.4221638130084</v>
      </c>
      <c r="E74" s="189">
        <f t="shared" si="48"/>
        <v>1342.7458807997014</v>
      </c>
      <c r="F74" s="189">
        <f t="shared" si="48"/>
        <v>1327.3415003532746</v>
      </c>
      <c r="G74" s="189">
        <f t="shared" si="48"/>
        <v>1307.7495264402005</v>
      </c>
      <c r="H74" s="189">
        <f t="shared" si="48"/>
        <v>962.09390997895594</v>
      </c>
      <c r="I74" s="189">
        <f t="shared" si="48"/>
        <v>1012.5751744898597</v>
      </c>
      <c r="J74" s="189">
        <f t="shared" si="48"/>
        <v>1130.9317609875575</v>
      </c>
      <c r="K74" s="189">
        <f t="shared" si="48"/>
        <v>585.29904923675645</v>
      </c>
      <c r="L74" s="189">
        <f t="shared" si="48"/>
        <v>763.0817337284783</v>
      </c>
      <c r="M74" s="189">
        <f t="shared" si="48"/>
        <v>806.57697418695705</v>
      </c>
      <c r="N74" s="189">
        <f t="shared" si="48"/>
        <v>763.49434221732304</v>
      </c>
      <c r="O74" s="189">
        <f t="shared" si="48"/>
        <v>907.20298907382357</v>
      </c>
      <c r="P74" s="189">
        <f t="shared" si="48"/>
        <v>952.70740110672364</v>
      </c>
      <c r="Q74" s="189">
        <f t="shared" si="48"/>
        <v>984.88733016226911</v>
      </c>
    </row>
    <row r="75" spans="1:17" x14ac:dyDescent="0.25">
      <c r="A75" s="102" t="s">
        <v>43</v>
      </c>
      <c r="B75" s="189">
        <f>NFM_emi!B$33</f>
        <v>1140.9447624965971</v>
      </c>
      <c r="C75" s="189">
        <f>NFM_emi!C$33</f>
        <v>1156.7290874622543</v>
      </c>
      <c r="D75" s="189">
        <f>NFM_emi!D$33</f>
        <v>1151.9312403307222</v>
      </c>
      <c r="E75" s="189">
        <f>NFM_emi!E$33</f>
        <v>1199.2765073583066</v>
      </c>
      <c r="F75" s="189">
        <f>NFM_emi!F$33</f>
        <v>1189.9115515940198</v>
      </c>
      <c r="G75" s="189">
        <f>NFM_emi!G$33</f>
        <v>1163.0047679380582</v>
      </c>
      <c r="H75" s="189">
        <f>NFM_emi!H$33</f>
        <v>853.89337228317811</v>
      </c>
      <c r="I75" s="189">
        <f>NFM_emi!I$33</f>
        <v>905.27354878355413</v>
      </c>
      <c r="J75" s="189">
        <f>NFM_emi!J$33</f>
        <v>1025.2976472233888</v>
      </c>
      <c r="K75" s="189">
        <f>NFM_emi!K$33</f>
        <v>498.67216811633307</v>
      </c>
      <c r="L75" s="189">
        <f>NFM_emi!L$33</f>
        <v>675.00660369674767</v>
      </c>
      <c r="M75" s="189">
        <f>NFM_emi!M$33</f>
        <v>720.13331477024678</v>
      </c>
      <c r="N75" s="189">
        <f>NFM_emi!N$33</f>
        <v>679.28907701328615</v>
      </c>
      <c r="O75" s="189">
        <f>NFM_emi!O$33</f>
        <v>823.50255407040004</v>
      </c>
      <c r="P75" s="189">
        <f>NFM_emi!P$33</f>
        <v>880.49677649513205</v>
      </c>
      <c r="Q75" s="189">
        <f>NFM_emi!Q$33</f>
        <v>902.22596034036769</v>
      </c>
    </row>
    <row r="76" spans="1:17" x14ac:dyDescent="0.25">
      <c r="A76" s="102" t="s">
        <v>344</v>
      </c>
      <c r="B76" s="189">
        <f>NFM_emi!B$70</f>
        <v>117.59248778492609</v>
      </c>
      <c r="C76" s="189">
        <f>NFM_emi!C$70</f>
        <v>128.04238897918108</v>
      </c>
      <c r="D76" s="189">
        <f>NFM_emi!D$70</f>
        <v>130.49092348228621</v>
      </c>
      <c r="E76" s="189">
        <f>NFM_emi!E$70</f>
        <v>143.46937344139479</v>
      </c>
      <c r="F76" s="189">
        <f>NFM_emi!F$70</f>
        <v>137.42994875925476</v>
      </c>
      <c r="G76" s="189">
        <f>NFM_emi!G$70</f>
        <v>144.7447585021423</v>
      </c>
      <c r="H76" s="189">
        <f>NFM_emi!H$70</f>
        <v>108.20053769577778</v>
      </c>
      <c r="I76" s="189">
        <f>NFM_emi!I$70</f>
        <v>107.30162570630557</v>
      </c>
      <c r="J76" s="189">
        <f>NFM_emi!J$70</f>
        <v>105.63411376416869</v>
      </c>
      <c r="K76" s="189">
        <f>NFM_emi!K$70</f>
        <v>86.626881120423334</v>
      </c>
      <c r="L76" s="189">
        <f>NFM_emi!L$70</f>
        <v>88.075130031730609</v>
      </c>
      <c r="M76" s="189">
        <f>NFM_emi!M$70</f>
        <v>86.443659416710261</v>
      </c>
      <c r="N76" s="189">
        <f>NFM_emi!N$70</f>
        <v>84.20526520403692</v>
      </c>
      <c r="O76" s="189">
        <f>NFM_emi!O$70</f>
        <v>83.700435003423593</v>
      </c>
      <c r="P76" s="189">
        <f>NFM_emi!P$70</f>
        <v>72.21062461159157</v>
      </c>
      <c r="Q76" s="189">
        <f>NFM_emi!Q$70</f>
        <v>82.661369821901388</v>
      </c>
    </row>
    <row r="77" spans="1:17" x14ac:dyDescent="0.25">
      <c r="A77" s="119" t="s">
        <v>42</v>
      </c>
      <c r="B77" s="118">
        <f>NFM_emi!B$112</f>
        <v>2489.3442394149629</v>
      </c>
      <c r="C77" s="118">
        <f>NFM_emi!C$112</f>
        <v>2488.8724633651168</v>
      </c>
      <c r="D77" s="118">
        <f>NFM_emi!D$112</f>
        <v>2505.295446864593</v>
      </c>
      <c r="E77" s="118">
        <f>NFM_emi!E$112</f>
        <v>2467.7985785978467</v>
      </c>
      <c r="F77" s="118">
        <f>NFM_emi!F$112</f>
        <v>2437.6594696025268</v>
      </c>
      <c r="G77" s="118">
        <f>NFM_emi!G$112</f>
        <v>2306.6316283761798</v>
      </c>
      <c r="H77" s="118">
        <f>NFM_emi!H$112</f>
        <v>1947.6937630633486</v>
      </c>
      <c r="I77" s="118">
        <f>NFM_emi!I$112</f>
        <v>1865.2577017024587</v>
      </c>
      <c r="J77" s="118">
        <f>NFM_emi!J$112</f>
        <v>1904.2944212657903</v>
      </c>
      <c r="K77" s="118">
        <f>NFM_emi!K$112</f>
        <v>1529.0444764923395</v>
      </c>
      <c r="L77" s="118">
        <f>NFM_emi!L$112</f>
        <v>1573.3441603811423</v>
      </c>
      <c r="M77" s="118">
        <f>NFM_emi!M$112</f>
        <v>1533.8664375657008</v>
      </c>
      <c r="N77" s="118">
        <f>NFM_emi!N$112</f>
        <v>1480.5765075219078</v>
      </c>
      <c r="O77" s="118">
        <f>NFM_emi!O$112</f>
        <v>1460.7903026376948</v>
      </c>
      <c r="P77" s="118">
        <f>NFM_emi!P$112</f>
        <v>1414.2367745613733</v>
      </c>
      <c r="Q77" s="118">
        <f>NFM_emi!Q$112</f>
        <v>1508.38200792763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596.30895533839123</v>
      </c>
      <c r="C80" s="187">
        <f t="shared" si="49"/>
        <v>550.10343068511236</v>
      </c>
      <c r="D80" s="187">
        <f t="shared" si="49"/>
        <v>544.39306387425086</v>
      </c>
      <c r="E80" s="187">
        <f t="shared" si="49"/>
        <v>462.19991125435695</v>
      </c>
      <c r="F80" s="187">
        <f t="shared" si="49"/>
        <v>359.37291412280342</v>
      </c>
      <c r="G80" s="187">
        <f t="shared" si="49"/>
        <v>365.52177544501416</v>
      </c>
      <c r="H80" s="187">
        <f t="shared" si="49"/>
        <v>356.44872271559268</v>
      </c>
      <c r="I80" s="187">
        <f t="shared" si="49"/>
        <v>418.1213982348886</v>
      </c>
      <c r="J80" s="187">
        <f t="shared" si="49"/>
        <v>406.17573285625735</v>
      </c>
      <c r="K80" s="187">
        <f t="shared" si="49"/>
        <v>451.44747739970245</v>
      </c>
      <c r="L80" s="187">
        <f t="shared" si="49"/>
        <v>359.69705238813754</v>
      </c>
      <c r="M80" s="187">
        <f t="shared" si="49"/>
        <v>423.95596323472</v>
      </c>
      <c r="N80" s="187">
        <f t="shared" si="49"/>
        <v>453.67460041697109</v>
      </c>
      <c r="O80" s="187">
        <f t="shared" si="49"/>
        <v>453.48818544049834</v>
      </c>
      <c r="P80" s="187">
        <f t="shared" si="49"/>
        <v>429.11385338484541</v>
      </c>
      <c r="Q80" s="187">
        <f t="shared" si="49"/>
        <v>436.94351406461362</v>
      </c>
    </row>
    <row r="81" spans="1:17" x14ac:dyDescent="0.25">
      <c r="A81" s="180" t="s">
        <v>59</v>
      </c>
      <c r="B81" s="186">
        <f t="shared" ref="B81:Q81" si="50">IF(B$5=0,"",B$5/B$12*1000)</f>
        <v>1943.778913321968</v>
      </c>
      <c r="C81" s="186">
        <f t="shared" si="50"/>
        <v>1865.9638545492621</v>
      </c>
      <c r="D81" s="186">
        <f t="shared" si="50"/>
        <v>1789.0848300738601</v>
      </c>
      <c r="E81" s="186">
        <f t="shared" si="50"/>
        <v>1716.3122637459946</v>
      </c>
      <c r="F81" s="186">
        <f t="shared" si="50"/>
        <v>1828.6167126746382</v>
      </c>
      <c r="G81" s="186">
        <f t="shared" si="50"/>
        <v>1980.7394045927956</v>
      </c>
      <c r="H81" s="186">
        <f t="shared" si="50"/>
        <v>2219.0908078403972</v>
      </c>
      <c r="I81" s="186">
        <f t="shared" si="50"/>
        <v>2395.2010076677329</v>
      </c>
      <c r="J81" s="186">
        <f t="shared" si="50"/>
        <v>2476.2965168863593</v>
      </c>
      <c r="K81" s="186">
        <f t="shared" si="50"/>
        <v>3538.0033398151572</v>
      </c>
      <c r="L81" s="186">
        <f t="shared" si="50"/>
        <v>3038.8106225534457</v>
      </c>
      <c r="M81" s="186">
        <f t="shared" si="50"/>
        <v>3203.693953759207</v>
      </c>
      <c r="N81" s="186">
        <f t="shared" si="50"/>
        <v>3384.9006430882255</v>
      </c>
      <c r="O81" s="186">
        <f t="shared" si="50"/>
        <v>3227.7573930891813</v>
      </c>
      <c r="P81" s="186">
        <f t="shared" si="50"/>
        <v>3253.5688635033607</v>
      </c>
      <c r="Q81" s="186">
        <f t="shared" si="50"/>
        <v>3289.2327454357578</v>
      </c>
    </row>
    <row r="82" spans="1:17" x14ac:dyDescent="0.25">
      <c r="A82" s="108" t="s">
        <v>42</v>
      </c>
      <c r="B82" s="185">
        <f t="shared" ref="B82:Q82" si="51">IF(B$8=0,"",B$8/B$15*1000)</f>
        <v>788.90751866421647</v>
      </c>
      <c r="C82" s="185">
        <f t="shared" si="51"/>
        <v>798.38837274317962</v>
      </c>
      <c r="D82" s="185">
        <f t="shared" si="51"/>
        <v>778.56023802389757</v>
      </c>
      <c r="E82" s="185">
        <f t="shared" si="51"/>
        <v>833.27001218323699</v>
      </c>
      <c r="F82" s="185">
        <f t="shared" si="51"/>
        <v>865.71590834457095</v>
      </c>
      <c r="G82" s="185">
        <f t="shared" si="51"/>
        <v>956.3448511512928</v>
      </c>
      <c r="H82" s="185">
        <f t="shared" si="51"/>
        <v>1020.1480496093711</v>
      </c>
      <c r="I82" s="185">
        <f t="shared" si="51"/>
        <v>1213.4213661794929</v>
      </c>
      <c r="J82" s="185">
        <f t="shared" si="51"/>
        <v>1153.2787410367146</v>
      </c>
      <c r="K82" s="185">
        <f t="shared" si="51"/>
        <v>973.67540840119773</v>
      </c>
      <c r="L82" s="185">
        <f t="shared" si="51"/>
        <v>879.270780956218</v>
      </c>
      <c r="M82" s="185">
        <f t="shared" si="51"/>
        <v>942.0914037106055</v>
      </c>
      <c r="N82" s="185">
        <f t="shared" si="51"/>
        <v>1122.2849040084509</v>
      </c>
      <c r="O82" s="185">
        <f t="shared" si="51"/>
        <v>1022.9534898265864</v>
      </c>
      <c r="P82" s="185">
        <f t="shared" si="51"/>
        <v>1002.8684505939596</v>
      </c>
      <c r="Q82" s="185">
        <f t="shared" si="51"/>
        <v>1082.1223698436659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0.35405544906496261</v>
      </c>
      <c r="C84" s="113">
        <f t="shared" si="52"/>
        <v>0.35161076036824784</v>
      </c>
      <c r="D84" s="113">
        <f t="shared" si="52"/>
        <v>0.34304091037419288</v>
      </c>
      <c r="E84" s="113">
        <f t="shared" si="52"/>
        <v>0.3297866884006127</v>
      </c>
      <c r="F84" s="113">
        <f t="shared" si="52"/>
        <v>0.29371386477114941</v>
      </c>
      <c r="G84" s="113">
        <f t="shared" si="52"/>
        <v>0.30100924811288948</v>
      </c>
      <c r="H84" s="113">
        <f t="shared" si="52"/>
        <v>0.27240683490408163</v>
      </c>
      <c r="I84" s="113">
        <f t="shared" si="52"/>
        <v>0.27036694331937627</v>
      </c>
      <c r="J84" s="113">
        <f t="shared" si="52"/>
        <v>0.27866223917265415</v>
      </c>
      <c r="K84" s="113">
        <f t="shared" si="52"/>
        <v>0.27423424574295957</v>
      </c>
      <c r="L84" s="113">
        <f t="shared" si="52"/>
        <v>0.28031112139410796</v>
      </c>
      <c r="M84" s="113">
        <f t="shared" si="52"/>
        <v>0.25980849863082722</v>
      </c>
      <c r="N84" s="113">
        <f t="shared" si="52"/>
        <v>0.2586638310017591</v>
      </c>
      <c r="O84" s="113">
        <f t="shared" si="52"/>
        <v>0.25052765651806558</v>
      </c>
      <c r="P84" s="113">
        <f t="shared" si="52"/>
        <v>0.26021897733116373</v>
      </c>
      <c r="Q84" s="113">
        <f t="shared" si="52"/>
        <v>0.29342337149020481</v>
      </c>
    </row>
    <row r="85" spans="1:17" x14ac:dyDescent="0.25">
      <c r="A85" s="180" t="s">
        <v>59</v>
      </c>
      <c r="B85" s="182">
        <f t="shared" ref="B85:Q85" si="53">IF(B$64=0,"",B$64/B$12)</f>
        <v>0.82071167328875994</v>
      </c>
      <c r="C85" s="182">
        <f t="shared" si="53"/>
        <v>0.81151087700075553</v>
      </c>
      <c r="D85" s="182">
        <f t="shared" si="53"/>
        <v>0.76991357601947907</v>
      </c>
      <c r="E85" s="182">
        <f t="shared" si="53"/>
        <v>0.767041024091212</v>
      </c>
      <c r="F85" s="182">
        <f t="shared" si="53"/>
        <v>0.73832363357894071</v>
      </c>
      <c r="G85" s="182">
        <f t="shared" si="53"/>
        <v>0.74640277107735631</v>
      </c>
      <c r="H85" s="182">
        <f t="shared" si="53"/>
        <v>0.59127784837810349</v>
      </c>
      <c r="I85" s="182">
        <f t="shared" si="53"/>
        <v>0.58701775343682838</v>
      </c>
      <c r="J85" s="182">
        <f t="shared" si="53"/>
        <v>0.68488144163217235</v>
      </c>
      <c r="K85" s="182">
        <f t="shared" si="53"/>
        <v>0.53666647001790146</v>
      </c>
      <c r="L85" s="182">
        <f t="shared" si="53"/>
        <v>0.62133985510688594</v>
      </c>
      <c r="M85" s="182">
        <f t="shared" si="53"/>
        <v>0.58539122522427356</v>
      </c>
      <c r="N85" s="182">
        <f t="shared" si="53"/>
        <v>0.56823554700883494</v>
      </c>
      <c r="O85" s="182">
        <f t="shared" si="53"/>
        <v>0.61605950679677213</v>
      </c>
      <c r="P85" s="182">
        <f t="shared" si="53"/>
        <v>0.67695254962167484</v>
      </c>
      <c r="Q85" s="182">
        <f t="shared" si="53"/>
        <v>0.75298464088519601</v>
      </c>
    </row>
    <row r="86" spans="1:17" x14ac:dyDescent="0.25">
      <c r="A86" s="179" t="s">
        <v>43</v>
      </c>
      <c r="B86" s="182">
        <f t="shared" ref="B86:Q86" si="54">IF(B$65=0,"",B$65/B$13)</f>
        <v>1.4162217962598505</v>
      </c>
      <c r="C86" s="182">
        <f t="shared" si="54"/>
        <v>1.4404161438573049</v>
      </c>
      <c r="D86" s="182">
        <f t="shared" si="54"/>
        <v>1.4053087135018061</v>
      </c>
      <c r="E86" s="182">
        <f t="shared" si="54"/>
        <v>1.4097440540377435</v>
      </c>
      <c r="F86" s="182">
        <f t="shared" si="54"/>
        <v>1.3700645680398342</v>
      </c>
      <c r="G86" s="182">
        <f t="shared" si="54"/>
        <v>1.4169945807090185</v>
      </c>
      <c r="H86" s="182">
        <f t="shared" si="54"/>
        <v>1.3082517308401143</v>
      </c>
      <c r="I86" s="182">
        <f t="shared" si="54"/>
        <v>1.3074080434209625</v>
      </c>
      <c r="J86" s="182">
        <f t="shared" si="54"/>
        <v>1.3475214403768945</v>
      </c>
      <c r="K86" s="182">
        <f t="shared" si="54"/>
        <v>1.3261090807329152</v>
      </c>
      <c r="L86" s="182">
        <f t="shared" si="54"/>
        <v>1.3676034403502046</v>
      </c>
      <c r="M86" s="182">
        <f t="shared" si="54"/>
        <v>1.2675736688312838</v>
      </c>
      <c r="N86" s="182">
        <f t="shared" si="54"/>
        <v>1.2619889764373986</v>
      </c>
      <c r="O86" s="182">
        <f t="shared" si="54"/>
        <v>1.2222935831192558</v>
      </c>
      <c r="P86" s="182">
        <f t="shared" si="54"/>
        <v>1.2203539495522875</v>
      </c>
      <c r="Q86" s="182">
        <f t="shared" si="54"/>
        <v>1.4063216426672975</v>
      </c>
    </row>
    <row r="87" spans="1:17" x14ac:dyDescent="0.25">
      <c r="A87" s="179" t="s">
        <v>344</v>
      </c>
      <c r="B87" s="182">
        <f t="shared" ref="B87:Q87" si="55">IF(B$66=0,"",B$66/B$14)</f>
        <v>0.15106365826771739</v>
      </c>
      <c r="C87" s="182">
        <f t="shared" si="55"/>
        <v>0.15364438867811253</v>
      </c>
      <c r="D87" s="182">
        <f t="shared" si="55"/>
        <v>0.14720730274439631</v>
      </c>
      <c r="E87" s="182">
        <f t="shared" si="55"/>
        <v>0.14284492443078659</v>
      </c>
      <c r="F87" s="182">
        <f t="shared" si="55"/>
        <v>0.13882432710137088</v>
      </c>
      <c r="G87" s="182">
        <f t="shared" si="55"/>
        <v>0.14149579941561821</v>
      </c>
      <c r="H87" s="182">
        <f t="shared" si="55"/>
        <v>0.12672730922033593</v>
      </c>
      <c r="I87" s="182">
        <f t="shared" si="55"/>
        <v>0.12415876653243671</v>
      </c>
      <c r="J87" s="182">
        <f t="shared" si="55"/>
        <v>0.1279681586442083</v>
      </c>
      <c r="K87" s="182">
        <f t="shared" si="55"/>
        <v>0.12593472143589107</v>
      </c>
      <c r="L87" s="182">
        <f t="shared" si="55"/>
        <v>0.12987525747133996</v>
      </c>
      <c r="M87" s="182">
        <f t="shared" si="55"/>
        <v>0.12037587194223331</v>
      </c>
      <c r="N87" s="182">
        <f t="shared" si="55"/>
        <v>0.11984551837543596</v>
      </c>
      <c r="O87" s="182">
        <f t="shared" si="55"/>
        <v>0.11607582222265374</v>
      </c>
      <c r="P87" s="182">
        <f t="shared" si="55"/>
        <v>0.12056605714297587</v>
      </c>
      <c r="Q87" s="182">
        <f t="shared" si="55"/>
        <v>0.13893891652781049</v>
      </c>
    </row>
    <row r="88" spans="1:17" x14ac:dyDescent="0.25">
      <c r="A88" s="108" t="s">
        <v>42</v>
      </c>
      <c r="B88" s="112">
        <f t="shared" ref="B88:Q88" si="56">IF(B$67=0,"",B$67/B$15)</f>
        <v>0.42486653887795517</v>
      </c>
      <c r="C88" s="112">
        <f t="shared" si="56"/>
        <v>0.43212484315719157</v>
      </c>
      <c r="D88" s="112">
        <f t="shared" si="56"/>
        <v>0.42159261405054183</v>
      </c>
      <c r="E88" s="112">
        <f t="shared" si="56"/>
        <v>0.42292321621132295</v>
      </c>
      <c r="F88" s="112">
        <f t="shared" si="56"/>
        <v>0.41101937041195025</v>
      </c>
      <c r="G88" s="112">
        <f t="shared" si="56"/>
        <v>0.40612027825734898</v>
      </c>
      <c r="H88" s="112">
        <f t="shared" si="56"/>
        <v>0.37495383835102342</v>
      </c>
      <c r="I88" s="112">
        <f t="shared" si="56"/>
        <v>0.37471203180208351</v>
      </c>
      <c r="J88" s="112">
        <f t="shared" si="56"/>
        <v>0.37002250075134513</v>
      </c>
      <c r="K88" s="112">
        <f t="shared" si="56"/>
        <v>0.36414277622522817</v>
      </c>
      <c r="L88" s="112">
        <f t="shared" si="56"/>
        <v>0.37553691531096367</v>
      </c>
      <c r="M88" s="112">
        <f t="shared" si="56"/>
        <v>0.34806925127389687</v>
      </c>
      <c r="N88" s="112">
        <f t="shared" si="56"/>
        <v>0.3465357232842165</v>
      </c>
      <c r="O88" s="112">
        <f t="shared" si="56"/>
        <v>0.33563557115025189</v>
      </c>
      <c r="P88" s="112">
        <f t="shared" si="56"/>
        <v>0.33174276026784233</v>
      </c>
      <c r="Q88" s="112">
        <f t="shared" si="56"/>
        <v>0.38229648351940393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0.14255673089342766</v>
      </c>
      <c r="C90" s="113">
        <f>IF(NFM_ued!C$5=0,"",NFM_ued!C$5/C$11)</f>
        <v>0.14180159687733951</v>
      </c>
      <c r="D90" s="113">
        <f>IF(NFM_ued!D$5=0,"",NFM_ued!D$5/D$11)</f>
        <v>0.13827320792324377</v>
      </c>
      <c r="E90" s="113">
        <f>IF(NFM_ued!E$5=0,"",NFM_ued!E$5/E$11)</f>
        <v>0.13310908313742134</v>
      </c>
      <c r="F90" s="113">
        <f>IF(NFM_ued!F$5=0,"",NFM_ued!F$5/F$11)</f>
        <v>0.12211258068548617</v>
      </c>
      <c r="G90" s="113">
        <f>IF(NFM_ued!G$5=0,"",NFM_ued!G$5/G$11)</f>
        <v>0.12596965223948922</v>
      </c>
      <c r="H90" s="113">
        <f>IF(NFM_ued!H$5=0,"",NFM_ued!H$5/H$11)</f>
        <v>0.11906118524488689</v>
      </c>
      <c r="I90" s="113">
        <f>IF(NFM_ued!I$5=0,"",NFM_ued!I$5/I$11)</f>
        <v>0.11879865665852844</v>
      </c>
      <c r="J90" s="113">
        <f>IF(NFM_ued!J$5=0,"",NFM_ued!J$5/J$11)</f>
        <v>0.12050598807845535</v>
      </c>
      <c r="K90" s="113">
        <f>IF(NFM_ued!K$5=0,"",NFM_ued!K$5/K$11)</f>
        <v>0.11866420254823859</v>
      </c>
      <c r="L90" s="113">
        <f>IF(NFM_ued!L$5=0,"",NFM_ued!L$5/L$11)</f>
        <v>0.12416377914569865</v>
      </c>
      <c r="M90" s="113">
        <f>IF(NFM_ued!M$5=0,"",NFM_ued!M$5/M$11)</f>
        <v>0.11495283135973233</v>
      </c>
      <c r="N90" s="113">
        <f>IF(NFM_ued!N$5=0,"",NFM_ued!N$5/N$11)</f>
        <v>0.11481191774655285</v>
      </c>
      <c r="O90" s="113">
        <f>IF(NFM_ued!O$5=0,"",NFM_ued!O$5/O$11)</f>
        <v>0.11114032820700197</v>
      </c>
      <c r="P90" s="113">
        <f>IF(NFM_ued!P$5=0,"",NFM_ued!P$5/P$11)</f>
        <v>0.11533213076783132</v>
      </c>
      <c r="Q90" s="113">
        <f>IF(NFM_ued!Q$5=0,"",NFM_ued!Q$5/Q$11)</f>
        <v>0.13399144152885115</v>
      </c>
    </row>
    <row r="91" spans="1:17" x14ac:dyDescent="0.25">
      <c r="A91" s="180" t="s">
        <v>59</v>
      </c>
      <c r="B91" s="182">
        <f>IF(SUM(NFM_ued!B$33,NFM_ued!B$70)=0,"",SUM(NFM_ued!B$33,NFM_ued!B$70)/B$12)</f>
        <v>0.48335681400802277</v>
      </c>
      <c r="C91" s="182">
        <f>IF(SUM(NFM_ued!C$33,NFM_ued!C$70)=0,"",SUM(NFM_ued!C$33,NFM_ued!C$70)/C$12)</f>
        <v>0.47799090997345617</v>
      </c>
      <c r="D91" s="182">
        <f>IF(SUM(NFM_ued!D$33,NFM_ued!D$70)=0,"",SUM(NFM_ued!D$33,NFM_ued!D$70)/D$12)</f>
        <v>0.45359067229279343</v>
      </c>
      <c r="E91" s="182">
        <f>IF(SUM(NFM_ued!E$33,NFM_ued!E$70)=0,"",SUM(NFM_ued!E$33,NFM_ued!E$70)/E$12)</f>
        <v>0.4508038940642336</v>
      </c>
      <c r="F91" s="182">
        <f>IF(SUM(NFM_ued!F$33,NFM_ued!F$70)=0,"",SUM(NFM_ued!F$33,NFM_ued!F$70)/F$12)</f>
        <v>0.43449151956370663</v>
      </c>
      <c r="G91" s="182">
        <f>IF(SUM(NFM_ued!G$33,NFM_ued!G$70)=0,"",SUM(NFM_ued!G$33,NFM_ued!G$70)/G$12)</f>
        <v>0.43942516702567452</v>
      </c>
      <c r="H91" s="182">
        <f>IF(SUM(NFM_ued!H$33,NFM_ued!H$70)=0,"",SUM(NFM_ued!H$33,NFM_ued!H$70)/H$12)</f>
        <v>0.35183412469478842</v>
      </c>
      <c r="I91" s="182">
        <f>IF(SUM(NFM_ued!I$33,NFM_ued!I$70)=0,"",SUM(NFM_ued!I$33,NFM_ued!I$70)/I$12)</f>
        <v>0.35074888106731361</v>
      </c>
      <c r="J91" s="182">
        <f>IF(SUM(NFM_ued!J$33,NFM_ued!J$70)=0,"",SUM(NFM_ued!J$33,NFM_ued!J$70)/J$12)</f>
        <v>0.4076316750121412</v>
      </c>
      <c r="K91" s="182">
        <f>IF(SUM(NFM_ued!K$33,NFM_ued!K$70)=0,"",SUM(NFM_ued!K$33,NFM_ued!K$70)/K$12)</f>
        <v>0.31883613819606083</v>
      </c>
      <c r="L91" s="182">
        <f>IF(SUM(NFM_ued!L$33,NFM_ued!L$70)=0,"",SUM(NFM_ued!L$33,NFM_ued!L$70)/L$12)</f>
        <v>0.3700787399784895</v>
      </c>
      <c r="M91" s="182">
        <f>IF(SUM(NFM_ued!M$33,NFM_ued!M$70)=0,"",SUM(NFM_ued!M$33,NFM_ued!M$70)/M$12)</f>
        <v>0.34873908815242294</v>
      </c>
      <c r="N91" s="182">
        <f>IF(SUM(NFM_ued!N$33,NFM_ued!N$70)=0,"",SUM(NFM_ued!N$33,NFM_ued!N$70)/N$12)</f>
        <v>0.33870815015547184</v>
      </c>
      <c r="O91" s="182">
        <f>IF(SUM(NFM_ued!O$33,NFM_ued!O$70)=0,"",SUM(NFM_ued!O$33,NFM_ued!O$70)/O$12)</f>
        <v>0.36614641268857145</v>
      </c>
      <c r="P91" s="182">
        <f>IF(SUM(NFM_ued!P$33,NFM_ued!P$70)=0,"",SUM(NFM_ued!P$33,NFM_ued!P$70)/P$12)</f>
        <v>0.42638809031956498</v>
      </c>
      <c r="Q91" s="182">
        <f>IF(SUM(NFM_ued!Q$33,NFM_ued!Q$70)=0,"",SUM(NFM_ued!Q$33,NFM_ued!Q$70)/Q$12)</f>
        <v>0.47512729783033758</v>
      </c>
    </row>
    <row r="92" spans="1:17" x14ac:dyDescent="0.25">
      <c r="A92" s="179" t="s">
        <v>43</v>
      </c>
      <c r="B92" s="182">
        <f>IF(NFM_ued!B$33=0,"",NFM_ued!B$33/B$13)</f>
        <v>0.83866419946139859</v>
      </c>
      <c r="C92" s="182">
        <f>IF(NFM_ued!C$33=0,"",NFM_ued!C$33/C$13)</f>
        <v>0.85328359347220584</v>
      </c>
      <c r="D92" s="182">
        <f>IF(NFM_ued!D$33=0,"",NFM_ued!D$33/D$13)</f>
        <v>0.83252970691430739</v>
      </c>
      <c r="E92" s="182">
        <f>IF(NFM_ued!E$33=0,"",NFM_ued!E$33/E$13)</f>
        <v>0.83292586025031989</v>
      </c>
      <c r="F92" s="182">
        <f>IF(NFM_ued!F$33=0,"",NFM_ued!F$33/F$13)</f>
        <v>0.81030170600728801</v>
      </c>
      <c r="G92" s="182">
        <f>IF(NFM_ued!G$33=0,"",NFM_ued!G$33/G$13)</f>
        <v>0.83789383968031705</v>
      </c>
      <c r="H92" s="182">
        <f>IF(NFM_ued!H$33=0,"",NFM_ued!H$33/H$13)</f>
        <v>0.77870816795793985</v>
      </c>
      <c r="I92" s="182">
        <f>IF(NFM_ued!I$33=0,"",NFM_ued!I$33/I$13)</f>
        <v>0.77906606957880287</v>
      </c>
      <c r="J92" s="182">
        <f>IF(NFM_ued!J$33=0,"",NFM_ued!J$33/J$13)</f>
        <v>0.80099145589832021</v>
      </c>
      <c r="K92" s="182">
        <f>IF(NFM_ued!K$33=0,"",NFM_ued!K$33/K$13)</f>
        <v>0.78710812446102152</v>
      </c>
      <c r="L92" s="182">
        <f>IF(NFM_ued!L$33=0,"",NFM_ued!L$33/L$13)</f>
        <v>0.81332027454873923</v>
      </c>
      <c r="M92" s="182">
        <f>IF(NFM_ued!M$33=0,"",NFM_ued!M$33/M$13)</f>
        <v>0.75389803721199755</v>
      </c>
      <c r="N92" s="182">
        <f>IF(NFM_ued!N$33=0,"",NFM_ued!N$33/N$13)</f>
        <v>0.75082820748343015</v>
      </c>
      <c r="O92" s="182">
        <f>IF(NFM_ued!O$33=0,"",NFM_ued!O$33/O$13)</f>
        <v>0.72593224685824331</v>
      </c>
      <c r="P92" s="182">
        <f>IF(NFM_ued!P$33=0,"",NFM_ued!P$33/P$13)</f>
        <v>0.77206041159596617</v>
      </c>
      <c r="Q92" s="182">
        <f>IF(NFM_ued!Q$33=0,"",NFM_ued!Q$33/Q$13)</f>
        <v>0.89108208109674436</v>
      </c>
    </row>
    <row r="93" spans="1:17" x14ac:dyDescent="0.25">
      <c r="A93" s="179" t="s">
        <v>344</v>
      </c>
      <c r="B93" s="182">
        <f>IF(NFM_ued!B$70=0,"",NFM_ued!B$70/B$14)</f>
        <v>8.3815519555971815E-2</v>
      </c>
      <c r="C93" s="182">
        <f>IF(NFM_ued!C$70=0,"",NFM_ued!C$70/C$14)</f>
        <v>8.5415918479834596E-2</v>
      </c>
      <c r="D93" s="182">
        <f>IF(NFM_ued!D$70=0,"",NFM_ued!D$70/D$14)</f>
        <v>8.2219064095392397E-2</v>
      </c>
      <c r="E93" s="182">
        <f>IF(NFM_ued!E$70=0,"",NFM_ued!E$70/E$14)</f>
        <v>7.9685306202945311E-2</v>
      </c>
      <c r="F93" s="182">
        <f>IF(NFM_ued!F$70=0,"",NFM_ued!F$70/F$14)</f>
        <v>7.7861239886808611E-2</v>
      </c>
      <c r="G93" s="182">
        <f>IF(NFM_ued!G$70=0,"",NFM_ued!G$70/G$14)</f>
        <v>7.998672084186717E-2</v>
      </c>
      <c r="H93" s="182">
        <f>IF(NFM_ued!H$70=0,"",NFM_ued!H$70/H$14)</f>
        <v>7.5248642571790036E-2</v>
      </c>
      <c r="I93" s="182">
        <f>IF(NFM_ued!I$70=0,"",NFM_ued!I$70/I$14)</f>
        <v>7.5550196820012669E-2</v>
      </c>
      <c r="J93" s="182">
        <f>IF(NFM_ued!J$70=0,"",NFM_ued!J$70/J$14)</f>
        <v>7.7033933578270319E-2</v>
      </c>
      <c r="K93" s="182">
        <f>IF(NFM_ued!K$70=0,"",NFM_ued!K$70/K$14)</f>
        <v>7.520326467232534E-2</v>
      </c>
      <c r="L93" s="182">
        <f>IF(NFM_ued!L$70=0,"",NFM_ued!L$70/L$14)</f>
        <v>7.8174476189571143E-2</v>
      </c>
      <c r="M93" s="182">
        <f>IF(NFM_ued!M$70=0,"",NFM_ued!M$70/M$14)</f>
        <v>7.2559110790158574E-2</v>
      </c>
      <c r="N93" s="182">
        <f>IF(NFM_ued!N$70=0,"",NFM_ued!N$70/N$14)</f>
        <v>7.2344747155228692E-2</v>
      </c>
      <c r="O93" s="182">
        <f>IF(NFM_ued!O$70=0,"",NFM_ued!O$70/O$14)</f>
        <v>6.9417716543759084E-2</v>
      </c>
      <c r="P93" s="182">
        <f>IF(NFM_ued!P$70=0,"",NFM_ued!P$70/P$14)</f>
        <v>7.2455600623172481E-2</v>
      </c>
      <c r="Q93" s="182">
        <f>IF(NFM_ued!Q$70=0,"",NFM_ued!Q$70/Q$14)</f>
        <v>8.4187774285756245E-2</v>
      </c>
    </row>
    <row r="94" spans="1:17" x14ac:dyDescent="0.25">
      <c r="A94" s="108" t="s">
        <v>42</v>
      </c>
      <c r="B94" s="112">
        <f>IF(NFM_ued!B$112=0,"",NFM_ued!B$112/B$15)</f>
        <v>0.18207720361019888</v>
      </c>
      <c r="C94" s="112">
        <f>IF(NFM_ued!C$112=0,"",NFM_ued!C$112/C$15)</f>
        <v>0.18545599690589609</v>
      </c>
      <c r="D94" s="112">
        <f>IF(NFM_ued!D$112=0,"",NFM_ued!D$112/D$15)</f>
        <v>0.18101906715312199</v>
      </c>
      <c r="E94" s="112">
        <f>IF(NFM_ued!E$112=0,"",NFM_ued!E$112/E$15)</f>
        <v>0.18013330395205734</v>
      </c>
      <c r="F94" s="112">
        <f>IF(NFM_ued!F$112=0,"",NFM_ued!F$112/F$15)</f>
        <v>0.1757123954466577</v>
      </c>
      <c r="G94" s="112">
        <f>IF(NFM_ued!G$112=0,"",NFM_ued!G$112/G$15)</f>
        <v>0.17631690936618175</v>
      </c>
      <c r="H94" s="112">
        <f>IF(NFM_ued!H$112=0,"",NFM_ued!H$112/H$15)</f>
        <v>0.16637481129001128</v>
      </c>
      <c r="I94" s="112">
        <f>IF(NFM_ued!I$112=0,"",NFM_ued!I$112/I$15)</f>
        <v>0.16693442974727321</v>
      </c>
      <c r="J94" s="112">
        <f>IF(NFM_ued!J$112=0,"",NFM_ued!J$112/J$15)</f>
        <v>0.16766617554627022</v>
      </c>
      <c r="K94" s="112">
        <f>IF(NFM_ued!K$112=0,"",NFM_ued!K$112/K$15)</f>
        <v>0.16413126645942794</v>
      </c>
      <c r="L94" s="112">
        <f>IF(NFM_ued!L$112=0,"",NFM_ued!L$112/L$15)</f>
        <v>0.17030402481633136</v>
      </c>
      <c r="M94" s="112">
        <f>IF(NFM_ued!M$112=0,"",NFM_ued!M$112/M$15)</f>
        <v>0.15795766204498604</v>
      </c>
      <c r="N94" s="112">
        <f>IF(NFM_ued!N$112=0,"",NFM_ued!N$112/N$15)</f>
        <v>0.1574527761104049</v>
      </c>
      <c r="O94" s="112">
        <f>IF(NFM_ued!O$112=0,"",NFM_ued!O$112/O$15)</f>
        <v>0.1515149962666292</v>
      </c>
      <c r="P94" s="112">
        <f>IF(NFM_ued!P$112=0,"",NFM_ued!P$112/P$15)</f>
        <v>0.15793032346253533</v>
      </c>
      <c r="Q94" s="112">
        <f>IF(NFM_ued!Q$112=0,"",NFM_ued!Q$112/Q$15)</f>
        <v>0.18303139904856849</v>
      </c>
    </row>
    <row r="95" spans="1:17" x14ac:dyDescent="0.25">
      <c r="A95" s="39" t="s">
        <v>60</v>
      </c>
      <c r="B95" s="181">
        <f t="shared" ref="B95:Q95" si="57">IF(B$62=0,"",B$72/B$62)</f>
        <v>1.6385326194121614</v>
      </c>
      <c r="C95" s="181">
        <f t="shared" si="57"/>
        <v>1.6222328298785469</v>
      </c>
      <c r="D95" s="181">
        <f t="shared" si="57"/>
        <v>1.6431337817114626</v>
      </c>
      <c r="E95" s="181">
        <f t="shared" si="57"/>
        <v>1.7423625882268594</v>
      </c>
      <c r="F95" s="181">
        <f t="shared" si="57"/>
        <v>1.7367015746560939</v>
      </c>
      <c r="G95" s="181">
        <f t="shared" si="57"/>
        <v>1.7148795941610837</v>
      </c>
      <c r="H95" s="181">
        <f t="shared" si="57"/>
        <v>1.5990434964636404</v>
      </c>
      <c r="I95" s="181">
        <f t="shared" si="57"/>
        <v>1.5712252362318511</v>
      </c>
      <c r="J95" s="181">
        <f t="shared" si="57"/>
        <v>1.610324483496171</v>
      </c>
      <c r="K95" s="181">
        <f t="shared" si="57"/>
        <v>1.6145467670986267</v>
      </c>
      <c r="L95" s="181">
        <f t="shared" si="57"/>
        <v>1.5108067288174623</v>
      </c>
      <c r="M95" s="181">
        <f t="shared" si="57"/>
        <v>1.5740350322996961</v>
      </c>
      <c r="N95" s="181">
        <f t="shared" si="57"/>
        <v>1.5578303693468176</v>
      </c>
      <c r="O95" s="181">
        <f t="shared" si="57"/>
        <v>1.598796464447122</v>
      </c>
      <c r="P95" s="181">
        <f t="shared" si="57"/>
        <v>1.590202056725299</v>
      </c>
      <c r="Q95" s="181">
        <f t="shared" si="57"/>
        <v>1.4904642972463953</v>
      </c>
    </row>
    <row r="96" spans="1:17" x14ac:dyDescent="0.25">
      <c r="A96" s="110" t="s">
        <v>44</v>
      </c>
      <c r="B96" s="109">
        <f t="shared" ref="B96:Q96" si="58">IF(B$63=0,"",B$73/B$63)</f>
        <v>2.4578491674366063</v>
      </c>
      <c r="C96" s="109">
        <f t="shared" si="58"/>
        <v>2.461780415992918</v>
      </c>
      <c r="D96" s="109">
        <f t="shared" si="58"/>
        <v>2.4608307078290541</v>
      </c>
      <c r="E96" s="109">
        <f t="shared" si="58"/>
        <v>2.5944817923771479</v>
      </c>
      <c r="F96" s="109">
        <f t="shared" si="58"/>
        <v>2.5603013796284912</v>
      </c>
      <c r="G96" s="109">
        <f t="shared" si="58"/>
        <v>2.560052029156215</v>
      </c>
      <c r="H96" s="109">
        <f t="shared" si="58"/>
        <v>2.1991889095514314</v>
      </c>
      <c r="I96" s="109">
        <f t="shared" si="58"/>
        <v>2.21154148860552</v>
      </c>
      <c r="J96" s="109">
        <f t="shared" si="58"/>
        <v>2.4200586595577689</v>
      </c>
      <c r="K96" s="109">
        <f t="shared" si="58"/>
        <v>2.3850200203208156</v>
      </c>
      <c r="L96" s="109">
        <f t="shared" si="58"/>
        <v>2.1390456272209115</v>
      </c>
      <c r="M96" s="109">
        <f t="shared" si="58"/>
        <v>2.2880948502177012</v>
      </c>
      <c r="N96" s="109">
        <f t="shared" si="58"/>
        <v>2.2291795015520597</v>
      </c>
      <c r="O96" s="109">
        <f t="shared" si="58"/>
        <v>2.2248149910678485</v>
      </c>
      <c r="P96" s="109">
        <f t="shared" si="58"/>
        <v>2.2414655925577929</v>
      </c>
      <c r="Q96" s="109">
        <f t="shared" si="58"/>
        <v>2.2355893556348354</v>
      </c>
    </row>
    <row r="97" spans="1:17" x14ac:dyDescent="0.25">
      <c r="A97" s="180" t="s">
        <v>59</v>
      </c>
      <c r="B97" s="178">
        <f t="shared" ref="B97:Q97" si="59">IF(B$64=0,"",B$74/B$64)</f>
        <v>1.2613298828469923</v>
      </c>
      <c r="C97" s="178">
        <f t="shared" si="59"/>
        <v>1.242201478683578</v>
      </c>
      <c r="D97" s="178">
        <f t="shared" si="59"/>
        <v>1.2628348161719651</v>
      </c>
      <c r="E97" s="178">
        <f t="shared" si="59"/>
        <v>1.3052353148681675</v>
      </c>
      <c r="F97" s="178">
        <f t="shared" si="59"/>
        <v>1.3107202513426677</v>
      </c>
      <c r="G97" s="178">
        <f t="shared" si="59"/>
        <v>1.2824165092409732</v>
      </c>
      <c r="H97" s="178">
        <f t="shared" si="59"/>
        <v>1.240950897824697</v>
      </c>
      <c r="I97" s="178">
        <f t="shared" si="59"/>
        <v>1.2245407672970197</v>
      </c>
      <c r="J97" s="178">
        <f t="shared" si="59"/>
        <v>1.2445835325308994</v>
      </c>
      <c r="K97" s="178">
        <f t="shared" si="59"/>
        <v>1.2793118468931211</v>
      </c>
      <c r="L97" s="178">
        <f t="shared" si="59"/>
        <v>1.2116266498183965</v>
      </c>
      <c r="M97" s="178">
        <f t="shared" si="59"/>
        <v>1.2914292083275811</v>
      </c>
      <c r="N97" s="178">
        <f t="shared" si="59"/>
        <v>1.2852618170488648</v>
      </c>
      <c r="O97" s="178">
        <f t="shared" si="59"/>
        <v>1.3517836672983132</v>
      </c>
      <c r="P97" s="178">
        <f t="shared" si="59"/>
        <v>1.3408322077057568</v>
      </c>
      <c r="Q97" s="178">
        <f t="shared" si="59"/>
        <v>1.1956869558473786</v>
      </c>
    </row>
    <row r="98" spans="1:17" x14ac:dyDescent="0.25">
      <c r="A98" s="179" t="s">
        <v>43</v>
      </c>
      <c r="B98" s="178">
        <f t="shared" ref="B98:Q98" si="60">IF(B$65=0,"",B$75/B$65)</f>
        <v>1.2519436846912697</v>
      </c>
      <c r="C98" s="178">
        <f t="shared" si="60"/>
        <v>1.2324460943126323</v>
      </c>
      <c r="D98" s="178">
        <f t="shared" si="60"/>
        <v>1.2555809999227403</v>
      </c>
      <c r="E98" s="178">
        <f t="shared" si="60"/>
        <v>1.2874003448907478</v>
      </c>
      <c r="F98" s="178">
        <f t="shared" si="60"/>
        <v>1.3004745830637072</v>
      </c>
      <c r="G98" s="178">
        <f t="shared" si="60"/>
        <v>1.2667255662657457</v>
      </c>
      <c r="H98" s="178">
        <f t="shared" si="60"/>
        <v>1.2660498318444715</v>
      </c>
      <c r="I98" s="178">
        <f t="shared" si="60"/>
        <v>1.2565895229578374</v>
      </c>
      <c r="J98" s="178">
        <f t="shared" si="60"/>
        <v>1.2558290566414461</v>
      </c>
      <c r="K98" s="178">
        <f t="shared" si="60"/>
        <v>1.2889171916595688</v>
      </c>
      <c r="L98" s="178">
        <f t="shared" si="60"/>
        <v>1.2263314012241944</v>
      </c>
      <c r="M98" s="178">
        <f t="shared" si="60"/>
        <v>1.3136561365889028</v>
      </c>
      <c r="N98" s="178">
        <f t="shared" si="60"/>
        <v>1.3115291905375486</v>
      </c>
      <c r="O98" s="178">
        <f t="shared" si="60"/>
        <v>1.3683575701913235</v>
      </c>
      <c r="P98" s="178">
        <f t="shared" si="60"/>
        <v>1.3587746574452308</v>
      </c>
      <c r="Q98" s="178">
        <f t="shared" si="60"/>
        <v>1.2104721146785351</v>
      </c>
    </row>
    <row r="99" spans="1:17" x14ac:dyDescent="0.25">
      <c r="A99" s="179" t="s">
        <v>344</v>
      </c>
      <c r="B99" s="178">
        <f t="shared" ref="B99:Q99" si="61">IF(B$66=0,"",B$76/B$66)</f>
        <v>1.3602804829468083</v>
      </c>
      <c r="C99" s="178">
        <f t="shared" si="61"/>
        <v>1.3378698089835832</v>
      </c>
      <c r="D99" s="178">
        <f t="shared" si="61"/>
        <v>1.3307001965766154</v>
      </c>
      <c r="E99" s="178">
        <f t="shared" si="61"/>
        <v>1.4761811576764099</v>
      </c>
      <c r="F99" s="178">
        <f t="shared" si="61"/>
        <v>1.4066747664604606</v>
      </c>
      <c r="G99" s="178">
        <f t="shared" si="61"/>
        <v>1.4241602960905146</v>
      </c>
      <c r="H99" s="178">
        <f t="shared" si="61"/>
        <v>1.073068171245207</v>
      </c>
      <c r="I99" s="178">
        <f t="shared" si="61"/>
        <v>1.0077075642579454</v>
      </c>
      <c r="J99" s="178">
        <f t="shared" si="61"/>
        <v>1.1450605476099345</v>
      </c>
      <c r="K99" s="178">
        <f t="shared" si="61"/>
        <v>1.2266877772565863</v>
      </c>
      <c r="L99" s="178">
        <f t="shared" si="61"/>
        <v>1.1096521840349218</v>
      </c>
      <c r="M99" s="178">
        <f t="shared" si="61"/>
        <v>1.1318853962758162</v>
      </c>
      <c r="N99" s="178">
        <f t="shared" si="61"/>
        <v>1.1064891103973848</v>
      </c>
      <c r="O99" s="178">
        <f t="shared" si="61"/>
        <v>1.2078461387518318</v>
      </c>
      <c r="P99" s="178">
        <f t="shared" si="61"/>
        <v>1.1548812943023541</v>
      </c>
      <c r="Q99" s="178">
        <f t="shared" si="61"/>
        <v>1.0550335660037291</v>
      </c>
    </row>
    <row r="100" spans="1:17" x14ac:dyDescent="0.25">
      <c r="A100" s="108" t="s">
        <v>42</v>
      </c>
      <c r="B100" s="107">
        <f t="shared" ref="B100:Q100" si="62">IF(B$67=0,"",B$77/B$67)</f>
        <v>1.7717962331553703</v>
      </c>
      <c r="C100" s="107">
        <f t="shared" si="62"/>
        <v>1.7502117674344628</v>
      </c>
      <c r="D100" s="107">
        <f t="shared" si="62"/>
        <v>1.7735582018563032</v>
      </c>
      <c r="E100" s="107">
        <f t="shared" si="62"/>
        <v>1.9098733028742703</v>
      </c>
      <c r="F100" s="107">
        <f t="shared" si="62"/>
        <v>1.8484663360713305</v>
      </c>
      <c r="G100" s="107">
        <f t="shared" si="62"/>
        <v>1.8104211220032274</v>
      </c>
      <c r="H100" s="107">
        <f t="shared" si="62"/>
        <v>1.6410812965427908</v>
      </c>
      <c r="I100" s="107">
        <f t="shared" si="62"/>
        <v>1.6112929687809998</v>
      </c>
      <c r="J100" s="107">
        <f t="shared" si="62"/>
        <v>1.625321803376897</v>
      </c>
      <c r="K100" s="107">
        <f t="shared" si="62"/>
        <v>1.5243681853349769</v>
      </c>
      <c r="L100" s="107">
        <f t="shared" si="62"/>
        <v>1.4437388906779611</v>
      </c>
      <c r="M100" s="107">
        <f t="shared" si="62"/>
        <v>1.4921731537435741</v>
      </c>
      <c r="N100" s="107">
        <f t="shared" si="62"/>
        <v>1.4827716259729804</v>
      </c>
      <c r="O100" s="107">
        <f t="shared" si="62"/>
        <v>1.5484242012062217</v>
      </c>
      <c r="P100" s="107">
        <f t="shared" si="62"/>
        <v>1.5254060946496777</v>
      </c>
      <c r="Q100" s="107">
        <f t="shared" si="62"/>
        <v>1.4199419672616791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230.84415279035559</v>
      </c>
      <c r="C5" s="96">
        <v>251.40169366329724</v>
      </c>
      <c r="D5" s="96">
        <v>246.98945546941889</v>
      </c>
      <c r="E5" s="96">
        <v>273.72295137250859</v>
      </c>
      <c r="F5" s="96">
        <v>344.82007724132939</v>
      </c>
      <c r="G5" s="96">
        <v>377.7666063816763</v>
      </c>
      <c r="H5" s="96">
        <v>379.46272102138573</v>
      </c>
      <c r="I5" s="96">
        <v>375.26931732729429</v>
      </c>
      <c r="J5" s="96">
        <v>388.73382364585245</v>
      </c>
      <c r="K5" s="96">
        <v>316.46631958737532</v>
      </c>
      <c r="L5" s="96">
        <v>416.2620152702504</v>
      </c>
      <c r="M5" s="96">
        <v>365.03094057631233</v>
      </c>
      <c r="N5" s="96">
        <v>352.8174654863995</v>
      </c>
      <c r="O5" s="96">
        <v>340.71761286456916</v>
      </c>
      <c r="P5" s="96">
        <v>364.30656826362929</v>
      </c>
      <c r="Q5" s="96">
        <v>426.40205179436845</v>
      </c>
    </row>
    <row r="6" spans="1:17" x14ac:dyDescent="0.25">
      <c r="A6" s="132" t="s">
        <v>83</v>
      </c>
      <c r="B6" s="160">
        <v>0.35006338634730305</v>
      </c>
      <c r="C6" s="160">
        <v>0.3812378487972598</v>
      </c>
      <c r="D6" s="160">
        <v>0.37454691456804118</v>
      </c>
      <c r="E6" s="160">
        <v>0.41508689789279235</v>
      </c>
      <c r="F6" s="160">
        <v>0.52290206384071525</v>
      </c>
      <c r="G6" s="160">
        <v>0.57286379525062514</v>
      </c>
      <c r="H6" s="160">
        <v>0.57543586661233359</v>
      </c>
      <c r="I6" s="160">
        <v>0.56907678374308679</v>
      </c>
      <c r="J6" s="160">
        <v>0.58949502098407813</v>
      </c>
      <c r="K6" s="160">
        <v>0.47990503619224795</v>
      </c>
      <c r="L6" s="160">
        <v>0.63124011984653794</v>
      </c>
      <c r="M6" s="160">
        <v>0.55355080748237029</v>
      </c>
      <c r="N6" s="160">
        <v>0.53502969530619937</v>
      </c>
      <c r="O6" s="160">
        <v>0.51668088580896288</v>
      </c>
      <c r="P6" s="160">
        <v>0.5524523338078634</v>
      </c>
      <c r="Q6" s="160">
        <v>0.64661696816784586</v>
      </c>
    </row>
    <row r="7" spans="1:17" x14ac:dyDescent="0.25">
      <c r="A7" s="76" t="s">
        <v>82</v>
      </c>
      <c r="B7" s="159">
        <v>0.17503169317365153</v>
      </c>
      <c r="C7" s="159">
        <v>0.1906189243986299</v>
      </c>
      <c r="D7" s="159">
        <v>0.18727345728402059</v>
      </c>
      <c r="E7" s="159">
        <v>0.20754344894639618</v>
      </c>
      <c r="F7" s="159">
        <v>0.26145103192035762</v>
      </c>
      <c r="G7" s="159">
        <v>0.28643189762531257</v>
      </c>
      <c r="H7" s="159">
        <v>0.2877179333061668</v>
      </c>
      <c r="I7" s="159">
        <v>0.28453839187154339</v>
      </c>
      <c r="J7" s="159">
        <v>0.29474751049203907</v>
      </c>
      <c r="K7" s="159">
        <v>0.239952518096124</v>
      </c>
      <c r="L7" s="159">
        <v>0.31562005992326897</v>
      </c>
      <c r="M7" s="159">
        <v>0.27677540374118514</v>
      </c>
      <c r="N7" s="159">
        <v>0.26751484765309969</v>
      </c>
      <c r="O7" s="159">
        <v>0.25834044290448144</v>
      </c>
      <c r="P7" s="159">
        <v>0.2762261669039317</v>
      </c>
      <c r="Q7" s="159">
        <v>0.32330848408392293</v>
      </c>
    </row>
    <row r="8" spans="1:17" x14ac:dyDescent="0.25">
      <c r="A8" s="76" t="s">
        <v>81</v>
      </c>
      <c r="B8" s="159">
        <v>4.4341362270658387</v>
      </c>
      <c r="C8" s="159">
        <v>4.8290127514319572</v>
      </c>
      <c r="D8" s="159">
        <v>4.7442609178618547</v>
      </c>
      <c r="E8" s="159">
        <v>5.2577673733087025</v>
      </c>
      <c r="F8" s="159">
        <v>6.6234261419823923</v>
      </c>
      <c r="G8" s="159">
        <v>7.2562747398412517</v>
      </c>
      <c r="H8" s="159">
        <v>7.2888543104228916</v>
      </c>
      <c r="I8" s="159">
        <v>7.2083059274124324</v>
      </c>
      <c r="J8" s="159">
        <v>7.4669369324649901</v>
      </c>
      <c r="K8" s="159">
        <v>6.0787971251018078</v>
      </c>
      <c r="L8" s="159">
        <v>7.9957081847228144</v>
      </c>
      <c r="M8" s="159">
        <v>7.011643561443357</v>
      </c>
      <c r="N8" s="159">
        <v>6.7770428072118589</v>
      </c>
      <c r="O8" s="159">
        <v>6.5446245535801957</v>
      </c>
      <c r="P8" s="159">
        <v>6.9977295615662696</v>
      </c>
      <c r="Q8" s="159">
        <v>8.1904815967927131</v>
      </c>
    </row>
    <row r="9" spans="1:17" x14ac:dyDescent="0.25">
      <c r="A9" s="76" t="s">
        <v>80</v>
      </c>
      <c r="B9" s="159">
        <v>0.11668779544910102</v>
      </c>
      <c r="C9" s="159">
        <v>0.12707928293241996</v>
      </c>
      <c r="D9" s="159">
        <v>0.12484897152268043</v>
      </c>
      <c r="E9" s="159">
        <v>0.13836229929759747</v>
      </c>
      <c r="F9" s="159">
        <v>0.17430068794690512</v>
      </c>
      <c r="G9" s="159">
        <v>0.19095459841687507</v>
      </c>
      <c r="H9" s="159">
        <v>0.19181195553744454</v>
      </c>
      <c r="I9" s="159">
        <v>0.18969226124769561</v>
      </c>
      <c r="J9" s="159">
        <v>0.1964983403280261</v>
      </c>
      <c r="K9" s="159">
        <v>0.15996834539741603</v>
      </c>
      <c r="L9" s="159">
        <v>0.21041337328217935</v>
      </c>
      <c r="M9" s="159">
        <v>0.18451693582745679</v>
      </c>
      <c r="N9" s="159">
        <v>0.17834323176873315</v>
      </c>
      <c r="O9" s="159">
        <v>0.172226961936321</v>
      </c>
      <c r="P9" s="159">
        <v>0.18415077793595447</v>
      </c>
      <c r="Q9" s="159">
        <v>0.21553898938928198</v>
      </c>
    </row>
    <row r="10" spans="1:17" x14ac:dyDescent="0.25">
      <c r="A10" s="129" t="s">
        <v>79</v>
      </c>
      <c r="B10" s="158">
        <v>0.23337559089820203</v>
      </c>
      <c r="C10" s="158">
        <v>0.25415856586483992</v>
      </c>
      <c r="D10" s="158">
        <v>0.24969794304536086</v>
      </c>
      <c r="E10" s="158">
        <v>0.27672459859519494</v>
      </c>
      <c r="F10" s="158">
        <v>0.34860137589381024</v>
      </c>
      <c r="G10" s="158">
        <v>0.38190919683375013</v>
      </c>
      <c r="H10" s="158">
        <v>0.38362391107488908</v>
      </c>
      <c r="I10" s="158">
        <v>0.37938452249539123</v>
      </c>
      <c r="J10" s="158">
        <v>0.3929966806560522</v>
      </c>
      <c r="K10" s="158">
        <v>0.31993669079483211</v>
      </c>
      <c r="L10" s="158">
        <v>0.4208267465643587</v>
      </c>
      <c r="M10" s="158">
        <v>0.36903387165491353</v>
      </c>
      <c r="N10" s="158">
        <v>0.3566864635374663</v>
      </c>
      <c r="O10" s="158">
        <v>0.34445392387264195</v>
      </c>
      <c r="P10" s="158">
        <v>0.36830155587190894</v>
      </c>
      <c r="Q10" s="158">
        <v>0.43107797877856396</v>
      </c>
    </row>
    <row r="11" spans="1:17" x14ac:dyDescent="0.25">
      <c r="A11" s="92" t="s">
        <v>125</v>
      </c>
      <c r="B11" s="91">
        <v>4.6675118179640415E-2</v>
      </c>
      <c r="C11" s="91">
        <v>5.0831713172967988E-2</v>
      </c>
      <c r="D11" s="91">
        <v>4.9939588609072168E-2</v>
      </c>
      <c r="E11" s="91">
        <v>5.5344919719038987E-2</v>
      </c>
      <c r="F11" s="91">
        <v>6.9720275178762045E-2</v>
      </c>
      <c r="G11" s="91">
        <v>7.6381839366750026E-2</v>
      </c>
      <c r="H11" s="91">
        <v>7.6724782214977819E-2</v>
      </c>
      <c r="I11" s="91">
        <v>7.5876904499078246E-2</v>
      </c>
      <c r="J11" s="91">
        <v>7.8599336131210451E-2</v>
      </c>
      <c r="K11" s="91">
        <v>6.3987338158966414E-2</v>
      </c>
      <c r="L11" s="91">
        <v>8.4165349312871743E-2</v>
      </c>
      <c r="M11" s="91">
        <v>7.3806774330982719E-2</v>
      </c>
      <c r="N11" s="91">
        <v>7.1337292707493269E-2</v>
      </c>
      <c r="O11" s="91">
        <v>6.8890784774528396E-2</v>
      </c>
      <c r="P11" s="91">
        <v>7.3660311174381793E-2</v>
      </c>
      <c r="Q11" s="91">
        <v>8.6215595755712804E-2</v>
      </c>
    </row>
    <row r="12" spans="1:17" x14ac:dyDescent="0.25">
      <c r="A12" s="92" t="s">
        <v>26</v>
      </c>
      <c r="B12" s="91">
        <v>7.0012677269460616E-2</v>
      </c>
      <c r="C12" s="91">
        <v>7.6247569759451975E-2</v>
      </c>
      <c r="D12" s="91">
        <v>7.4909382913608255E-2</v>
      </c>
      <c r="E12" s="91">
        <v>8.3017379578558481E-2</v>
      </c>
      <c r="F12" s="91">
        <v>0.10458041276814307</v>
      </c>
      <c r="G12" s="91">
        <v>0.11457275905012504</v>
      </c>
      <c r="H12" s="91">
        <v>0.11508717332246672</v>
      </c>
      <c r="I12" s="91">
        <v>0.11381535674861736</v>
      </c>
      <c r="J12" s="91">
        <v>0.11789900419681566</v>
      </c>
      <c r="K12" s="91">
        <v>9.5981007238449628E-2</v>
      </c>
      <c r="L12" s="91">
        <v>0.12624802396930762</v>
      </c>
      <c r="M12" s="91">
        <v>0.11071016149647406</v>
      </c>
      <c r="N12" s="91">
        <v>0.10700593906123988</v>
      </c>
      <c r="O12" s="91">
        <v>0.10333617716179257</v>
      </c>
      <c r="P12" s="91">
        <v>0.1104904667615727</v>
      </c>
      <c r="Q12" s="91">
        <v>0.12932339363356918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0.11668779544910102</v>
      </c>
      <c r="C14" s="157">
        <v>0.12707928293241996</v>
      </c>
      <c r="D14" s="157">
        <v>0.12484897152268043</v>
      </c>
      <c r="E14" s="157">
        <v>0.13836229929759747</v>
      </c>
      <c r="F14" s="157">
        <v>0.17430068794690512</v>
      </c>
      <c r="G14" s="157">
        <v>0.19095459841687504</v>
      </c>
      <c r="H14" s="157">
        <v>0.19181195553744454</v>
      </c>
      <c r="I14" s="157">
        <v>0.18969226124769561</v>
      </c>
      <c r="J14" s="157">
        <v>0.1964983403280261</v>
      </c>
      <c r="K14" s="157">
        <v>0.15996834539741603</v>
      </c>
      <c r="L14" s="157">
        <v>0.21041337328217938</v>
      </c>
      <c r="M14" s="157">
        <v>0.18451693582745679</v>
      </c>
      <c r="N14" s="157">
        <v>0.17834323176873315</v>
      </c>
      <c r="O14" s="157">
        <v>0.172226961936321</v>
      </c>
      <c r="P14" s="157">
        <v>0.18415077793595447</v>
      </c>
      <c r="Q14" s="157">
        <v>0.21553898938928198</v>
      </c>
    </row>
    <row r="15" spans="1:17" x14ac:dyDescent="0.25">
      <c r="A15" s="156" t="s">
        <v>152</v>
      </c>
      <c r="B15" s="206">
        <v>92.314088758218062</v>
      </c>
      <c r="C15" s="206">
        <v>100.53500590017791</v>
      </c>
      <c r="D15" s="206">
        <v>98.770561172734475</v>
      </c>
      <c r="E15" s="206">
        <v>109.46122967693748</v>
      </c>
      <c r="F15" s="206">
        <v>137.89282003161742</v>
      </c>
      <c r="G15" s="206">
        <v>151.06806739471313</v>
      </c>
      <c r="H15" s="206">
        <v>151.74634005400131</v>
      </c>
      <c r="I15" s="206">
        <v>150.06940678046527</v>
      </c>
      <c r="J15" s="206">
        <v>155.45383439690042</v>
      </c>
      <c r="K15" s="206">
        <v>126.55421227804264</v>
      </c>
      <c r="L15" s="206">
        <v>166.46230004028087</v>
      </c>
      <c r="M15" s="206">
        <v>145.97510155893087</v>
      </c>
      <c r="N15" s="206">
        <v>141.09095868648643</v>
      </c>
      <c r="O15" s="206">
        <v>136.2522531988607</v>
      </c>
      <c r="P15" s="206">
        <v>145.68542660221777</v>
      </c>
      <c r="Q15" s="206">
        <v>170.51727921295725</v>
      </c>
    </row>
    <row r="16" spans="1:17" x14ac:dyDescent="0.25">
      <c r="A16" s="88" t="s">
        <v>33</v>
      </c>
      <c r="B16" s="87">
        <v>36.010957054011008</v>
      </c>
      <c r="C16" s="87">
        <v>39.443377773744388</v>
      </c>
      <c r="D16" s="87">
        <v>38.50383785540285</v>
      </c>
      <c r="E16" s="87">
        <v>37.779954428027281</v>
      </c>
      <c r="F16" s="87">
        <v>40.928601188870658</v>
      </c>
      <c r="G16" s="87">
        <v>41.553210855517456</v>
      </c>
      <c r="H16" s="87">
        <v>14.99951465330895</v>
      </c>
      <c r="I16" s="87">
        <v>15.937173083641097</v>
      </c>
      <c r="J16" s="87">
        <v>13.729292887433539</v>
      </c>
      <c r="K16" s="87">
        <v>13.202678338938032</v>
      </c>
      <c r="L16" s="87">
        <v>13.92311132493324</v>
      </c>
      <c r="M16" s="87">
        <v>16.0452609632109</v>
      </c>
      <c r="N16" s="87">
        <v>15.872669668343198</v>
      </c>
      <c r="O16" s="87">
        <v>17.447729510121093</v>
      </c>
      <c r="P16" s="87">
        <v>17.373035100211631</v>
      </c>
      <c r="Q16" s="87">
        <v>18.014436724881744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2.9037169920288673E-14</v>
      </c>
      <c r="J18" s="87">
        <v>0</v>
      </c>
      <c r="K18" s="87">
        <v>0</v>
      </c>
      <c r="L18" s="87">
        <v>1.6100860047613308E-14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3.6829497282399539</v>
      </c>
      <c r="C19" s="87">
        <v>3.3452276308503093</v>
      </c>
      <c r="D19" s="87">
        <v>2.8575204934090581</v>
      </c>
      <c r="E19" s="87">
        <v>1.5909547247593538</v>
      </c>
      <c r="F19" s="87">
        <v>1.6265012704866906</v>
      </c>
      <c r="G19" s="87">
        <v>2.0328724750684026</v>
      </c>
      <c r="H19" s="87">
        <v>5.4595696628148982</v>
      </c>
      <c r="I19" s="87">
        <v>5.0050312198234268</v>
      </c>
      <c r="J19" s="87">
        <v>3.6933480750522421</v>
      </c>
      <c r="K19" s="87">
        <v>2.4352940109970178</v>
      </c>
      <c r="L19" s="87">
        <v>3.1126465169359392</v>
      </c>
      <c r="M19" s="87">
        <v>3.4083115137992297</v>
      </c>
      <c r="N19" s="87">
        <v>2.8481325429042004</v>
      </c>
      <c r="O19" s="87">
        <v>4.0529019036943197</v>
      </c>
      <c r="P19" s="87">
        <v>2.0154786512214984</v>
      </c>
      <c r="Q19" s="87">
        <v>1.8541366148856688</v>
      </c>
    </row>
    <row r="20" spans="1:17" x14ac:dyDescent="0.25">
      <c r="A20" s="88" t="s">
        <v>29</v>
      </c>
      <c r="B20" s="87">
        <v>10.416059949304717</v>
      </c>
      <c r="C20" s="87">
        <v>12.232074736743252</v>
      </c>
      <c r="D20" s="87">
        <v>13.211256622971431</v>
      </c>
      <c r="E20" s="87">
        <v>1.932284935329907</v>
      </c>
      <c r="F20" s="87">
        <v>12.63945587129604</v>
      </c>
      <c r="G20" s="87">
        <v>12.484856276160397</v>
      </c>
      <c r="H20" s="87">
        <v>12.740101250867699</v>
      </c>
      <c r="I20" s="87">
        <v>11.697536403763429</v>
      </c>
      <c r="J20" s="87">
        <v>15.229761746373422</v>
      </c>
      <c r="K20" s="87">
        <v>12.143298902563732</v>
      </c>
      <c r="L20" s="87">
        <v>12.986510757931887</v>
      </c>
      <c r="M20" s="87">
        <v>2.607687224295451</v>
      </c>
      <c r="N20" s="87">
        <v>8.3372597512115938</v>
      </c>
      <c r="O20" s="87">
        <v>7.7603409622789741</v>
      </c>
      <c r="P20" s="87">
        <v>12.819242779189199</v>
      </c>
      <c r="Q20" s="87">
        <v>16.120168311556846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38.035612940802601</v>
      </c>
      <c r="F21" s="87">
        <v>47.561173074307789</v>
      </c>
      <c r="G21" s="87">
        <v>51.913554823917153</v>
      </c>
      <c r="H21" s="87">
        <v>5.3905620670558205</v>
      </c>
      <c r="I21" s="87">
        <v>5.7666680389584313</v>
      </c>
      <c r="J21" s="87">
        <v>45.504207033482132</v>
      </c>
      <c r="K21" s="87">
        <v>34.16716865627636</v>
      </c>
      <c r="L21" s="87">
        <v>22.525307647043316</v>
      </c>
      <c r="M21" s="87">
        <v>20.4730156849275</v>
      </c>
      <c r="N21" s="87">
        <v>6.0589710939568544</v>
      </c>
      <c r="O21" s="87">
        <v>4.578623252101802</v>
      </c>
      <c r="P21" s="87">
        <v>3.7798682691316059</v>
      </c>
      <c r="Q21" s="87">
        <v>15.905431832294529</v>
      </c>
    </row>
    <row r="22" spans="1:17" x14ac:dyDescent="0.25">
      <c r="A22" s="88" t="s">
        <v>26</v>
      </c>
      <c r="B22" s="87">
        <v>38.961705989685825</v>
      </c>
      <c r="C22" s="87">
        <v>42.143881832859101</v>
      </c>
      <c r="D22" s="87">
        <v>40.958580427577985</v>
      </c>
      <c r="E22" s="87">
        <v>22.752687019537341</v>
      </c>
      <c r="F22" s="87">
        <v>24.460479815989427</v>
      </c>
      <c r="G22" s="87">
        <v>35.258294792506341</v>
      </c>
      <c r="H22" s="87">
        <v>104.01244407412769</v>
      </c>
      <c r="I22" s="87">
        <v>103.38082738646928</v>
      </c>
      <c r="J22" s="87">
        <v>67.8872373916915</v>
      </c>
      <c r="K22" s="87">
        <v>51.08509250343787</v>
      </c>
      <c r="L22" s="87">
        <v>74.905606484314518</v>
      </c>
      <c r="M22" s="87">
        <v>91.683874324676466</v>
      </c>
      <c r="N22" s="87">
        <v>97.023294630877658</v>
      </c>
      <c r="O22" s="87">
        <v>90.642909117930031</v>
      </c>
      <c r="P22" s="87">
        <v>99.816140354994005</v>
      </c>
      <c r="Q22" s="87">
        <v>100.28615248736534</v>
      </c>
    </row>
    <row r="23" spans="1:17" x14ac:dyDescent="0.25">
      <c r="A23" s="88" t="s">
        <v>25</v>
      </c>
      <c r="B23" s="87">
        <v>0.66360223933125773</v>
      </c>
      <c r="C23" s="87">
        <v>0.62406676077180379</v>
      </c>
      <c r="D23" s="87">
        <v>0.58238549323853772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2.2194742891700101</v>
      </c>
      <c r="F24" s="87">
        <v>1.6425271234743879</v>
      </c>
      <c r="G24" s="87">
        <v>1.8262743772634669</v>
      </c>
      <c r="H24" s="87">
        <v>2.0555780289953254</v>
      </c>
      <c r="I24" s="87">
        <v>2.6120745090542701</v>
      </c>
      <c r="J24" s="87">
        <v>3.6508325378222808</v>
      </c>
      <c r="K24" s="87">
        <v>3.7650169773743096</v>
      </c>
      <c r="L24" s="87">
        <v>4.2215900346185817</v>
      </c>
      <c r="M24" s="87">
        <v>3.7538899997520025</v>
      </c>
      <c r="N24" s="87">
        <v>3.372434260138379</v>
      </c>
      <c r="O24" s="87">
        <v>3.129979707705739</v>
      </c>
      <c r="P24" s="87">
        <v>3.4986321572924326</v>
      </c>
      <c r="Q24" s="87">
        <v>3.439017477565296</v>
      </c>
    </row>
    <row r="25" spans="1:17" x14ac:dyDescent="0.25">
      <c r="A25" s="88" t="s">
        <v>22</v>
      </c>
      <c r="B25" s="87">
        <v>2.5788137976453109</v>
      </c>
      <c r="C25" s="87">
        <v>2.7463771652090516</v>
      </c>
      <c r="D25" s="87">
        <v>2.6569802801346154</v>
      </c>
      <c r="E25" s="87">
        <v>5.1502613393109682</v>
      </c>
      <c r="F25" s="87">
        <v>9.0340816871924012</v>
      </c>
      <c r="G25" s="87">
        <v>5.9990037942798997</v>
      </c>
      <c r="H25" s="87">
        <v>7.0885703168309542</v>
      </c>
      <c r="I25" s="87">
        <v>5.6700961387553033</v>
      </c>
      <c r="J25" s="87">
        <v>5.7591547250453177</v>
      </c>
      <c r="K25" s="87">
        <v>9.7556628884553032</v>
      </c>
      <c r="L25" s="87">
        <v>34.787527274503375</v>
      </c>
      <c r="M25" s="87">
        <v>8.0030618482693257</v>
      </c>
      <c r="N25" s="87">
        <v>7.5781967390545208</v>
      </c>
      <c r="O25" s="87">
        <v>8.6397687450287446</v>
      </c>
      <c r="P25" s="87">
        <v>6.3830292901774017</v>
      </c>
      <c r="Q25" s="87">
        <v>14.897935764407793</v>
      </c>
    </row>
    <row r="26" spans="1:17" x14ac:dyDescent="0.25">
      <c r="A26" s="156" t="s">
        <v>151</v>
      </c>
      <c r="B26" s="204">
        <v>133.22076933920346</v>
      </c>
      <c r="C26" s="204">
        <v>145.08458038969422</v>
      </c>
      <c r="D26" s="204">
        <v>142.53826609240244</v>
      </c>
      <c r="E26" s="204">
        <v>157.96623707753039</v>
      </c>
      <c r="F26" s="204">
        <v>198.99657590812782</v>
      </c>
      <c r="G26" s="204">
        <v>218.01010475899534</v>
      </c>
      <c r="H26" s="204">
        <v>218.98893699043069</v>
      </c>
      <c r="I26" s="204">
        <v>216.56891266005891</v>
      </c>
      <c r="J26" s="204">
        <v>224.33931476402691</v>
      </c>
      <c r="K26" s="204">
        <v>182.63354759375028</v>
      </c>
      <c r="L26" s="204">
        <v>240.22590674563034</v>
      </c>
      <c r="M26" s="204">
        <v>210.66031843723212</v>
      </c>
      <c r="N26" s="204">
        <v>203.61188975443571</v>
      </c>
      <c r="O26" s="204">
        <v>196.62903289760587</v>
      </c>
      <c r="P26" s="204">
        <v>210.24228126532554</v>
      </c>
      <c r="Q26" s="204">
        <v>246.07774856419891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5.6618826969161473</v>
      </c>
      <c r="C28" s="208">
        <v>6.1660946665620049</v>
      </c>
      <c r="D28" s="208">
        <v>6.0578763089271037</v>
      </c>
      <c r="E28" s="208">
        <v>6.7135650757950422</v>
      </c>
      <c r="F28" s="208">
        <v>8.457354476095432</v>
      </c>
      <c r="G28" s="208">
        <v>9.2654294522573029</v>
      </c>
      <c r="H28" s="208">
        <v>9.3070298220933037</v>
      </c>
      <c r="I28" s="208">
        <v>9.2041787880525039</v>
      </c>
      <c r="J28" s="208">
        <v>9.5344208774711436</v>
      </c>
      <c r="K28" s="208">
        <v>7.7619257727343864</v>
      </c>
      <c r="L28" s="208">
        <v>10.209601036689291</v>
      </c>
      <c r="M28" s="208">
        <v>8.9530635335823643</v>
      </c>
      <c r="N28" s="208">
        <v>8.6535053145635175</v>
      </c>
      <c r="O28" s="208">
        <v>8.3567338981482493</v>
      </c>
      <c r="P28" s="208">
        <v>8.9352969537763354</v>
      </c>
      <c r="Q28" s="208">
        <v>10.458304313978454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107.57577124140678</v>
      </c>
      <c r="C30" s="208">
        <v>117.15579866467809</v>
      </c>
      <c r="D30" s="208">
        <v>115.09964986961498</v>
      </c>
      <c r="E30" s="208">
        <v>127.5577364401058</v>
      </c>
      <c r="F30" s="208">
        <v>160.68973504581319</v>
      </c>
      <c r="G30" s="208">
        <v>176.04315959288874</v>
      </c>
      <c r="H30" s="208">
        <v>176.83356661977277</v>
      </c>
      <c r="I30" s="208">
        <v>174.87939697299757</v>
      </c>
      <c r="J30" s="208">
        <v>181.15399667195172</v>
      </c>
      <c r="K30" s="208">
        <v>147.47658968195333</v>
      </c>
      <c r="L30" s="208">
        <v>193.9824196970965</v>
      </c>
      <c r="M30" s="208">
        <v>170.10820713806493</v>
      </c>
      <c r="N30" s="208">
        <v>164.41660097670683</v>
      </c>
      <c r="O30" s="208">
        <v>158.77794406481675</v>
      </c>
      <c r="P30" s="208">
        <v>169.77064212175037</v>
      </c>
      <c r="Q30" s="208">
        <v>198.70778196559061</v>
      </c>
    </row>
    <row r="31" spans="1:17" x14ac:dyDescent="0.25">
      <c r="A31" s="82" t="s">
        <v>21</v>
      </c>
      <c r="B31" s="207">
        <v>19.983115400880518</v>
      </c>
      <c r="C31" s="207">
        <v>21.762687058454134</v>
      </c>
      <c r="D31" s="207">
        <v>21.380739913860364</v>
      </c>
      <c r="E31" s="207">
        <v>23.69493556162956</v>
      </c>
      <c r="F31" s="207">
        <v>29.849486386219173</v>
      </c>
      <c r="G31" s="207">
        <v>32.701515713849304</v>
      </c>
      <c r="H31" s="207">
        <v>32.8483405485646</v>
      </c>
      <c r="I31" s="207">
        <v>32.485336899008836</v>
      </c>
      <c r="J31" s="207">
        <v>33.650897214604036</v>
      </c>
      <c r="K31" s="207">
        <v>27.39503213906254</v>
      </c>
      <c r="L31" s="207">
        <v>36.033886011844551</v>
      </c>
      <c r="M31" s="207">
        <v>31.599047765584817</v>
      </c>
      <c r="N31" s="207">
        <v>30.541783463165356</v>
      </c>
      <c r="O31" s="207">
        <v>29.494354934640878</v>
      </c>
      <c r="P31" s="207">
        <v>31.53634218979883</v>
      </c>
      <c r="Q31" s="207">
        <v>36.911662284629834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911.33872589321402</v>
      </c>
      <c r="C33" s="96">
        <v>938.5636360082691</v>
      </c>
      <c r="D33" s="96">
        <v>917.44876706608648</v>
      </c>
      <c r="E33" s="96">
        <v>931.54900269976258</v>
      </c>
      <c r="F33" s="96">
        <v>914.98255105515477</v>
      </c>
      <c r="G33" s="96">
        <v>918.1189666571172</v>
      </c>
      <c r="H33" s="96">
        <v>674.45478906558174</v>
      </c>
      <c r="I33" s="96">
        <v>720.42105416625316</v>
      </c>
      <c r="J33" s="96">
        <v>816.43090020979128</v>
      </c>
      <c r="K33" s="96">
        <v>386.89232430382805</v>
      </c>
      <c r="L33" s="96">
        <v>550.427562258389</v>
      </c>
      <c r="M33" s="96">
        <v>548.19011970680288</v>
      </c>
      <c r="N33" s="96">
        <v>517.93668178660221</v>
      </c>
      <c r="O33" s="96">
        <v>601.81824693326166</v>
      </c>
      <c r="P33" s="96">
        <v>648.00794721226453</v>
      </c>
      <c r="Q33" s="96">
        <v>745.35047061366788</v>
      </c>
    </row>
    <row r="34" spans="1:17" x14ac:dyDescent="0.25">
      <c r="A34" s="132" t="s">
        <v>83</v>
      </c>
      <c r="B34" s="160">
        <v>1.0094577854179196</v>
      </c>
      <c r="C34" s="160">
        <v>1.039613858776933</v>
      </c>
      <c r="D34" s="160">
        <v>1.0162256626691968</v>
      </c>
      <c r="E34" s="160">
        <v>1.0318439967004769</v>
      </c>
      <c r="F34" s="160">
        <v>1.0134939221187036</v>
      </c>
      <c r="G34" s="160">
        <v>1.0169680191341728</v>
      </c>
      <c r="H34" s="160">
        <v>0.74706979785958194</v>
      </c>
      <c r="I34" s="160">
        <v>0.79798500957406115</v>
      </c>
      <c r="J34" s="160">
        <v>0.90433173205140926</v>
      </c>
      <c r="K34" s="160">
        <v>0.42854699113565015</v>
      </c>
      <c r="L34" s="160">
        <v>0.60968921021736966</v>
      </c>
      <c r="M34" s="160">
        <v>0.60721087396439166</v>
      </c>
      <c r="N34" s="160">
        <v>0.57370020709980496</v>
      </c>
      <c r="O34" s="160">
        <v>0.66661286030385392</v>
      </c>
      <c r="P34" s="160">
        <v>0.71777556329012338</v>
      </c>
      <c r="Q34" s="160">
        <v>0.825598445504926</v>
      </c>
    </row>
    <row r="35" spans="1:17" x14ac:dyDescent="0.25">
      <c r="A35" s="76" t="s">
        <v>82</v>
      </c>
      <c r="B35" s="159">
        <v>0.46870844383403509</v>
      </c>
      <c r="C35" s="159">
        <v>0.48271042234212741</v>
      </c>
      <c r="D35" s="159">
        <v>0.47185088451885537</v>
      </c>
      <c r="E35" s="159">
        <v>0.47910274303619871</v>
      </c>
      <c r="F35" s="159">
        <v>0.47058249085160564</v>
      </c>
      <c r="G35" s="159">
        <v>0.47219557327007927</v>
      </c>
      <c r="H35" s="159">
        <v>0.34687723196389536</v>
      </c>
      <c r="I35" s="159">
        <v>0.37051803200021782</v>
      </c>
      <c r="J35" s="159">
        <v>0.41989662664701782</v>
      </c>
      <c r="K35" s="159">
        <v>0.1989816674124617</v>
      </c>
      <c r="L35" s="159">
        <v>0.28308908512214481</v>
      </c>
      <c r="M35" s="159">
        <v>0.28193835138645928</v>
      </c>
      <c r="N35" s="159">
        <v>0.26637877797503767</v>
      </c>
      <c r="O35" s="159">
        <v>0.30951970543614171</v>
      </c>
      <c r="P35" s="159">
        <v>0.33327541988546788</v>
      </c>
      <c r="Q35" s="159">
        <v>0.38333942064175297</v>
      </c>
    </row>
    <row r="36" spans="1:17" x14ac:dyDescent="0.25">
      <c r="A36" s="76" t="s">
        <v>81</v>
      </c>
      <c r="B36" s="159">
        <v>13.769110730402321</v>
      </c>
      <c r="C36" s="159">
        <v>14.180442753665174</v>
      </c>
      <c r="D36" s="159">
        <v>13.861425290385656</v>
      </c>
      <c r="E36" s="159">
        <v>14.074461014917786</v>
      </c>
      <c r="F36" s="159">
        <v>13.824164060971389</v>
      </c>
      <c r="G36" s="159">
        <v>13.871551110915586</v>
      </c>
      <c r="H36" s="159">
        <v>10.190110887905249</v>
      </c>
      <c r="I36" s="159">
        <v>10.884599749238166</v>
      </c>
      <c r="J36" s="159">
        <v>12.335180267570339</v>
      </c>
      <c r="K36" s="159">
        <v>5.8454261875691902</v>
      </c>
      <c r="L36" s="159">
        <v>8.3162251734370329</v>
      </c>
      <c r="M36" s="159">
        <v>8.2824204053849471</v>
      </c>
      <c r="N36" s="159">
        <v>7.8253313726651763</v>
      </c>
      <c r="O36" s="159">
        <v>9.0926697682894915</v>
      </c>
      <c r="P36" s="159">
        <v>9.7905344366896436</v>
      </c>
      <c r="Q36" s="159">
        <v>11.261249929633317</v>
      </c>
    </row>
    <row r="37" spans="1:17" x14ac:dyDescent="0.25">
      <c r="A37" s="76" t="s">
        <v>80</v>
      </c>
      <c r="B37" s="159">
        <v>0.33648592847263992</v>
      </c>
      <c r="C37" s="159">
        <v>0.34653795292564438</v>
      </c>
      <c r="D37" s="159">
        <v>0.33874188755639889</v>
      </c>
      <c r="E37" s="159">
        <v>0.34394799890015898</v>
      </c>
      <c r="F37" s="159">
        <v>0.33783130737290118</v>
      </c>
      <c r="G37" s="159">
        <v>0.33898933971139089</v>
      </c>
      <c r="H37" s="159">
        <v>0.24902326595319396</v>
      </c>
      <c r="I37" s="159">
        <v>0.26599500319135372</v>
      </c>
      <c r="J37" s="159">
        <v>0.30144391068380305</v>
      </c>
      <c r="K37" s="159">
        <v>0.14284899704521672</v>
      </c>
      <c r="L37" s="159">
        <v>0.20322973673912323</v>
      </c>
      <c r="M37" s="159">
        <v>0.20240362465479722</v>
      </c>
      <c r="N37" s="159">
        <v>0.19123340236660163</v>
      </c>
      <c r="O37" s="159">
        <v>0.22220428676795131</v>
      </c>
      <c r="P37" s="159">
        <v>0.23925852109670778</v>
      </c>
      <c r="Q37" s="159">
        <v>0.27519948183497533</v>
      </c>
    </row>
    <row r="38" spans="1:17" x14ac:dyDescent="0.25">
      <c r="A38" s="129" t="s">
        <v>79</v>
      </c>
      <c r="B38" s="158">
        <v>0.67297185694527983</v>
      </c>
      <c r="C38" s="158">
        <v>0.69307590585128875</v>
      </c>
      <c r="D38" s="158">
        <v>0.67748377511279778</v>
      </c>
      <c r="E38" s="158">
        <v>0.68789599780031807</v>
      </c>
      <c r="F38" s="158">
        <v>0.67566261474580236</v>
      </c>
      <c r="G38" s="158">
        <v>0.67797867942278178</v>
      </c>
      <c r="H38" s="158">
        <v>0.49804653190638792</v>
      </c>
      <c r="I38" s="158">
        <v>0.53199000638270744</v>
      </c>
      <c r="J38" s="158">
        <v>0.6028878213676061</v>
      </c>
      <c r="K38" s="158">
        <v>0.28569799409043345</v>
      </c>
      <c r="L38" s="158">
        <v>0.40645947347824651</v>
      </c>
      <c r="M38" s="158">
        <v>0.40480724930959444</v>
      </c>
      <c r="N38" s="158">
        <v>0.38246680473320327</v>
      </c>
      <c r="O38" s="158">
        <v>0.44440857353590263</v>
      </c>
      <c r="P38" s="158">
        <v>0.47851704219341556</v>
      </c>
      <c r="Q38" s="158">
        <v>0.55039896366995067</v>
      </c>
    </row>
    <row r="39" spans="1:17" x14ac:dyDescent="0.25">
      <c r="A39" s="92" t="s">
        <v>125</v>
      </c>
      <c r="B39" s="91">
        <v>0.13459437138905597</v>
      </c>
      <c r="C39" s="91">
        <v>0.13861518117025776</v>
      </c>
      <c r="D39" s="91">
        <v>0.13549675502255956</v>
      </c>
      <c r="E39" s="91">
        <v>0.13757919956006359</v>
      </c>
      <c r="F39" s="91">
        <v>0.13513252294916048</v>
      </c>
      <c r="G39" s="91">
        <v>0.13559573588455637</v>
      </c>
      <c r="H39" s="91">
        <v>9.9609306381277588E-2</v>
      </c>
      <c r="I39" s="91">
        <v>0.1063980012765415</v>
      </c>
      <c r="J39" s="91">
        <v>0.12057756427352122</v>
      </c>
      <c r="K39" s="91">
        <v>5.7139598818086688E-2</v>
      </c>
      <c r="L39" s="91">
        <v>8.1291894695649305E-2</v>
      </c>
      <c r="M39" s="91">
        <v>8.0961449861918888E-2</v>
      </c>
      <c r="N39" s="91">
        <v>7.6493360946640665E-2</v>
      </c>
      <c r="O39" s="91">
        <v>8.8881714707180523E-2</v>
      </c>
      <c r="P39" s="91">
        <v>9.5703408438683107E-2</v>
      </c>
      <c r="Q39" s="91">
        <v>0.11007979273399014</v>
      </c>
    </row>
    <row r="40" spans="1:17" x14ac:dyDescent="0.25">
      <c r="A40" s="92" t="s">
        <v>26</v>
      </c>
      <c r="B40" s="91">
        <v>0.20189155708358397</v>
      </c>
      <c r="C40" s="91">
        <v>0.20792277175538665</v>
      </c>
      <c r="D40" s="91">
        <v>0.20324513253383933</v>
      </c>
      <c r="E40" s="91">
        <v>0.20636879934009542</v>
      </c>
      <c r="F40" s="91">
        <v>0.2026987844237407</v>
      </c>
      <c r="G40" s="91">
        <v>0.20339360382683455</v>
      </c>
      <c r="H40" s="91">
        <v>0.14941395957191639</v>
      </c>
      <c r="I40" s="91">
        <v>0.15959700191481221</v>
      </c>
      <c r="J40" s="91">
        <v>0.18086634641028182</v>
      </c>
      <c r="K40" s="91">
        <v>8.5709398227130029E-2</v>
      </c>
      <c r="L40" s="91">
        <v>0.12193784204347394</v>
      </c>
      <c r="M40" s="91">
        <v>0.12144217479287832</v>
      </c>
      <c r="N40" s="91">
        <v>0.11474004141996098</v>
      </c>
      <c r="O40" s="91">
        <v>0.13332257206077078</v>
      </c>
      <c r="P40" s="91">
        <v>0.14355511265802468</v>
      </c>
      <c r="Q40" s="91">
        <v>0.16511968910098521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0.33648592847263992</v>
      </c>
      <c r="C42" s="157">
        <v>0.34653795292564438</v>
      </c>
      <c r="D42" s="157">
        <v>0.33874188755639889</v>
      </c>
      <c r="E42" s="157">
        <v>0.34394799890015898</v>
      </c>
      <c r="F42" s="157">
        <v>0.33783130737290118</v>
      </c>
      <c r="G42" s="157">
        <v>0.33898933971139084</v>
      </c>
      <c r="H42" s="157">
        <v>0.24902326595319396</v>
      </c>
      <c r="I42" s="157">
        <v>0.26599500319135372</v>
      </c>
      <c r="J42" s="157">
        <v>0.30144391068380305</v>
      </c>
      <c r="K42" s="157">
        <v>0.14284899704521672</v>
      </c>
      <c r="L42" s="157">
        <v>0.20322973673912323</v>
      </c>
      <c r="M42" s="157">
        <v>0.20240362465479722</v>
      </c>
      <c r="N42" s="157">
        <v>0.19123340236660163</v>
      </c>
      <c r="O42" s="157">
        <v>0.22220428676795134</v>
      </c>
      <c r="P42" s="157">
        <v>0.23925852109670778</v>
      </c>
      <c r="Q42" s="157">
        <v>0.27519948183497533</v>
      </c>
    </row>
    <row r="43" spans="1:17" x14ac:dyDescent="0.25">
      <c r="A43" s="156" t="s">
        <v>150</v>
      </c>
      <c r="B43" s="204">
        <v>747.39377987914861</v>
      </c>
      <c r="C43" s="204">
        <v>769.72107476922156</v>
      </c>
      <c r="D43" s="204">
        <v>752.40465743505933</v>
      </c>
      <c r="E43" s="204">
        <v>763.96833634830978</v>
      </c>
      <c r="F43" s="204">
        <v>750.38210044934351</v>
      </c>
      <c r="G43" s="204">
        <v>752.95429171634476</v>
      </c>
      <c r="H43" s="204">
        <v>553.12399202970437</v>
      </c>
      <c r="I43" s="204">
        <v>590.82117272050198</v>
      </c>
      <c r="J43" s="204">
        <v>669.55936270553218</v>
      </c>
      <c r="K43" s="204">
        <v>317.29247145100453</v>
      </c>
      <c r="L43" s="204">
        <v>451.40859772282624</v>
      </c>
      <c r="M43" s="204">
        <v>449.57365907885122</v>
      </c>
      <c r="N43" s="204">
        <v>424.76265228293516</v>
      </c>
      <c r="O43" s="204">
        <v>493.5543740170196</v>
      </c>
      <c r="P43" s="204">
        <v>531.43479509665008</v>
      </c>
      <c r="Q43" s="204">
        <v>611.26592093478769</v>
      </c>
    </row>
    <row r="44" spans="1:17" x14ac:dyDescent="0.25">
      <c r="A44" s="156" t="s">
        <v>148</v>
      </c>
      <c r="B44" s="206">
        <v>91.145582912091299</v>
      </c>
      <c r="C44" s="206">
        <v>93.8684237523441</v>
      </c>
      <c r="D44" s="206">
        <v>91.756665540860908</v>
      </c>
      <c r="E44" s="206">
        <v>93.166870286379265</v>
      </c>
      <c r="F44" s="206">
        <v>91.510012249919953</v>
      </c>
      <c r="G44" s="206">
        <v>91.823694111749361</v>
      </c>
      <c r="H44" s="206">
        <v>67.454145369476151</v>
      </c>
      <c r="I44" s="206">
        <v>72.051362526890472</v>
      </c>
      <c r="J44" s="206">
        <v>81.653580817747837</v>
      </c>
      <c r="K44" s="206">
        <v>38.694203835488366</v>
      </c>
      <c r="L44" s="206">
        <v>55.04982899058858</v>
      </c>
      <c r="M44" s="206">
        <v>54.826055985225764</v>
      </c>
      <c r="N44" s="206">
        <v>51.800323449138439</v>
      </c>
      <c r="O44" s="206">
        <v>60.189557806953616</v>
      </c>
      <c r="P44" s="206">
        <v>64.809121353250021</v>
      </c>
      <c r="Q44" s="206">
        <v>74.544624504242393</v>
      </c>
    </row>
    <row r="45" spans="1:17" x14ac:dyDescent="0.25">
      <c r="A45" s="152" t="s">
        <v>164</v>
      </c>
      <c r="B45" s="151">
        <v>41.199550449419732</v>
      </c>
      <c r="C45" s="151">
        <v>40.838384026628695</v>
      </c>
      <c r="D45" s="151">
        <v>39.668725443484675</v>
      </c>
      <c r="E45" s="151">
        <v>49.058539543061997</v>
      </c>
      <c r="F45" s="151">
        <v>43.735147568575513</v>
      </c>
      <c r="G45" s="151">
        <v>45.509309458241198</v>
      </c>
      <c r="H45" s="151">
        <v>20.14060005814234</v>
      </c>
      <c r="I45" s="151">
        <v>17.222641390559914</v>
      </c>
      <c r="J45" s="151">
        <v>24.329632485243156</v>
      </c>
      <c r="K45" s="151">
        <v>14.700302434877687</v>
      </c>
      <c r="L45" s="151">
        <v>19.379548084505007</v>
      </c>
      <c r="M45" s="151">
        <v>18.0716559026156</v>
      </c>
      <c r="N45" s="151">
        <v>16.96706102352055</v>
      </c>
      <c r="O45" s="151">
        <v>24.852407599838944</v>
      </c>
      <c r="P45" s="151">
        <v>23.922357256510182</v>
      </c>
      <c r="Q45" s="151">
        <v>21.192826263106504</v>
      </c>
    </row>
    <row r="46" spans="1:17" x14ac:dyDescent="0.25">
      <c r="A46" s="154" t="s">
        <v>30</v>
      </c>
      <c r="B46" s="205">
        <v>2.0182089184945249</v>
      </c>
      <c r="C46" s="205">
        <v>2.1141657909270855</v>
      </c>
      <c r="D46" s="205">
        <v>1.9403949842354418</v>
      </c>
      <c r="E46" s="205">
        <v>0.7601731280394094</v>
      </c>
      <c r="F46" s="205">
        <v>0.73353408811964949</v>
      </c>
      <c r="G46" s="205">
        <v>0.67991619409746951</v>
      </c>
      <c r="H46" s="205">
        <v>0.42298100479758188</v>
      </c>
      <c r="I46" s="205">
        <v>0.51142746628255675</v>
      </c>
      <c r="J46" s="205">
        <v>0.29366526231072482</v>
      </c>
      <c r="K46" s="205">
        <v>0.16977473451017477</v>
      </c>
      <c r="L46" s="205">
        <v>0.21842427064152439</v>
      </c>
      <c r="M46" s="205">
        <v>0.17228678441449988</v>
      </c>
      <c r="N46" s="205">
        <v>0.11173902873909509</v>
      </c>
      <c r="O46" s="205">
        <v>6.789793061005793E-2</v>
      </c>
      <c r="P46" s="205">
        <v>0.14833024316308388</v>
      </c>
      <c r="Q46" s="205">
        <v>0.14655287180517262</v>
      </c>
    </row>
    <row r="47" spans="1:17" x14ac:dyDescent="0.25">
      <c r="A47" s="154" t="s">
        <v>125</v>
      </c>
      <c r="B47" s="205">
        <v>3.7252316277405226</v>
      </c>
      <c r="C47" s="205">
        <v>3.0956252046234649</v>
      </c>
      <c r="D47" s="205">
        <v>2.6294202947525935</v>
      </c>
      <c r="E47" s="205">
        <v>3.3815373755147791</v>
      </c>
      <c r="F47" s="205">
        <v>2.8847457204706428</v>
      </c>
      <c r="G47" s="205">
        <v>2.5596664903534871</v>
      </c>
      <c r="H47" s="205">
        <v>1.0116282164171488</v>
      </c>
      <c r="I47" s="205">
        <v>0.76754645935007904</v>
      </c>
      <c r="J47" s="205">
        <v>1.2877059693591897</v>
      </c>
      <c r="K47" s="205">
        <v>0.65380285636829771</v>
      </c>
      <c r="L47" s="205">
        <v>0.69719335647056579</v>
      </c>
      <c r="M47" s="205">
        <v>0.55089738928248111</v>
      </c>
      <c r="N47" s="205">
        <v>0.33900440228759621</v>
      </c>
      <c r="O47" s="205">
        <v>1.0205071728413828</v>
      </c>
      <c r="P47" s="205">
        <v>0.15749466371294635</v>
      </c>
      <c r="Q47" s="205">
        <v>5.7469912576490936E-2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35.456109903184682</v>
      </c>
      <c r="C49" s="205">
        <v>35.628593031078147</v>
      </c>
      <c r="D49" s="205">
        <v>35.098910164496637</v>
      </c>
      <c r="E49" s="205">
        <v>44.91682903950781</v>
      </c>
      <c r="F49" s="205">
        <v>40.116867759985219</v>
      </c>
      <c r="G49" s="205">
        <v>42.269726773790239</v>
      </c>
      <c r="H49" s="205">
        <v>18.705990836927608</v>
      </c>
      <c r="I49" s="205">
        <v>15.94366746492728</v>
      </c>
      <c r="J49" s="205">
        <v>22.74826125357324</v>
      </c>
      <c r="K49" s="205">
        <v>13.876724843999215</v>
      </c>
      <c r="L49" s="205">
        <v>18.463930457392916</v>
      </c>
      <c r="M49" s="205">
        <v>17.348471728918618</v>
      </c>
      <c r="N49" s="205">
        <v>16.516317592493859</v>
      </c>
      <c r="O49" s="205">
        <v>23.764002496387505</v>
      </c>
      <c r="P49" s="205">
        <v>23.616532349634152</v>
      </c>
      <c r="Q49" s="205">
        <v>20.98880347872484</v>
      </c>
    </row>
    <row r="50" spans="1:17" x14ac:dyDescent="0.25">
      <c r="A50" s="152" t="s">
        <v>163</v>
      </c>
      <c r="B50" s="151">
        <v>49.946032462671567</v>
      </c>
      <c r="C50" s="151">
        <v>53.030039725715405</v>
      </c>
      <c r="D50" s="151">
        <v>52.087940097376233</v>
      </c>
      <c r="E50" s="151">
        <v>44.108330743317261</v>
      </c>
      <c r="F50" s="151">
        <v>47.774864681344447</v>
      </c>
      <c r="G50" s="151">
        <v>46.314384653508164</v>
      </c>
      <c r="H50" s="151">
        <v>47.313545311333819</v>
      </c>
      <c r="I50" s="151">
        <v>54.828721136330564</v>
      </c>
      <c r="J50" s="151">
        <v>57.323948332504678</v>
      </c>
      <c r="K50" s="151">
        <v>23.993901400610678</v>
      </c>
      <c r="L50" s="151">
        <v>35.670280906083569</v>
      </c>
      <c r="M50" s="151">
        <v>36.754400082610161</v>
      </c>
      <c r="N50" s="151">
        <v>34.833262425617889</v>
      </c>
      <c r="O50" s="151">
        <v>35.337150207114668</v>
      </c>
      <c r="P50" s="151">
        <v>40.886764096739839</v>
      </c>
      <c r="Q50" s="151">
        <v>53.351798241135896</v>
      </c>
    </row>
    <row r="51" spans="1:17" x14ac:dyDescent="0.25">
      <c r="A51" s="156" t="s">
        <v>147</v>
      </c>
      <c r="B51" s="206">
        <v>56.54262835690168</v>
      </c>
      <c r="C51" s="206">
        <v>58.231756593142109</v>
      </c>
      <c r="D51" s="206">
        <v>56.921716589923463</v>
      </c>
      <c r="E51" s="206">
        <v>57.796544313718776</v>
      </c>
      <c r="F51" s="206">
        <v>56.768703959831029</v>
      </c>
      <c r="G51" s="206">
        <v>56.963298106569134</v>
      </c>
      <c r="H51" s="206">
        <v>41.845523950812854</v>
      </c>
      <c r="I51" s="206">
        <v>44.697431118474029</v>
      </c>
      <c r="J51" s="206">
        <v>50.654216328191175</v>
      </c>
      <c r="K51" s="206">
        <v>24.004147180082153</v>
      </c>
      <c r="L51" s="206">
        <v>34.150442865980317</v>
      </c>
      <c r="M51" s="206">
        <v>34.011624138025724</v>
      </c>
      <c r="N51" s="206">
        <v>32.134595489688714</v>
      </c>
      <c r="O51" s="206">
        <v>37.338899914955256</v>
      </c>
      <c r="P51" s="206">
        <v>40.204669779209183</v>
      </c>
      <c r="Q51" s="206">
        <v>46.24413893335273</v>
      </c>
    </row>
    <row r="52" spans="1:17" x14ac:dyDescent="0.25">
      <c r="A52" s="152" t="s">
        <v>162</v>
      </c>
      <c r="B52" s="151">
        <v>17.555202162466387</v>
      </c>
      <c r="C52" s="151">
        <v>17.997008202775529</v>
      </c>
      <c r="D52" s="151">
        <v>17.579087025171859</v>
      </c>
      <c r="E52" s="151">
        <v>18.291315658077067</v>
      </c>
      <c r="F52" s="151">
        <v>17.741061816161768</v>
      </c>
      <c r="G52" s="151">
        <v>17.882279666382363</v>
      </c>
      <c r="H52" s="151">
        <v>12.463793094983084</v>
      </c>
      <c r="I52" s="151">
        <v>13.092074185644401</v>
      </c>
      <c r="J52" s="151">
        <v>15.08321291614622</v>
      </c>
      <c r="K52" s="151">
        <v>7.3137244179833072</v>
      </c>
      <c r="L52" s="151">
        <v>10.324676258147246</v>
      </c>
      <c r="M52" s="151">
        <v>10.219615229004534</v>
      </c>
      <c r="N52" s="151">
        <v>9.6500749784693838</v>
      </c>
      <c r="O52" s="151">
        <v>11.471515651056468</v>
      </c>
      <c r="P52" s="151">
        <v>12.208181626626226</v>
      </c>
      <c r="Q52" s="151">
        <v>13.719621173486441</v>
      </c>
    </row>
    <row r="53" spans="1:17" x14ac:dyDescent="0.25">
      <c r="A53" s="154" t="s">
        <v>30</v>
      </c>
      <c r="B53" s="153">
        <v>0.44472265362864111</v>
      </c>
      <c r="C53" s="153">
        <v>0.46586724106508082</v>
      </c>
      <c r="D53" s="153">
        <v>0.42757595537760062</v>
      </c>
      <c r="E53" s="153">
        <v>0.16750803527865191</v>
      </c>
      <c r="F53" s="153">
        <v>0.16163798663568393</v>
      </c>
      <c r="G53" s="153">
        <v>0.14982300955724026</v>
      </c>
      <c r="H53" s="153">
        <v>9.3206026969897951E-2</v>
      </c>
      <c r="I53" s="153">
        <v>0.11269565695577798</v>
      </c>
      <c r="J53" s="153">
        <v>6.4710641964062218E-2</v>
      </c>
      <c r="K53" s="153">
        <v>3.741073075169235E-2</v>
      </c>
      <c r="L53" s="153">
        <v>4.8130904767311723E-2</v>
      </c>
      <c r="M53" s="153">
        <v>3.7964273791395324E-2</v>
      </c>
      <c r="N53" s="153">
        <v>2.4622266267560419E-2</v>
      </c>
      <c r="O53" s="153">
        <v>1.4961656149712553E-2</v>
      </c>
      <c r="P53" s="153">
        <v>3.2685327444730135E-2</v>
      </c>
      <c r="Q53" s="153">
        <v>3.2293674578899333E-2</v>
      </c>
    </row>
    <row r="54" spans="1:17" x14ac:dyDescent="0.25">
      <c r="A54" s="154" t="s">
        <v>125</v>
      </c>
      <c r="B54" s="153">
        <v>1.6268074788051701</v>
      </c>
      <c r="C54" s="153">
        <v>1.401444478402514</v>
      </c>
      <c r="D54" s="153">
        <v>1.1953492440197457</v>
      </c>
      <c r="E54" s="153">
        <v>1.2689110918681139</v>
      </c>
      <c r="F54" s="153">
        <v>1.1793084853342497</v>
      </c>
      <c r="G54" s="153">
        <v>1.0124869375027856</v>
      </c>
      <c r="H54" s="153">
        <v>0.63468286398019069</v>
      </c>
      <c r="I54" s="153">
        <v>0.59614316945501089</v>
      </c>
      <c r="J54" s="153">
        <v>0.80460315367910051</v>
      </c>
      <c r="K54" s="153">
        <v>0.32739861694241457</v>
      </c>
      <c r="L54" s="153">
        <v>0.37392061224828138</v>
      </c>
      <c r="M54" s="153">
        <v>0.31336550985524964</v>
      </c>
      <c r="N54" s="153">
        <v>0.19359291056307165</v>
      </c>
      <c r="O54" s="153">
        <v>0.47172591606129199</v>
      </c>
      <c r="P54" s="153">
        <v>8.0658430063247452E-2</v>
      </c>
      <c r="Q54" s="153">
        <v>3.7375239793907285E-2</v>
      </c>
    </row>
    <row r="55" spans="1:17" x14ac:dyDescent="0.25">
      <c r="A55" s="154" t="s">
        <v>26</v>
      </c>
      <c r="B55" s="153">
        <v>15.483672030032576</v>
      </c>
      <c r="C55" s="153">
        <v>16.129696483307935</v>
      </c>
      <c r="D55" s="153">
        <v>15.956161825774513</v>
      </c>
      <c r="E55" s="153">
        <v>16.854896530930301</v>
      </c>
      <c r="F55" s="153">
        <v>16.400115344191835</v>
      </c>
      <c r="G55" s="153">
        <v>16.719969719322336</v>
      </c>
      <c r="H55" s="153">
        <v>11.735904204032995</v>
      </c>
      <c r="I55" s="153">
        <v>12.383235359233613</v>
      </c>
      <c r="J55" s="153">
        <v>14.213899120503058</v>
      </c>
      <c r="K55" s="153">
        <v>6.9489150702892006</v>
      </c>
      <c r="L55" s="153">
        <v>9.9026247411316533</v>
      </c>
      <c r="M55" s="153">
        <v>9.8682854453578894</v>
      </c>
      <c r="N55" s="153">
        <v>9.4318598016387512</v>
      </c>
      <c r="O55" s="153">
        <v>10.984828078845464</v>
      </c>
      <c r="P55" s="153">
        <v>12.094837869118249</v>
      </c>
      <c r="Q55" s="153">
        <v>13.649952259113634</v>
      </c>
    </row>
    <row r="56" spans="1:17" x14ac:dyDescent="0.25">
      <c r="A56" s="152" t="s">
        <v>161</v>
      </c>
      <c r="B56" s="151">
        <v>36.458233164836557</v>
      </c>
      <c r="C56" s="151">
        <v>37.547369500937677</v>
      </c>
      <c r="D56" s="151">
        <v>36.702666216344397</v>
      </c>
      <c r="E56" s="151">
        <v>37.266748114551731</v>
      </c>
      <c r="F56" s="151">
        <v>36.604004899968018</v>
      </c>
      <c r="G56" s="151">
        <v>36.72947764469977</v>
      </c>
      <c r="H56" s="151">
        <v>26.98165814779048</v>
      </c>
      <c r="I56" s="151">
        <v>28.820545010756224</v>
      </c>
      <c r="J56" s="151">
        <v>32.661432327099163</v>
      </c>
      <c r="K56" s="151">
        <v>15.477681534195359</v>
      </c>
      <c r="L56" s="151">
        <v>22.019931596235452</v>
      </c>
      <c r="M56" s="151">
        <v>21.930422394090325</v>
      </c>
      <c r="N56" s="151">
        <v>20.720129379655393</v>
      </c>
      <c r="O56" s="151">
        <v>24.075823122781465</v>
      </c>
      <c r="P56" s="151">
        <v>25.923648541300036</v>
      </c>
      <c r="Q56" s="151">
        <v>29.817849801696994</v>
      </c>
    </row>
    <row r="57" spans="1:17" x14ac:dyDescent="0.25">
      <c r="A57" s="150" t="s">
        <v>33</v>
      </c>
      <c r="B57" s="87">
        <v>14.222053062806962</v>
      </c>
      <c r="C57" s="87">
        <v>14.731138337091721</v>
      </c>
      <c r="D57" s="87">
        <v>14.307841244150058</v>
      </c>
      <c r="E57" s="87">
        <v>12.862417584782314</v>
      </c>
      <c r="F57" s="87">
        <v>10.864602798918376</v>
      </c>
      <c r="G57" s="87">
        <v>10.102914239284413</v>
      </c>
      <c r="H57" s="87">
        <v>2.6670282565914478</v>
      </c>
      <c r="I57" s="87">
        <v>3.0607038706644696</v>
      </c>
      <c r="J57" s="87">
        <v>2.8845758117290634</v>
      </c>
      <c r="K57" s="87">
        <v>1.6146981364756736</v>
      </c>
      <c r="L57" s="87">
        <v>1.8417741368923342</v>
      </c>
      <c r="M57" s="87">
        <v>2.4105436241437936</v>
      </c>
      <c r="N57" s="87">
        <v>2.3310052762445594</v>
      </c>
      <c r="O57" s="87">
        <v>3.0830202049335536</v>
      </c>
      <c r="P57" s="87">
        <v>3.0914036258634217</v>
      </c>
      <c r="Q57" s="87">
        <v>3.1501310072737843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5.5765334229440866E-15</v>
      </c>
      <c r="J59" s="87">
        <v>0</v>
      </c>
      <c r="K59" s="87">
        <v>0</v>
      </c>
      <c r="L59" s="87">
        <v>2.1298506436785566E-15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1.4545324742166208</v>
      </c>
      <c r="C60" s="87">
        <v>1.249360825074171</v>
      </c>
      <c r="D60" s="87">
        <v>1.0618408929816638</v>
      </c>
      <c r="E60" s="87">
        <v>0.54165031001615593</v>
      </c>
      <c r="F60" s="87">
        <v>0.43175895932107217</v>
      </c>
      <c r="G60" s="87">
        <v>0.49425630058840259</v>
      </c>
      <c r="H60" s="87">
        <v>0.9707531807600589</v>
      </c>
      <c r="I60" s="87">
        <v>0.96120675523279353</v>
      </c>
      <c r="J60" s="87">
        <v>0.77598625136354937</v>
      </c>
      <c r="K60" s="87">
        <v>0.2978384082667539</v>
      </c>
      <c r="L60" s="87">
        <v>0.4117464637314539</v>
      </c>
      <c r="M60" s="87">
        <v>0.51204424829999728</v>
      </c>
      <c r="N60" s="87">
        <v>0.4182668778267663</v>
      </c>
      <c r="O60" s="87">
        <v>0.71614925314236666</v>
      </c>
      <c r="P60" s="87">
        <v>0.35863957991776346</v>
      </c>
      <c r="Q60" s="87">
        <v>0.32422735894959487</v>
      </c>
    </row>
    <row r="61" spans="1:17" x14ac:dyDescent="0.25">
      <c r="A61" s="150" t="s">
        <v>29</v>
      </c>
      <c r="B61" s="87">
        <v>4.1136856507925001</v>
      </c>
      <c r="C61" s="87">
        <v>4.5683811901260469</v>
      </c>
      <c r="D61" s="87">
        <v>4.9092395180725434</v>
      </c>
      <c r="E61" s="87">
        <v>0.65785827715449463</v>
      </c>
      <c r="F61" s="87">
        <v>3.3551761762488268</v>
      </c>
      <c r="G61" s="87">
        <v>3.035467768938779</v>
      </c>
      <c r="H61" s="87">
        <v>2.2652872985063208</v>
      </c>
      <c r="I61" s="87">
        <v>2.2464896854880347</v>
      </c>
      <c r="J61" s="87">
        <v>3.1998299338632279</v>
      </c>
      <c r="K61" s="87">
        <v>1.4851351828218453</v>
      </c>
      <c r="L61" s="87">
        <v>1.7178789341144409</v>
      </c>
      <c r="M61" s="87">
        <v>0.39176326434947023</v>
      </c>
      <c r="N61" s="87">
        <v>1.2243810824246921</v>
      </c>
      <c r="O61" s="87">
        <v>1.3712550948248581</v>
      </c>
      <c r="P61" s="87">
        <v>2.2810898256877543</v>
      </c>
      <c r="Q61" s="87">
        <v>2.8188859200115157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12.94945809608534</v>
      </c>
      <c r="F62" s="87">
        <v>12.625236120785782</v>
      </c>
      <c r="G62" s="87">
        <v>12.621845134087494</v>
      </c>
      <c r="H62" s="87">
        <v>0.95848310322336339</v>
      </c>
      <c r="I62" s="87">
        <v>1.1074776621328331</v>
      </c>
      <c r="J62" s="87">
        <v>9.5606041780081057</v>
      </c>
      <c r="K62" s="87">
        <v>4.1786720952846528</v>
      </c>
      <c r="L62" s="87">
        <v>2.9796880942533455</v>
      </c>
      <c r="M62" s="87">
        <v>3.0757428962639928</v>
      </c>
      <c r="N62" s="87">
        <v>0.88979950340646874</v>
      </c>
      <c r="O62" s="87">
        <v>0.80904440826068613</v>
      </c>
      <c r="P62" s="87">
        <v>0.67259971588598255</v>
      </c>
      <c r="Q62" s="87">
        <v>2.7813355901262238</v>
      </c>
    </row>
    <row r="63" spans="1:17" x14ac:dyDescent="0.25">
      <c r="A63" s="150" t="s">
        <v>26</v>
      </c>
      <c r="B63" s="87">
        <v>15.387412480365516</v>
      </c>
      <c r="C63" s="87">
        <v>15.739710653156834</v>
      </c>
      <c r="D63" s="87">
        <v>15.220011795819108</v>
      </c>
      <c r="E63" s="87">
        <v>7.7462920760973146</v>
      </c>
      <c r="F63" s="87">
        <v>6.4930974856758379</v>
      </c>
      <c r="G63" s="87">
        <v>8.5724188619422144</v>
      </c>
      <c r="H63" s="87">
        <v>18.494206898997216</v>
      </c>
      <c r="I63" s="87">
        <v>19.854091868968474</v>
      </c>
      <c r="J63" s="87">
        <v>14.263362615304253</v>
      </c>
      <c r="K63" s="87">
        <v>6.2477477334059959</v>
      </c>
      <c r="L63" s="87">
        <v>9.9086479674977888</v>
      </c>
      <c r="M63" s="87">
        <v>13.774034538726672</v>
      </c>
      <c r="N63" s="87">
        <v>14.248504909937635</v>
      </c>
      <c r="O63" s="87">
        <v>16.016635292427491</v>
      </c>
      <c r="P63" s="87">
        <v>17.761546927937875</v>
      </c>
      <c r="Q63" s="87">
        <v>17.53674141330724</v>
      </c>
    </row>
    <row r="64" spans="1:17" x14ac:dyDescent="0.25">
      <c r="A64" s="150" t="s">
        <v>25</v>
      </c>
      <c r="B64" s="87">
        <v>0.262080961808691</v>
      </c>
      <c r="C64" s="87">
        <v>0.23307369458174698</v>
      </c>
      <c r="D64" s="87">
        <v>0.21641165255903924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0.75563365700658969</v>
      </c>
      <c r="F65" s="87">
        <v>0.43601306335022566</v>
      </c>
      <c r="G65" s="87">
        <v>0.44402569695635113</v>
      </c>
      <c r="H65" s="87">
        <v>0.36549747199651383</v>
      </c>
      <c r="I65" s="87">
        <v>0.50164395645126947</v>
      </c>
      <c r="J65" s="87">
        <v>0.76705357789509543</v>
      </c>
      <c r="K65" s="87">
        <v>0.46046459219081221</v>
      </c>
      <c r="L65" s="87">
        <v>0.55843950111920826</v>
      </c>
      <c r="M65" s="87">
        <v>0.56396188415925352</v>
      </c>
      <c r="N65" s="87">
        <v>0.49526401156378586</v>
      </c>
      <c r="O65" s="87">
        <v>0.55306856254798964</v>
      </c>
      <c r="P65" s="87">
        <v>0.62255582137656773</v>
      </c>
      <c r="Q65" s="87">
        <v>0.60137076479731189</v>
      </c>
    </row>
    <row r="66" spans="1:17" x14ac:dyDescent="0.25">
      <c r="A66" s="150" t="s">
        <v>22</v>
      </c>
      <c r="B66" s="87">
        <v>1.0184685348462645</v>
      </c>
      <c r="C66" s="87">
        <v>1.025704800907159</v>
      </c>
      <c r="D66" s="87">
        <v>0.98732111276198609</v>
      </c>
      <c r="E66" s="87">
        <v>1.7534381134095229</v>
      </c>
      <c r="F66" s="87">
        <v>2.3981202956678938</v>
      </c>
      <c r="G66" s="87">
        <v>1.4585496429021234</v>
      </c>
      <c r="H66" s="87">
        <v>1.2604019377155606</v>
      </c>
      <c r="I66" s="87">
        <v>1.0889312118183454</v>
      </c>
      <c r="J66" s="87">
        <v>1.2100199589358702</v>
      </c>
      <c r="K66" s="87">
        <v>1.1931253857496253</v>
      </c>
      <c r="L66" s="87">
        <v>4.6017564986268766</v>
      </c>
      <c r="M66" s="87">
        <v>1.2023319381471438</v>
      </c>
      <c r="N66" s="87">
        <v>1.1129077182514862</v>
      </c>
      <c r="O66" s="87">
        <v>1.5266503066445216</v>
      </c>
      <c r="P66" s="87">
        <v>1.1358130446306687</v>
      </c>
      <c r="Q66" s="87">
        <v>2.6051577472313188</v>
      </c>
    </row>
    <row r="67" spans="1:17" x14ac:dyDescent="0.25">
      <c r="A67" s="149" t="s">
        <v>160</v>
      </c>
      <c r="B67" s="148">
        <v>2.5291930295987375</v>
      </c>
      <c r="C67" s="148">
        <v>2.6873788894288957</v>
      </c>
      <c r="D67" s="148">
        <v>2.639963348407206</v>
      </c>
      <c r="E67" s="148">
        <v>2.2384805410899755</v>
      </c>
      <c r="F67" s="148">
        <v>2.4236372437012461</v>
      </c>
      <c r="G67" s="148">
        <v>2.3515407954870025</v>
      </c>
      <c r="H67" s="148">
        <v>2.4000727080392865</v>
      </c>
      <c r="I67" s="148">
        <v>2.7848119220734002</v>
      </c>
      <c r="J67" s="148">
        <v>2.9095710849457919</v>
      </c>
      <c r="K67" s="148">
        <v>1.2127412279034899</v>
      </c>
      <c r="L67" s="148">
        <v>1.8058350115976174</v>
      </c>
      <c r="M67" s="148">
        <v>1.8615865149308635</v>
      </c>
      <c r="N67" s="148">
        <v>1.7643911315639371</v>
      </c>
      <c r="O67" s="148">
        <v>1.7915611411173196</v>
      </c>
      <c r="P67" s="148">
        <v>2.0728396112829222</v>
      </c>
      <c r="Q67" s="148">
        <v>2.7066679581692936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86.447235889309127</v>
      </c>
      <c r="C70" s="96">
        <v>95.706165218317054</v>
      </c>
      <c r="D70" s="96">
        <v>98.061850308574108</v>
      </c>
      <c r="E70" s="96">
        <v>97.189543908840747</v>
      </c>
      <c r="F70" s="96">
        <v>97.698453143552356</v>
      </c>
      <c r="G70" s="96">
        <v>101.63515925804381</v>
      </c>
      <c r="H70" s="96">
        <v>100.83286467272623</v>
      </c>
      <c r="I70" s="96">
        <v>106.48091719478184</v>
      </c>
      <c r="J70" s="96">
        <v>92.251989630292471</v>
      </c>
      <c r="K70" s="96">
        <v>70.618524718783092</v>
      </c>
      <c r="L70" s="96">
        <v>79.371834975777261</v>
      </c>
      <c r="M70" s="96">
        <v>76.371388570902454</v>
      </c>
      <c r="N70" s="96">
        <v>76.101304940809953</v>
      </c>
      <c r="O70" s="96">
        <v>69.297265866924278</v>
      </c>
      <c r="P70" s="96">
        <v>62.52644749537906</v>
      </c>
      <c r="Q70" s="96">
        <v>78.349516532452398</v>
      </c>
    </row>
    <row r="71" spans="1:17" x14ac:dyDescent="0.25">
      <c r="A71" s="132" t="s">
        <v>83</v>
      </c>
      <c r="B71" s="160">
        <v>0.1602690251612989</v>
      </c>
      <c r="C71" s="160">
        <v>0.17743463563261033</v>
      </c>
      <c r="D71" s="160">
        <v>0.18180196269771082</v>
      </c>
      <c r="E71" s="160">
        <v>0.18018474851047825</v>
      </c>
      <c r="F71" s="160">
        <v>0.18112824179980971</v>
      </c>
      <c r="G71" s="160">
        <v>0.18842670594184363</v>
      </c>
      <c r="H71" s="160">
        <v>0.1869392902973957</v>
      </c>
      <c r="I71" s="160">
        <v>0.19741050852036743</v>
      </c>
      <c r="J71" s="160">
        <v>0.17103075992121677</v>
      </c>
      <c r="K71" s="160">
        <v>0.13092335455931145</v>
      </c>
      <c r="L71" s="160">
        <v>0.14715157154497846</v>
      </c>
      <c r="M71" s="160">
        <v>0.1415888879564165</v>
      </c>
      <c r="N71" s="160">
        <v>0.14108816587245795</v>
      </c>
      <c r="O71" s="160">
        <v>0.12847380407924414</v>
      </c>
      <c r="P71" s="160">
        <v>0.1159210318733029</v>
      </c>
      <c r="Q71" s="160">
        <v>0.14525624223073774</v>
      </c>
    </row>
    <row r="72" spans="1:17" x14ac:dyDescent="0.25">
      <c r="A72" s="76" t="s">
        <v>82</v>
      </c>
      <c r="B72" s="159">
        <v>8.3031722582668027E-2</v>
      </c>
      <c r="C72" s="159">
        <v>9.1924833432887695E-2</v>
      </c>
      <c r="D72" s="159">
        <v>9.4187445868024453E-2</v>
      </c>
      <c r="E72" s="159">
        <v>9.3349604122772017E-2</v>
      </c>
      <c r="F72" s="159">
        <v>9.3838406453600032E-2</v>
      </c>
      <c r="G72" s="159">
        <v>9.7619574082909666E-2</v>
      </c>
      <c r="H72" s="159">
        <v>9.6848977999039909E-2</v>
      </c>
      <c r="I72" s="159">
        <v>0.10227387707556033</v>
      </c>
      <c r="J72" s="159">
        <v>8.860713164374176E-2</v>
      </c>
      <c r="K72" s="159">
        <v>6.7828400680795237E-2</v>
      </c>
      <c r="L72" s="159">
        <v>7.623586936920293E-2</v>
      </c>
      <c r="M72" s="159">
        <v>7.3353970012319775E-2</v>
      </c>
      <c r="N72" s="159">
        <v>7.3094557333391846E-2</v>
      </c>
      <c r="O72" s="159">
        <v>6.6559344506600046E-2</v>
      </c>
      <c r="P72" s="159">
        <v>6.0056039838725768E-2</v>
      </c>
      <c r="Q72" s="159">
        <v>7.5253942526730108E-2</v>
      </c>
    </row>
    <row r="73" spans="1:17" x14ac:dyDescent="0.25">
      <c r="A73" s="76" t="s">
        <v>81</v>
      </c>
      <c r="B73" s="159">
        <v>1.9592393241069543</v>
      </c>
      <c r="C73" s="159">
        <v>2.1690836095129953</v>
      </c>
      <c r="D73" s="159">
        <v>2.2224728337786934</v>
      </c>
      <c r="E73" s="159">
        <v>2.2027028899112442</v>
      </c>
      <c r="F73" s="159">
        <v>2.2142368039200728</v>
      </c>
      <c r="G73" s="159">
        <v>2.3034582734976539</v>
      </c>
      <c r="H73" s="159">
        <v>2.2852750767198531</v>
      </c>
      <c r="I73" s="159">
        <v>2.4132824848456838</v>
      </c>
      <c r="J73" s="159">
        <v>2.0907982071538784</v>
      </c>
      <c r="K73" s="159">
        <v>1.6004975661294629</v>
      </c>
      <c r="L73" s="159">
        <v>1.7988825057424664</v>
      </c>
      <c r="M73" s="159">
        <v>1.730880417233434</v>
      </c>
      <c r="N73" s="159">
        <v>1.7247592444344293</v>
      </c>
      <c r="O73" s="159">
        <v>1.5705525681979984</v>
      </c>
      <c r="P73" s="159">
        <v>1.4170988056404179</v>
      </c>
      <c r="Q73" s="159">
        <v>1.7757126903595142</v>
      </c>
    </row>
    <row r="74" spans="1:17" x14ac:dyDescent="0.25">
      <c r="A74" s="76" t="s">
        <v>80</v>
      </c>
      <c r="B74" s="159">
        <v>5.3423008387099624E-2</v>
      </c>
      <c r="C74" s="159">
        <v>5.9144878544203437E-2</v>
      </c>
      <c r="D74" s="159">
        <v>6.0600654232570265E-2</v>
      </c>
      <c r="E74" s="159">
        <v>6.0061582836826083E-2</v>
      </c>
      <c r="F74" s="159">
        <v>6.0376080599936557E-2</v>
      </c>
      <c r="G74" s="159">
        <v>6.2808901980614534E-2</v>
      </c>
      <c r="H74" s="159">
        <v>6.2313096765798569E-2</v>
      </c>
      <c r="I74" s="159">
        <v>6.5803502840122458E-2</v>
      </c>
      <c r="J74" s="159">
        <v>5.701025330707226E-2</v>
      </c>
      <c r="K74" s="159">
        <v>4.364111818643715E-2</v>
      </c>
      <c r="L74" s="159">
        <v>4.9050523848326144E-2</v>
      </c>
      <c r="M74" s="159">
        <v>4.7196295985472161E-2</v>
      </c>
      <c r="N74" s="159">
        <v>4.7029388624152652E-2</v>
      </c>
      <c r="O74" s="159">
        <v>4.2824601359748041E-2</v>
      </c>
      <c r="P74" s="159">
        <v>3.8640343957767637E-2</v>
      </c>
      <c r="Q74" s="159">
        <v>4.8418747410245919E-2</v>
      </c>
    </row>
    <row r="75" spans="1:17" x14ac:dyDescent="0.25">
      <c r="A75" s="129" t="s">
        <v>79</v>
      </c>
      <c r="B75" s="158">
        <v>0.10684601677419925</v>
      </c>
      <c r="C75" s="158">
        <v>0.11828975708840689</v>
      </c>
      <c r="D75" s="158">
        <v>0.12120130846514054</v>
      </c>
      <c r="E75" s="158">
        <v>0.12012316567365217</v>
      </c>
      <c r="F75" s="158">
        <v>0.12075216119987311</v>
      </c>
      <c r="G75" s="158">
        <v>0.12561780396122907</v>
      </c>
      <c r="H75" s="158">
        <v>0.12462619353159714</v>
      </c>
      <c r="I75" s="158">
        <v>0.13160700568024492</v>
      </c>
      <c r="J75" s="158">
        <v>0.11402050661414451</v>
      </c>
      <c r="K75" s="158">
        <v>8.72822363728743E-2</v>
      </c>
      <c r="L75" s="158">
        <v>9.8101047696652316E-2</v>
      </c>
      <c r="M75" s="158">
        <v>9.4392591970944323E-2</v>
      </c>
      <c r="N75" s="158">
        <v>9.4058777248305303E-2</v>
      </c>
      <c r="O75" s="158">
        <v>8.5649202719496081E-2</v>
      </c>
      <c r="P75" s="158">
        <v>7.7280687915535273E-2</v>
      </c>
      <c r="Q75" s="158">
        <v>9.6837494820491837E-2</v>
      </c>
    </row>
    <row r="76" spans="1:17" x14ac:dyDescent="0.25">
      <c r="A76" s="92" t="s">
        <v>125</v>
      </c>
      <c r="B76" s="91">
        <v>2.1369203354839852E-2</v>
      </c>
      <c r="C76" s="91">
        <v>2.3657951417681379E-2</v>
      </c>
      <c r="D76" s="91">
        <v>2.424026169302811E-2</v>
      </c>
      <c r="E76" s="91">
        <v>2.4024633134730435E-2</v>
      </c>
      <c r="F76" s="91">
        <v>2.4150432239974623E-2</v>
      </c>
      <c r="G76" s="91">
        <v>2.5123560792245817E-2</v>
      </c>
      <c r="H76" s="91">
        <v>2.4925238706319429E-2</v>
      </c>
      <c r="I76" s="91">
        <v>2.6321401136048986E-2</v>
      </c>
      <c r="J76" s="91">
        <v>2.2804101322828906E-2</v>
      </c>
      <c r="K76" s="91">
        <v>1.7456447274574856E-2</v>
      </c>
      <c r="L76" s="91">
        <v>1.9620209539330462E-2</v>
      </c>
      <c r="M76" s="91">
        <v>1.8878518394188866E-2</v>
      </c>
      <c r="N76" s="91">
        <v>1.8811755449661065E-2</v>
      </c>
      <c r="O76" s="91">
        <v>1.7129840543899218E-2</v>
      </c>
      <c r="P76" s="91">
        <v>1.5456137583107056E-2</v>
      </c>
      <c r="Q76" s="91">
        <v>1.9367498964098371E-2</v>
      </c>
    </row>
    <row r="77" spans="1:17" x14ac:dyDescent="0.25">
      <c r="A77" s="92" t="s">
        <v>26</v>
      </c>
      <c r="B77" s="91">
        <v>3.2053805032259776E-2</v>
      </c>
      <c r="C77" s="91">
        <v>3.5486927126522072E-2</v>
      </c>
      <c r="D77" s="91">
        <v>3.6360392539542159E-2</v>
      </c>
      <c r="E77" s="91">
        <v>3.6036949702095651E-2</v>
      </c>
      <c r="F77" s="91">
        <v>3.6225648359961934E-2</v>
      </c>
      <c r="G77" s="91">
        <v>3.7685341188368721E-2</v>
      </c>
      <c r="H77" s="91">
        <v>3.738785805947914E-2</v>
      </c>
      <c r="I77" s="91">
        <v>3.9482101704073472E-2</v>
      </c>
      <c r="J77" s="91">
        <v>3.4206151984243351E-2</v>
      </c>
      <c r="K77" s="91">
        <v>2.6184670911862287E-2</v>
      </c>
      <c r="L77" s="91">
        <v>2.9430314308995689E-2</v>
      </c>
      <c r="M77" s="91">
        <v>2.8317777591283295E-2</v>
      </c>
      <c r="N77" s="91">
        <v>2.8217633174491587E-2</v>
      </c>
      <c r="O77" s="91">
        <v>2.5694760815848823E-2</v>
      </c>
      <c r="P77" s="91">
        <v>2.3184206374660583E-2</v>
      </c>
      <c r="Q77" s="91">
        <v>2.9051248446147548E-2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5.3423008387099624E-2</v>
      </c>
      <c r="C79" s="157">
        <v>5.9144878544203437E-2</v>
      </c>
      <c r="D79" s="157">
        <v>6.0600654232570265E-2</v>
      </c>
      <c r="E79" s="157">
        <v>6.0061582836826083E-2</v>
      </c>
      <c r="F79" s="157">
        <v>6.0376080599936557E-2</v>
      </c>
      <c r="G79" s="157">
        <v>6.280890198061452E-2</v>
      </c>
      <c r="H79" s="157">
        <v>6.2313096765798569E-2</v>
      </c>
      <c r="I79" s="157">
        <v>6.5803502840122458E-2</v>
      </c>
      <c r="J79" s="157">
        <v>5.701025330707226E-2</v>
      </c>
      <c r="K79" s="157">
        <v>4.364111818643715E-2</v>
      </c>
      <c r="L79" s="157">
        <v>4.9050523848326158E-2</v>
      </c>
      <c r="M79" s="157">
        <v>4.7196295985472161E-2</v>
      </c>
      <c r="N79" s="157">
        <v>4.7029388624152652E-2</v>
      </c>
      <c r="O79" s="157">
        <v>4.2824601359748048E-2</v>
      </c>
      <c r="P79" s="157">
        <v>3.8640343957767637E-2</v>
      </c>
      <c r="Q79" s="157">
        <v>4.8418747410245919E-2</v>
      </c>
    </row>
    <row r="80" spans="1:17" x14ac:dyDescent="0.25">
      <c r="A80" s="156" t="s">
        <v>149</v>
      </c>
      <c r="B80" s="204">
        <v>24.154695676091325</v>
      </c>
      <c r="C80" s="204">
        <v>26.741783833716049</v>
      </c>
      <c r="D80" s="204">
        <v>27.399998707546409</v>
      </c>
      <c r="E80" s="204">
        <v>27.156262798525024</v>
      </c>
      <c r="F80" s="204">
        <v>27.29845991523737</v>
      </c>
      <c r="G80" s="204">
        <v>28.398436533153841</v>
      </c>
      <c r="H80" s="204">
        <v>28.174263008673122</v>
      </c>
      <c r="I80" s="204">
        <v>29.752416299861288</v>
      </c>
      <c r="J80" s="204">
        <v>25.776633713157526</v>
      </c>
      <c r="K80" s="204">
        <v>19.731908789552044</v>
      </c>
      <c r="L80" s="204">
        <v>22.177719152844997</v>
      </c>
      <c r="M80" s="204">
        <v>21.339347988554991</v>
      </c>
      <c r="N80" s="204">
        <v>21.263882442145484</v>
      </c>
      <c r="O80" s="204">
        <v>19.362728616841192</v>
      </c>
      <c r="P80" s="204">
        <v>17.47085716993714</v>
      </c>
      <c r="Q80" s="204">
        <v>21.892067557064813</v>
      </c>
    </row>
    <row r="81" spans="1:17" x14ac:dyDescent="0.25">
      <c r="A81" s="152" t="s">
        <v>166</v>
      </c>
      <c r="B81" s="151">
        <v>7.6208037582500898</v>
      </c>
      <c r="C81" s="151">
        <v>8.444142263739522</v>
      </c>
      <c r="D81" s="151">
        <v>8.6256025602650492</v>
      </c>
      <c r="E81" s="151">
        <v>8.301981429370521</v>
      </c>
      <c r="F81" s="151">
        <v>8.3427129691544764</v>
      </c>
      <c r="G81" s="151">
        <v>8.6667259726376447</v>
      </c>
      <c r="H81" s="151">
        <v>8.5759484652076896</v>
      </c>
      <c r="I81" s="151">
        <v>9.0735547386283582</v>
      </c>
      <c r="J81" s="151">
        <v>7.7978836713091875</v>
      </c>
      <c r="K81" s="151">
        <v>5.9801756593042592</v>
      </c>
      <c r="L81" s="151">
        <v>6.7149127853628636</v>
      </c>
      <c r="M81" s="151">
        <v>6.4487445111939046</v>
      </c>
      <c r="N81" s="151">
        <v>6.4112727155512896</v>
      </c>
      <c r="O81" s="151">
        <v>5.8241083209528126</v>
      </c>
      <c r="P81" s="151">
        <v>5.2692473398113755</v>
      </c>
      <c r="Q81" s="151">
        <v>6.597747748129704</v>
      </c>
    </row>
    <row r="82" spans="1:17" x14ac:dyDescent="0.25">
      <c r="A82" s="154" t="s">
        <v>30</v>
      </c>
      <c r="B82" s="153">
        <v>0.53485007917527538</v>
      </c>
      <c r="C82" s="153">
        <v>0.60229587660672301</v>
      </c>
      <c r="D82" s="153">
        <v>0.57943278285875033</v>
      </c>
      <c r="E82" s="153">
        <v>0.2215751283043049</v>
      </c>
      <c r="F82" s="153">
        <v>0.21882142083323744</v>
      </c>
      <c r="G82" s="153">
        <v>0.21027858955926992</v>
      </c>
      <c r="H82" s="153">
        <v>0.17667080372250291</v>
      </c>
      <c r="I82" s="153">
        <v>0.21118549809995643</v>
      </c>
      <c r="J82" s="153">
        <v>9.2705081945610918E-2</v>
      </c>
      <c r="K82" s="153">
        <v>8.6575746340922285E-2</v>
      </c>
      <c r="L82" s="153">
        <v>8.7995770727660197E-2</v>
      </c>
      <c r="M82" s="153">
        <v>6.7057306610581027E-2</v>
      </c>
      <c r="N82" s="153">
        <v>4.5868547010919337E-2</v>
      </c>
      <c r="O82" s="153">
        <v>2.184247985778991E-2</v>
      </c>
      <c r="P82" s="153">
        <v>3.9985984043190981E-2</v>
      </c>
      <c r="Q82" s="153">
        <v>4.3039258586085011E-2</v>
      </c>
    </row>
    <row r="83" spans="1:17" x14ac:dyDescent="0.25">
      <c r="A83" s="154" t="s">
        <v>125</v>
      </c>
      <c r="B83" s="153">
        <v>0.67370890649977444</v>
      </c>
      <c r="C83" s="153">
        <v>0.62687946801242667</v>
      </c>
      <c r="D83" s="153">
        <v>0.56076592444472773</v>
      </c>
      <c r="E83" s="153">
        <v>0.5657374761209667</v>
      </c>
      <c r="F83" s="153">
        <v>0.54498795465520478</v>
      </c>
      <c r="G83" s="153">
        <v>0.48284581650174146</v>
      </c>
      <c r="H83" s="153">
        <v>0.43093165847725917</v>
      </c>
      <c r="I83" s="153">
        <v>0.40704883336683001</v>
      </c>
      <c r="J83" s="153">
        <v>0.41279821912203429</v>
      </c>
      <c r="K83" s="153">
        <v>0.26518324295200402</v>
      </c>
      <c r="L83" s="153">
        <v>0.24112586304267677</v>
      </c>
      <c r="M83" s="153">
        <v>0.1964122197271998</v>
      </c>
      <c r="N83" s="153">
        <v>0.128024847946726</v>
      </c>
      <c r="O83" s="153">
        <v>0.23890946355584017</v>
      </c>
      <c r="P83" s="153">
        <v>3.464203848306581E-2</v>
      </c>
      <c r="Q83" s="153">
        <v>1.7898585505125512E-2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6.4122447725750398</v>
      </c>
      <c r="C85" s="153">
        <v>7.2149669191203714</v>
      </c>
      <c r="D85" s="153">
        <v>7.4854038529615714</v>
      </c>
      <c r="E85" s="153">
        <v>7.5146688249452502</v>
      </c>
      <c r="F85" s="153">
        <v>7.5789035936660341</v>
      </c>
      <c r="G85" s="153">
        <v>7.9736015665766331</v>
      </c>
      <c r="H85" s="153">
        <v>7.9683460030079267</v>
      </c>
      <c r="I85" s="153">
        <v>8.4553204071615724</v>
      </c>
      <c r="J85" s="153">
        <v>7.292380370241542</v>
      </c>
      <c r="K85" s="153">
        <v>5.6284166700113332</v>
      </c>
      <c r="L85" s="153">
        <v>6.3857911515925263</v>
      </c>
      <c r="M85" s="153">
        <v>6.1852749848561235</v>
      </c>
      <c r="N85" s="153">
        <v>6.2373793205936447</v>
      </c>
      <c r="O85" s="153">
        <v>5.5633563775391828</v>
      </c>
      <c r="P85" s="153">
        <v>5.1946193172851185</v>
      </c>
      <c r="Q85" s="153">
        <v>6.5368099040384937</v>
      </c>
    </row>
    <row r="86" spans="1:17" x14ac:dyDescent="0.25">
      <c r="A86" s="152" t="s">
        <v>165</v>
      </c>
      <c r="B86" s="151">
        <v>16.533891917841235</v>
      </c>
      <c r="C86" s="151">
        <v>18.297641569976527</v>
      </c>
      <c r="D86" s="151">
        <v>18.774396147281358</v>
      </c>
      <c r="E86" s="151">
        <v>18.854281369154503</v>
      </c>
      <c r="F86" s="151">
        <v>18.955746946082893</v>
      </c>
      <c r="G86" s="151">
        <v>19.731710560516195</v>
      </c>
      <c r="H86" s="151">
        <v>19.598314543465435</v>
      </c>
      <c r="I86" s="151">
        <v>20.678861561232928</v>
      </c>
      <c r="J86" s="151">
        <v>17.97875004184834</v>
      </c>
      <c r="K86" s="151">
        <v>13.751733130247786</v>
      </c>
      <c r="L86" s="151">
        <v>15.462806367482132</v>
      </c>
      <c r="M86" s="151">
        <v>14.890603477361084</v>
      </c>
      <c r="N86" s="151">
        <v>14.852609726594194</v>
      </c>
      <c r="O86" s="151">
        <v>13.538620295888379</v>
      </c>
      <c r="P86" s="151">
        <v>12.201609830125763</v>
      </c>
      <c r="Q86" s="151">
        <v>15.294319808935109</v>
      </c>
    </row>
    <row r="87" spans="1:17" x14ac:dyDescent="0.25">
      <c r="A87" s="156" t="s">
        <v>148</v>
      </c>
      <c r="B87" s="206">
        <v>39.998797980307543</v>
      </c>
      <c r="C87" s="206">
        <v>44.282868372322625</v>
      </c>
      <c r="D87" s="206">
        <v>45.372834651303059</v>
      </c>
      <c r="E87" s="206">
        <v>44.969221891439453</v>
      </c>
      <c r="F87" s="206">
        <v>45.204692204169959</v>
      </c>
      <c r="G87" s="206">
        <v>47.026190728229281</v>
      </c>
      <c r="H87" s="206">
        <v>46.654972161103522</v>
      </c>
      <c r="I87" s="206">
        <v>49.268303975450252</v>
      </c>
      <c r="J87" s="206">
        <v>42.684634835847078</v>
      </c>
      <c r="K87" s="206">
        <v>32.67491522239964</v>
      </c>
      <c r="L87" s="206">
        <v>36.725037647097807</v>
      </c>
      <c r="M87" s="206">
        <v>35.336742829285491</v>
      </c>
      <c r="N87" s="206">
        <v>35.211776189846717</v>
      </c>
      <c r="O87" s="206">
        <v>32.063573918637616</v>
      </c>
      <c r="P87" s="206">
        <v>28.9307427364866</v>
      </c>
      <c r="Q87" s="206">
        <v>36.252014901310389</v>
      </c>
    </row>
    <row r="88" spans="1:17" x14ac:dyDescent="0.25">
      <c r="A88" s="152" t="s">
        <v>164</v>
      </c>
      <c r="B88" s="151">
        <v>18.080223337813724</v>
      </c>
      <c r="C88" s="151">
        <v>19.265698859084132</v>
      </c>
      <c r="D88" s="151">
        <v>19.615823109588135</v>
      </c>
      <c r="E88" s="151">
        <v>23.679279379039539</v>
      </c>
      <c r="F88" s="151">
        <v>21.60456365082759</v>
      </c>
      <c r="G88" s="151">
        <v>23.306941494737988</v>
      </c>
      <c r="H88" s="151">
        <v>13.930339341987398</v>
      </c>
      <c r="I88" s="151">
        <v>11.776742333964815</v>
      </c>
      <c r="J88" s="151">
        <v>12.71838256108963</v>
      </c>
      <c r="K88" s="151">
        <v>12.413516449270574</v>
      </c>
      <c r="L88" s="151">
        <v>12.928553022550979</v>
      </c>
      <c r="M88" s="151">
        <v>11.647627130103091</v>
      </c>
      <c r="N88" s="151">
        <v>11.53352557626962</v>
      </c>
      <c r="O88" s="151">
        <v>13.239123814288721</v>
      </c>
      <c r="P88" s="151">
        <v>10.678922179273036</v>
      </c>
      <c r="Q88" s="151">
        <v>10.306345475619045</v>
      </c>
    </row>
    <row r="89" spans="1:17" x14ac:dyDescent="0.25">
      <c r="A89" s="154" t="s">
        <v>30</v>
      </c>
      <c r="B89" s="205">
        <v>0.88568121716635007</v>
      </c>
      <c r="C89" s="205">
        <v>0.99736760983539541</v>
      </c>
      <c r="D89" s="205">
        <v>0.95950763096034875</v>
      </c>
      <c r="E89" s="205">
        <v>0.36691577129978448</v>
      </c>
      <c r="F89" s="205">
        <v>0.36235578883057395</v>
      </c>
      <c r="G89" s="205">
        <v>0.34820934762140149</v>
      </c>
      <c r="H89" s="205">
        <v>0.2925567716470801</v>
      </c>
      <c r="I89" s="205">
        <v>0.34971113642437285</v>
      </c>
      <c r="J89" s="205">
        <v>0.15351432674685578</v>
      </c>
      <c r="K89" s="205">
        <v>0.14336449667269274</v>
      </c>
      <c r="L89" s="205">
        <v>0.14571597604274591</v>
      </c>
      <c r="M89" s="205">
        <v>0.11104307403363667</v>
      </c>
      <c r="N89" s="205">
        <v>7.5955696985079479E-2</v>
      </c>
      <c r="O89" s="205">
        <v>3.6169900500359023E-2</v>
      </c>
      <c r="P89" s="205">
        <v>6.6214508318997306E-2</v>
      </c>
      <c r="Q89" s="205">
        <v>7.1270556768430582E-2</v>
      </c>
    </row>
    <row r="90" spans="1:17" x14ac:dyDescent="0.25">
      <c r="A90" s="154" t="s">
        <v>125</v>
      </c>
      <c r="B90" s="205">
        <v>1.6347998723268744</v>
      </c>
      <c r="C90" s="205">
        <v>1.4603756831802763</v>
      </c>
      <c r="D90" s="205">
        <v>1.3002243658196324</v>
      </c>
      <c r="E90" s="205">
        <v>1.6321800239322994</v>
      </c>
      <c r="F90" s="205">
        <v>1.4250248598484476</v>
      </c>
      <c r="G90" s="205">
        <v>1.3108965582404961</v>
      </c>
      <c r="H90" s="205">
        <v>0.69969734277719187</v>
      </c>
      <c r="I90" s="205">
        <v>0.5248438190246153</v>
      </c>
      <c r="J90" s="205">
        <v>0.67315185111992681</v>
      </c>
      <c r="K90" s="205">
        <v>0.55209697542358627</v>
      </c>
      <c r="L90" s="205">
        <v>0.46511411085519261</v>
      </c>
      <c r="M90" s="205">
        <v>0.35506692977597476</v>
      </c>
      <c r="N90" s="205">
        <v>0.23044155607337499</v>
      </c>
      <c r="O90" s="205">
        <v>0.5436342841368963</v>
      </c>
      <c r="P90" s="205">
        <v>7.0305498718510676E-2</v>
      </c>
      <c r="Q90" s="205">
        <v>2.7948361682087308E-2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15.5597422483205</v>
      </c>
      <c r="C92" s="205">
        <v>16.807955566068461</v>
      </c>
      <c r="D92" s="205">
        <v>17.356091112808155</v>
      </c>
      <c r="E92" s="205">
        <v>21.680183583807455</v>
      </c>
      <c r="F92" s="205">
        <v>19.817183002148568</v>
      </c>
      <c r="G92" s="205">
        <v>21.647835588876092</v>
      </c>
      <c r="H92" s="205">
        <v>12.938085227563127</v>
      </c>
      <c r="I92" s="205">
        <v>10.902187378515826</v>
      </c>
      <c r="J92" s="205">
        <v>11.891716383222848</v>
      </c>
      <c r="K92" s="205">
        <v>11.718054977174296</v>
      </c>
      <c r="L92" s="205">
        <v>12.317722935653041</v>
      </c>
      <c r="M92" s="205">
        <v>11.18151712629348</v>
      </c>
      <c r="N92" s="205">
        <v>11.227128323211165</v>
      </c>
      <c r="O92" s="205">
        <v>12.659319629651465</v>
      </c>
      <c r="P92" s="205">
        <v>10.542402172235528</v>
      </c>
      <c r="Q92" s="205">
        <v>10.207126557168527</v>
      </c>
    </row>
    <row r="93" spans="1:17" x14ac:dyDescent="0.25">
      <c r="A93" s="152" t="s">
        <v>163</v>
      </c>
      <c r="B93" s="151">
        <v>21.918574642493823</v>
      </c>
      <c r="C93" s="151">
        <v>25.017169513238493</v>
      </c>
      <c r="D93" s="151">
        <v>25.757011541714924</v>
      </c>
      <c r="E93" s="151">
        <v>21.289942512399914</v>
      </c>
      <c r="F93" s="151">
        <v>23.600128553342365</v>
      </c>
      <c r="G93" s="151">
        <v>23.719249233491297</v>
      </c>
      <c r="H93" s="151">
        <v>32.724632819116124</v>
      </c>
      <c r="I93" s="151">
        <v>37.49156164148544</v>
      </c>
      <c r="J93" s="151">
        <v>29.966252274757451</v>
      </c>
      <c r="K93" s="151">
        <v>20.261398773129066</v>
      </c>
      <c r="L93" s="151">
        <v>23.796484624546824</v>
      </c>
      <c r="M93" s="151">
        <v>23.689115699182402</v>
      </c>
      <c r="N93" s="151">
        <v>23.678250613577095</v>
      </c>
      <c r="O93" s="151">
        <v>18.824450104348891</v>
      </c>
      <c r="P93" s="151">
        <v>18.251820557213563</v>
      </c>
      <c r="Q93" s="151">
        <v>25.945669425691346</v>
      </c>
    </row>
    <row r="94" spans="1:17" x14ac:dyDescent="0.25">
      <c r="A94" s="156" t="s">
        <v>147</v>
      </c>
      <c r="B94" s="206">
        <v>19.930933135898016</v>
      </c>
      <c r="C94" s="206">
        <v>22.065635298067246</v>
      </c>
      <c r="D94" s="206">
        <v>22.608752744682509</v>
      </c>
      <c r="E94" s="206">
        <v>22.40763722782129</v>
      </c>
      <c r="F94" s="206">
        <v>22.524969330171722</v>
      </c>
      <c r="G94" s="206">
        <v>23.432600737196452</v>
      </c>
      <c r="H94" s="206">
        <v>23.247626867635919</v>
      </c>
      <c r="I94" s="206">
        <v>24.54981954050831</v>
      </c>
      <c r="J94" s="206">
        <v>21.26925422264781</v>
      </c>
      <c r="K94" s="206">
        <v>16.281528030902525</v>
      </c>
      <c r="L94" s="206">
        <v>18.299656657632813</v>
      </c>
      <c r="M94" s="206">
        <v>17.60788558990339</v>
      </c>
      <c r="N94" s="206">
        <v>17.545616175305021</v>
      </c>
      <c r="O94" s="206">
        <v>15.976903810582391</v>
      </c>
      <c r="P94" s="206">
        <v>14.415850679729576</v>
      </c>
      <c r="Q94" s="206">
        <v>18.063954956729471</v>
      </c>
    </row>
    <row r="95" spans="1:17" x14ac:dyDescent="0.25">
      <c r="A95" s="152" t="s">
        <v>162</v>
      </c>
      <c r="B95" s="151">
        <v>7.3113984728023631</v>
      </c>
      <c r="C95" s="151">
        <v>8.0574911735371497</v>
      </c>
      <c r="D95" s="151">
        <v>8.2496953474844865</v>
      </c>
      <c r="E95" s="151">
        <v>8.3788056299648996</v>
      </c>
      <c r="F95" s="151">
        <v>8.3172128745192957</v>
      </c>
      <c r="G95" s="151">
        <v>8.6914298236046683</v>
      </c>
      <c r="H95" s="151">
        <v>8.1813095733358221</v>
      </c>
      <c r="I95" s="151">
        <v>8.4960522941388827</v>
      </c>
      <c r="J95" s="151">
        <v>7.4829613507342936</v>
      </c>
      <c r="K95" s="151">
        <v>5.8612527749946963</v>
      </c>
      <c r="L95" s="151">
        <v>6.5368124284827376</v>
      </c>
      <c r="M95" s="151">
        <v>6.2511131557278699</v>
      </c>
      <c r="N95" s="151">
        <v>6.2254314296504223</v>
      </c>
      <c r="O95" s="151">
        <v>5.7995578251769739</v>
      </c>
      <c r="P95" s="151">
        <v>5.17199071674629</v>
      </c>
      <c r="Q95" s="151">
        <v>6.3320049131265845</v>
      </c>
    </row>
    <row r="96" spans="1:17" x14ac:dyDescent="0.25">
      <c r="A96" s="154" t="s">
        <v>30</v>
      </c>
      <c r="B96" s="153">
        <v>0.18521829030901008</v>
      </c>
      <c r="C96" s="153">
        <v>0.20857473312386923</v>
      </c>
      <c r="D96" s="153">
        <v>0.20065725624566907</v>
      </c>
      <c r="E96" s="153">
        <v>7.6731345918103142E-2</v>
      </c>
      <c r="F96" s="153">
        <v>7.5777738524815119E-2</v>
      </c>
      <c r="G96" s="153">
        <v>7.281936072032362E-2</v>
      </c>
      <c r="H96" s="153">
        <v>6.1181002840007277E-2</v>
      </c>
      <c r="I96" s="153">
        <v>7.3133422652653463E-2</v>
      </c>
      <c r="J96" s="153">
        <v>3.2103719246708275E-2</v>
      </c>
      <c r="K96" s="153">
        <v>2.9981133674352883E-2</v>
      </c>
      <c r="L96" s="153">
        <v>3.0472887343931221E-2</v>
      </c>
      <c r="M96" s="153">
        <v>2.3221908655768703E-2</v>
      </c>
      <c r="N96" s="153">
        <v>1.5884252778687193E-2</v>
      </c>
      <c r="O96" s="153">
        <v>7.5640388454407473E-3</v>
      </c>
      <c r="P96" s="153">
        <v>1.3847124435735809E-2</v>
      </c>
      <c r="Q96" s="153">
        <v>1.4904471742388358E-2</v>
      </c>
    </row>
    <row r="97" spans="1:17" x14ac:dyDescent="0.25">
      <c r="A97" s="154" t="s">
        <v>125</v>
      </c>
      <c r="B97" s="153">
        <v>0.67753350864337314</v>
      </c>
      <c r="C97" s="153">
        <v>0.62744465011629758</v>
      </c>
      <c r="D97" s="153">
        <v>0.56096582734292399</v>
      </c>
      <c r="E97" s="153">
        <v>0.58125722606370345</v>
      </c>
      <c r="F97" s="153">
        <v>0.55287331834425268</v>
      </c>
      <c r="G97" s="153">
        <v>0.49210499605177721</v>
      </c>
      <c r="H97" s="153">
        <v>0.41660969109022106</v>
      </c>
      <c r="I97" s="153">
        <v>0.38686486729789132</v>
      </c>
      <c r="J97" s="153">
        <v>0.3991731957330189</v>
      </c>
      <c r="K97" s="153">
        <v>0.26237877480927713</v>
      </c>
      <c r="L97" s="153">
        <v>0.23673855182448683</v>
      </c>
      <c r="M97" s="153">
        <v>0.19167876845773693</v>
      </c>
      <c r="N97" s="153">
        <v>0.12489015812476191</v>
      </c>
      <c r="O97" s="153">
        <v>0.23848650963398105</v>
      </c>
      <c r="P97" s="153">
        <v>3.4170908024877621E-2</v>
      </c>
      <c r="Q97" s="153">
        <v>1.7249762148072844E-2</v>
      </c>
    </row>
    <row r="98" spans="1:17" x14ac:dyDescent="0.25">
      <c r="A98" s="154" t="s">
        <v>26</v>
      </c>
      <c r="B98" s="153">
        <v>6.4486466738499804</v>
      </c>
      <c r="C98" s="153">
        <v>7.2214717902969827</v>
      </c>
      <c r="D98" s="153">
        <v>7.4880722638958934</v>
      </c>
      <c r="E98" s="153">
        <v>7.7208170579830924</v>
      </c>
      <c r="F98" s="153">
        <v>7.6885618176502275</v>
      </c>
      <c r="G98" s="153">
        <v>8.1265054668325671</v>
      </c>
      <c r="H98" s="153">
        <v>7.7035188794055944</v>
      </c>
      <c r="I98" s="153">
        <v>8.0360540041883386</v>
      </c>
      <c r="J98" s="153">
        <v>7.0516844357545665</v>
      </c>
      <c r="K98" s="153">
        <v>5.5688928665110664</v>
      </c>
      <c r="L98" s="153">
        <v>6.2696009893143199</v>
      </c>
      <c r="M98" s="153">
        <v>6.0362124786143641</v>
      </c>
      <c r="N98" s="153">
        <v>6.0846570187469728</v>
      </c>
      <c r="O98" s="153">
        <v>5.5535072766975517</v>
      </c>
      <c r="P98" s="153">
        <v>5.1239726842856763</v>
      </c>
      <c r="Q98" s="153">
        <v>6.2998506792361235</v>
      </c>
    </row>
    <row r="99" spans="1:17" x14ac:dyDescent="0.25">
      <c r="A99" s="152" t="s">
        <v>161</v>
      </c>
      <c r="B99" s="151">
        <v>11.566175215400603</v>
      </c>
      <c r="C99" s="151">
        <v>12.804970161527516</v>
      </c>
      <c r="D99" s="151">
        <v>13.120148156820587</v>
      </c>
      <c r="E99" s="151">
        <v>13.003438252136647</v>
      </c>
      <c r="F99" s="151">
        <v>13.071527570630842</v>
      </c>
      <c r="G99" s="151">
        <v>13.5982376756254</v>
      </c>
      <c r="H99" s="151">
        <v>13.490894975159739</v>
      </c>
      <c r="I99" s="151">
        <v>14.246574025205099</v>
      </c>
      <c r="J99" s="151">
        <v>12.342820045738877</v>
      </c>
      <c r="K99" s="151">
        <v>9.4483787937001598</v>
      </c>
      <c r="L99" s="151">
        <v>10.619524627406083</v>
      </c>
      <c r="M99" s="151">
        <v>10.218081035992279</v>
      </c>
      <c r="N99" s="151">
        <v>10.181945298899873</v>
      </c>
      <c r="O99" s="151">
        <v>9.271601465561341</v>
      </c>
      <c r="P99" s="151">
        <v>8.365702383522212</v>
      </c>
      <c r="Q99" s="151">
        <v>10.482743918112254</v>
      </c>
    </row>
    <row r="100" spans="1:17" x14ac:dyDescent="0.25">
      <c r="A100" s="150" t="s">
        <v>33</v>
      </c>
      <c r="B100" s="87">
        <v>4.5118686060136053</v>
      </c>
      <c r="C100" s="87">
        <v>5.0238349412755214</v>
      </c>
      <c r="D100" s="87">
        <v>5.1146419669076044</v>
      </c>
      <c r="E100" s="87">
        <v>4.488066743113662</v>
      </c>
      <c r="F100" s="87">
        <v>3.8798201294672725</v>
      </c>
      <c r="G100" s="87">
        <v>3.7403698024568666</v>
      </c>
      <c r="H100" s="87">
        <v>1.3335206423703445</v>
      </c>
      <c r="I100" s="87">
        <v>1.5129673726287731</v>
      </c>
      <c r="J100" s="87">
        <v>1.0900869195170761</v>
      </c>
      <c r="K100" s="87">
        <v>0.98569540904415898</v>
      </c>
      <c r="L100" s="87">
        <v>0.88823008915211665</v>
      </c>
      <c r="M100" s="87">
        <v>1.1231489138546298</v>
      </c>
      <c r="N100" s="87">
        <v>1.1454642864089986</v>
      </c>
      <c r="O100" s="87">
        <v>1.1872713345933077</v>
      </c>
      <c r="P100" s="87">
        <v>0.99761276427249035</v>
      </c>
      <c r="Q100" s="87">
        <v>1.1074580118073016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2.7565924303080593E-15</v>
      </c>
      <c r="J102" s="87">
        <v>0</v>
      </c>
      <c r="K102" s="87">
        <v>0</v>
      </c>
      <c r="L102" s="87">
        <v>1.0271603826011851E-15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0.46144247795050863</v>
      </c>
      <c r="C103" s="87">
        <v>0.42607586892755916</v>
      </c>
      <c r="D103" s="87">
        <v>0.37957759670021279</v>
      </c>
      <c r="E103" s="87">
        <v>0.18899734258797632</v>
      </c>
      <c r="F103" s="87">
        <v>0.15418392484799406</v>
      </c>
      <c r="G103" s="87">
        <v>0.18298693798729587</v>
      </c>
      <c r="H103" s="87">
        <v>0.48537896139302561</v>
      </c>
      <c r="I103" s="87">
        <v>0.47514379713639837</v>
      </c>
      <c r="J103" s="87">
        <v>0.29324674321159649</v>
      </c>
      <c r="K103" s="87">
        <v>0.181815997079391</v>
      </c>
      <c r="L103" s="87">
        <v>0.19857244754525377</v>
      </c>
      <c r="M103" s="87">
        <v>0.2385776949081036</v>
      </c>
      <c r="N103" s="87">
        <v>0.20553783194787179</v>
      </c>
      <c r="O103" s="87">
        <v>0.27578913631046514</v>
      </c>
      <c r="P103" s="87">
        <v>0.11573494308733517</v>
      </c>
      <c r="Q103" s="87">
        <v>0.11398515981930502</v>
      </c>
    </row>
    <row r="104" spans="1:17" x14ac:dyDescent="0.25">
      <c r="A104" s="150" t="s">
        <v>29</v>
      </c>
      <c r="B104" s="87">
        <v>1.3050442900791794</v>
      </c>
      <c r="C104" s="87">
        <v>1.5579782446433885</v>
      </c>
      <c r="D104" s="87">
        <v>1.7549120119711437</v>
      </c>
      <c r="E104" s="87">
        <v>0.22954563836212957</v>
      </c>
      <c r="F104" s="87">
        <v>1.1981551748781081</v>
      </c>
      <c r="G104" s="87">
        <v>1.1238115765767316</v>
      </c>
      <c r="H104" s="87">
        <v>1.1326491820968649</v>
      </c>
      <c r="I104" s="87">
        <v>1.1104849540222224</v>
      </c>
      <c r="J104" s="87">
        <v>1.2092220774369853</v>
      </c>
      <c r="K104" s="87">
        <v>0.90660346875275222</v>
      </c>
      <c r="L104" s="87">
        <v>0.82847930603241593</v>
      </c>
      <c r="M104" s="87">
        <v>0.18253496034469788</v>
      </c>
      <c r="N104" s="87">
        <v>0.60166522022283675</v>
      </c>
      <c r="O104" s="87">
        <v>0.52807044984503115</v>
      </c>
      <c r="P104" s="87">
        <v>0.73612009364278053</v>
      </c>
      <c r="Q104" s="87">
        <v>0.99100570397840215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4.5184376762222946</v>
      </c>
      <c r="F105" s="87">
        <v>4.5085537085238432</v>
      </c>
      <c r="G105" s="87">
        <v>4.6729455751741495</v>
      </c>
      <c r="H105" s="87">
        <v>0.4792438926556663</v>
      </c>
      <c r="I105" s="87">
        <v>0.54744844307933838</v>
      </c>
      <c r="J105" s="87">
        <v>3.6129712780472527</v>
      </c>
      <c r="K105" s="87">
        <v>2.5508779673290172</v>
      </c>
      <c r="L105" s="87">
        <v>1.4370104176128229</v>
      </c>
      <c r="M105" s="87">
        <v>1.4330864036787612</v>
      </c>
      <c r="N105" s="87">
        <v>0.43725064185982487</v>
      </c>
      <c r="O105" s="87">
        <v>0.3115630681900185</v>
      </c>
      <c r="P105" s="87">
        <v>0.21705158659976004</v>
      </c>
      <c r="Q105" s="87">
        <v>0.97780453438213732</v>
      </c>
    </row>
    <row r="106" spans="1:17" x14ac:dyDescent="0.25">
      <c r="A106" s="150" t="s">
        <v>26</v>
      </c>
      <c r="B106" s="87">
        <v>4.88157251216448</v>
      </c>
      <c r="C106" s="87">
        <v>5.3677934817701871</v>
      </c>
      <c r="D106" s="87">
        <v>5.4407167188518422</v>
      </c>
      <c r="E106" s="87">
        <v>2.7029036819881496</v>
      </c>
      <c r="F106" s="87">
        <v>2.3187272276558915</v>
      </c>
      <c r="G106" s="87">
        <v>3.1737393672552257</v>
      </c>
      <c r="H106" s="87">
        <v>9.2471486206149969</v>
      </c>
      <c r="I106" s="87">
        <v>9.8142762188889012</v>
      </c>
      <c r="J106" s="87">
        <v>5.3901530173173446</v>
      </c>
      <c r="K106" s="87">
        <v>3.8139489472168102</v>
      </c>
      <c r="L106" s="87">
        <v>4.7786311531108199</v>
      </c>
      <c r="M106" s="87">
        <v>6.4177606149160429</v>
      </c>
      <c r="N106" s="87">
        <v>7.0017660085915985</v>
      </c>
      <c r="O106" s="87">
        <v>6.1680075689755327</v>
      </c>
      <c r="P106" s="87">
        <v>5.7317477990557588</v>
      </c>
      <c r="Q106" s="87">
        <v>6.1652054261602549</v>
      </c>
    </row>
    <row r="107" spans="1:17" x14ac:dyDescent="0.25">
      <c r="A107" s="150" t="s">
        <v>25</v>
      </c>
      <c r="B107" s="87">
        <v>8.3143752775810723E-2</v>
      </c>
      <c r="C107" s="87">
        <v>7.9486306077492713E-2</v>
      </c>
      <c r="D107" s="87">
        <v>7.7360945052339494E-2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0.26366227527871283</v>
      </c>
      <c r="F108" s="87">
        <v>0.15570309298976917</v>
      </c>
      <c r="G108" s="87">
        <v>0.1643902213830962</v>
      </c>
      <c r="H108" s="87">
        <v>0.18274962870638639</v>
      </c>
      <c r="I108" s="87">
        <v>0.24797267911528123</v>
      </c>
      <c r="J108" s="87">
        <v>0.28987106819390918</v>
      </c>
      <c r="K108" s="87">
        <v>0.28109144631858712</v>
      </c>
      <c r="L108" s="87">
        <v>0.26931791359722745</v>
      </c>
      <c r="M108" s="87">
        <v>0.26276777209284463</v>
      </c>
      <c r="N108" s="87">
        <v>0.24337449742024969</v>
      </c>
      <c r="O108" s="87">
        <v>0.21298674894415948</v>
      </c>
      <c r="P108" s="87">
        <v>0.20090214965182526</v>
      </c>
      <c r="Q108" s="87">
        <v>0.21141751565368613</v>
      </c>
    </row>
    <row r="109" spans="1:17" x14ac:dyDescent="0.25">
      <c r="A109" s="150" t="s">
        <v>22</v>
      </c>
      <c r="B109" s="87">
        <v>0.32310357641701809</v>
      </c>
      <c r="C109" s="87">
        <v>0.34980131883336568</v>
      </c>
      <c r="D109" s="87">
        <v>0.35293891733744537</v>
      </c>
      <c r="E109" s="87">
        <v>0.61182489458372102</v>
      </c>
      <c r="F109" s="87">
        <v>0.85638431226796297</v>
      </c>
      <c r="G109" s="87">
        <v>0.5399941947920327</v>
      </c>
      <c r="H109" s="87">
        <v>0.63020404732245494</v>
      </c>
      <c r="I109" s="87">
        <v>0.53828056033418126</v>
      </c>
      <c r="J109" s="87">
        <v>0.45726894201471341</v>
      </c>
      <c r="K109" s="87">
        <v>0.72834555795944289</v>
      </c>
      <c r="L109" s="87">
        <v>2.2192833003554244</v>
      </c>
      <c r="M109" s="87">
        <v>0.56020467619719905</v>
      </c>
      <c r="N109" s="87">
        <v>0.54688681244849269</v>
      </c>
      <c r="O109" s="87">
        <v>0.58791315870282723</v>
      </c>
      <c r="P109" s="87">
        <v>0.36653304721226182</v>
      </c>
      <c r="Q109" s="87">
        <v>0.91586756631116661</v>
      </c>
    </row>
    <row r="110" spans="1:17" x14ac:dyDescent="0.25">
      <c r="A110" s="149" t="s">
        <v>160</v>
      </c>
      <c r="B110" s="148">
        <v>1.0533594476950527</v>
      </c>
      <c r="C110" s="148">
        <v>1.2031739630025808</v>
      </c>
      <c r="D110" s="148">
        <v>1.2389092403774349</v>
      </c>
      <c r="E110" s="148">
        <v>1.0253933457197426</v>
      </c>
      <c r="F110" s="148">
        <v>1.1362288850215827</v>
      </c>
      <c r="G110" s="148">
        <v>1.1429332379663817</v>
      </c>
      <c r="H110" s="148">
        <v>1.5754223191403594</v>
      </c>
      <c r="I110" s="148">
        <v>1.8071932211643258</v>
      </c>
      <c r="J110" s="148">
        <v>1.443472826174639</v>
      </c>
      <c r="K110" s="148">
        <v>0.97189646220766723</v>
      </c>
      <c r="L110" s="148">
        <v>1.1433196017439937</v>
      </c>
      <c r="M110" s="148">
        <v>1.1386913981832409</v>
      </c>
      <c r="N110" s="148">
        <v>1.1382394467547254</v>
      </c>
      <c r="O110" s="148">
        <v>0.90574451984407567</v>
      </c>
      <c r="P110" s="148">
        <v>0.87815757946107542</v>
      </c>
      <c r="Q110" s="148">
        <v>1.2492061254906344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1404.98336819563</v>
      </c>
      <c r="C112" s="96">
        <v>1422.0407551101173</v>
      </c>
      <c r="D112" s="96">
        <v>1412.5814671559206</v>
      </c>
      <c r="E112" s="96">
        <v>1292.1268520188878</v>
      </c>
      <c r="F112" s="96">
        <v>1318.7470185599627</v>
      </c>
      <c r="G112" s="96">
        <v>1274.0856811391466</v>
      </c>
      <c r="H112" s="96">
        <v>1186.8356352403061</v>
      </c>
      <c r="I112" s="96">
        <v>1157.6154913116711</v>
      </c>
      <c r="J112" s="96">
        <v>1171.6414665140639</v>
      </c>
      <c r="K112" s="96">
        <v>1003.0676913900132</v>
      </c>
      <c r="L112" s="96">
        <v>1089.7705745408853</v>
      </c>
      <c r="M112" s="96">
        <v>1027.9413174788235</v>
      </c>
      <c r="N112" s="96">
        <v>998.51958426191743</v>
      </c>
      <c r="O112" s="96">
        <v>943.40446338912773</v>
      </c>
      <c r="P112" s="96">
        <v>927.12149212053885</v>
      </c>
      <c r="Q112" s="96">
        <v>1062.2842642199701</v>
      </c>
    </row>
    <row r="113" spans="1:17" x14ac:dyDescent="0.25">
      <c r="A113" s="132" t="s">
        <v>83</v>
      </c>
      <c r="B113" s="160">
        <v>1.8183064352266658</v>
      </c>
      <c r="C113" s="160">
        <v>1.8403818256525288</v>
      </c>
      <c r="D113" s="160">
        <v>1.8281397703021744</v>
      </c>
      <c r="E113" s="160">
        <v>1.672249382690183</v>
      </c>
      <c r="F113" s="160">
        <v>1.7067007656916819</v>
      </c>
      <c r="G113" s="160">
        <v>1.6489007951892596</v>
      </c>
      <c r="H113" s="160">
        <v>1.5359832165737719</v>
      </c>
      <c r="I113" s="160">
        <v>1.4981669854735271</v>
      </c>
      <c r="J113" s="160">
        <v>1.51631917257279</v>
      </c>
      <c r="K113" s="160">
        <v>1.2981537571969735</v>
      </c>
      <c r="L113" s="160">
        <v>1.4103632067567955</v>
      </c>
      <c r="M113" s="160">
        <v>1.3303447961861325</v>
      </c>
      <c r="N113" s="160">
        <v>1.2922676715348083</v>
      </c>
      <c r="O113" s="160">
        <v>1.2209385859172377</v>
      </c>
      <c r="P113" s="160">
        <v>1.1998654315208905</v>
      </c>
      <c r="Q113" s="160">
        <v>1.3747908746790551</v>
      </c>
    </row>
    <row r="114" spans="1:17" x14ac:dyDescent="0.25">
      <c r="A114" s="76" t="s">
        <v>82</v>
      </c>
      <c r="B114" s="159">
        <v>0.90637021437717247</v>
      </c>
      <c r="C114" s="159">
        <v>0.91737412217022551</v>
      </c>
      <c r="D114" s="159">
        <v>0.91127183153463487</v>
      </c>
      <c r="E114" s="159">
        <v>0.83356523527457826</v>
      </c>
      <c r="F114" s="159">
        <v>0.85073819731866085</v>
      </c>
      <c r="G114" s="159">
        <v>0.82192667763180238</v>
      </c>
      <c r="H114" s="159">
        <v>0.76564071397138511</v>
      </c>
      <c r="I114" s="159">
        <v>0.74679047793567921</v>
      </c>
      <c r="J114" s="159">
        <v>0.75583878871203214</v>
      </c>
      <c r="K114" s="159">
        <v>0.64708999341933227</v>
      </c>
      <c r="L114" s="159">
        <v>0.70302297637663136</v>
      </c>
      <c r="M114" s="159">
        <v>0.6631362430197143</v>
      </c>
      <c r="N114" s="159">
        <v>0.64415595951827853</v>
      </c>
      <c r="O114" s="159">
        <v>0.60860058921873617</v>
      </c>
      <c r="P114" s="159">
        <v>0.59809626547121586</v>
      </c>
      <c r="Q114" s="159">
        <v>0.68529125545953606</v>
      </c>
    </row>
    <row r="115" spans="1:17" x14ac:dyDescent="0.25">
      <c r="A115" s="76" t="s">
        <v>81</v>
      </c>
      <c r="B115" s="159">
        <v>23.102600739704073</v>
      </c>
      <c r="C115" s="159">
        <v>23.383080927917355</v>
      </c>
      <c r="D115" s="159">
        <v>23.227538764334053</v>
      </c>
      <c r="E115" s="159">
        <v>21.246864157246389</v>
      </c>
      <c r="F115" s="159">
        <v>21.684588256438197</v>
      </c>
      <c r="G115" s="159">
        <v>20.950207287744288</v>
      </c>
      <c r="H115" s="159">
        <v>19.515526265498128</v>
      </c>
      <c r="I115" s="159">
        <v>19.035049888324423</v>
      </c>
      <c r="J115" s="159">
        <v>19.26568358294389</v>
      </c>
      <c r="K115" s="159">
        <v>16.493769900522761</v>
      </c>
      <c r="L115" s="159">
        <v>17.919453746864853</v>
      </c>
      <c r="M115" s="159">
        <v>16.902775064204143</v>
      </c>
      <c r="N115" s="159">
        <v>16.418983888474276</v>
      </c>
      <c r="O115" s="159">
        <v>15.512707941677951</v>
      </c>
      <c r="P115" s="159">
        <v>15.244961723046622</v>
      </c>
      <c r="Q115" s="159">
        <v>17.467487362403499</v>
      </c>
    </row>
    <row r="116" spans="1:17" x14ac:dyDescent="0.25">
      <c r="A116" s="76" t="s">
        <v>80</v>
      </c>
      <c r="B116" s="159">
        <v>0.60610214507555515</v>
      </c>
      <c r="C116" s="159">
        <v>0.61346060855084283</v>
      </c>
      <c r="D116" s="159">
        <v>0.609379923434058</v>
      </c>
      <c r="E116" s="159">
        <v>0.55741646089672758</v>
      </c>
      <c r="F116" s="159">
        <v>0.56890025523056054</v>
      </c>
      <c r="G116" s="159">
        <v>0.5496335983964199</v>
      </c>
      <c r="H116" s="159">
        <v>0.51199440552459052</v>
      </c>
      <c r="I116" s="159">
        <v>0.49938899515784219</v>
      </c>
      <c r="J116" s="159">
        <v>0.50543972419092986</v>
      </c>
      <c r="K116" s="159">
        <v>0.43271791906565776</v>
      </c>
      <c r="L116" s="159">
        <v>0.47012106891893174</v>
      </c>
      <c r="M116" s="159">
        <v>0.44344826539537746</v>
      </c>
      <c r="N116" s="159">
        <v>0.43075589051160262</v>
      </c>
      <c r="O116" s="159">
        <v>0.40697952863907916</v>
      </c>
      <c r="P116" s="159">
        <v>0.39995514384029679</v>
      </c>
      <c r="Q116" s="159">
        <v>0.45826362489301825</v>
      </c>
    </row>
    <row r="117" spans="1:17" x14ac:dyDescent="0.25">
      <c r="A117" s="129" t="s">
        <v>79</v>
      </c>
      <c r="B117" s="158">
        <v>1.2122042901511105</v>
      </c>
      <c r="C117" s="158">
        <v>1.2269212171016859</v>
      </c>
      <c r="D117" s="158">
        <v>1.218759846868116</v>
      </c>
      <c r="E117" s="158">
        <v>1.1148329217934552</v>
      </c>
      <c r="F117" s="158">
        <v>1.1378005104611211</v>
      </c>
      <c r="G117" s="158">
        <v>1.0992671967928396</v>
      </c>
      <c r="H117" s="158">
        <v>1.023988811049181</v>
      </c>
      <c r="I117" s="158">
        <v>0.99877799031568437</v>
      </c>
      <c r="J117" s="158">
        <v>1.0108794483818597</v>
      </c>
      <c r="K117" s="158">
        <v>0.86543583813131542</v>
      </c>
      <c r="L117" s="158">
        <v>0.94024213783786359</v>
      </c>
      <c r="M117" s="158">
        <v>0.88689653079075492</v>
      </c>
      <c r="N117" s="158">
        <v>0.86151178102320525</v>
      </c>
      <c r="O117" s="158">
        <v>0.81395905727815832</v>
      </c>
      <c r="P117" s="158">
        <v>0.79991028768059369</v>
      </c>
      <c r="Q117" s="158">
        <v>0.91652724978603661</v>
      </c>
    </row>
    <row r="118" spans="1:17" x14ac:dyDescent="0.25">
      <c r="A118" s="92" t="s">
        <v>125</v>
      </c>
      <c r="B118" s="91">
        <v>0.24244085803022208</v>
      </c>
      <c r="C118" s="91">
        <v>0.24538424342033716</v>
      </c>
      <c r="D118" s="91">
        <v>0.2437519693736232</v>
      </c>
      <c r="E118" s="91">
        <v>0.22296658435869107</v>
      </c>
      <c r="F118" s="91">
        <v>0.22756010209222421</v>
      </c>
      <c r="G118" s="91">
        <v>0.21985343935856796</v>
      </c>
      <c r="H118" s="91">
        <v>0.2047977622098362</v>
      </c>
      <c r="I118" s="91">
        <v>0.19975559806313692</v>
      </c>
      <c r="J118" s="91">
        <v>0.20217588967637196</v>
      </c>
      <c r="K118" s="91">
        <v>0.17308716762626308</v>
      </c>
      <c r="L118" s="91">
        <v>0.1880484275675727</v>
      </c>
      <c r="M118" s="91">
        <v>0.17737930615815101</v>
      </c>
      <c r="N118" s="91">
        <v>0.17230235620464107</v>
      </c>
      <c r="O118" s="91">
        <v>0.16279181145563165</v>
      </c>
      <c r="P118" s="91">
        <v>0.15998205753611874</v>
      </c>
      <c r="Q118" s="91">
        <v>0.18330544995720732</v>
      </c>
    </row>
    <row r="119" spans="1:17" x14ac:dyDescent="0.25">
      <c r="A119" s="92" t="s">
        <v>26</v>
      </c>
      <c r="B119" s="91">
        <v>0.36366128704533313</v>
      </c>
      <c r="C119" s="91">
        <v>0.36807636513050573</v>
      </c>
      <c r="D119" s="91">
        <v>0.3656279540604348</v>
      </c>
      <c r="E119" s="91">
        <v>0.33444987653803659</v>
      </c>
      <c r="F119" s="91">
        <v>0.34134015313833632</v>
      </c>
      <c r="G119" s="91">
        <v>0.32978015903785191</v>
      </c>
      <c r="H119" s="91">
        <v>0.30719664331475433</v>
      </c>
      <c r="I119" s="91">
        <v>0.29963339709470532</v>
      </c>
      <c r="J119" s="91">
        <v>0.30326383451455791</v>
      </c>
      <c r="K119" s="91">
        <v>0.25963075143939462</v>
      </c>
      <c r="L119" s="91">
        <v>0.28207264135135907</v>
      </c>
      <c r="M119" s="91">
        <v>0.26606895923722645</v>
      </c>
      <c r="N119" s="91">
        <v>0.25845353430696155</v>
      </c>
      <c r="O119" s="91">
        <v>0.24418771718344745</v>
      </c>
      <c r="P119" s="91">
        <v>0.23997308630417807</v>
      </c>
      <c r="Q119" s="91">
        <v>0.27495817493581093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0.60610214507555515</v>
      </c>
      <c r="C121" s="157">
        <v>0.61346060855084283</v>
      </c>
      <c r="D121" s="157">
        <v>0.609379923434058</v>
      </c>
      <c r="E121" s="157">
        <v>0.55741646089672758</v>
      </c>
      <c r="F121" s="157">
        <v>0.56890025523056054</v>
      </c>
      <c r="G121" s="157">
        <v>0.54963359839641979</v>
      </c>
      <c r="H121" s="157">
        <v>0.51199440552459052</v>
      </c>
      <c r="I121" s="157">
        <v>0.49938899515784219</v>
      </c>
      <c r="J121" s="157">
        <v>0.50543972419092986</v>
      </c>
      <c r="K121" s="157">
        <v>0.43271791906565776</v>
      </c>
      <c r="L121" s="157">
        <v>0.47012106891893179</v>
      </c>
      <c r="M121" s="157">
        <v>0.44344826539537746</v>
      </c>
      <c r="N121" s="157">
        <v>0.43075589051160262</v>
      </c>
      <c r="O121" s="157">
        <v>0.40697952863907921</v>
      </c>
      <c r="P121" s="157">
        <v>0.39995514384029679</v>
      </c>
      <c r="Q121" s="157">
        <v>0.45826362489301831</v>
      </c>
    </row>
    <row r="122" spans="1:17" x14ac:dyDescent="0.25">
      <c r="A122" s="156" t="s">
        <v>146</v>
      </c>
      <c r="B122" s="206">
        <v>788.07654320374843</v>
      </c>
      <c r="C122" s="206">
        <v>797.64429099347592</v>
      </c>
      <c r="D122" s="206">
        <v>792.33843248948085</v>
      </c>
      <c r="E122" s="206">
        <v>724.77360655702705</v>
      </c>
      <c r="F122" s="206">
        <v>739.70526290406349</v>
      </c>
      <c r="G122" s="206">
        <v>714.65403937630367</v>
      </c>
      <c r="H122" s="206">
        <v>665.71416142270766</v>
      </c>
      <c r="I122" s="206">
        <v>649.32413820928809</v>
      </c>
      <c r="J122" s="206">
        <v>657.19152105721366</v>
      </c>
      <c r="K122" s="206">
        <v>562.63592632075711</v>
      </c>
      <c r="L122" s="206">
        <v>611.26889236582122</v>
      </c>
      <c r="M122" s="206">
        <v>576.58792156052061</v>
      </c>
      <c r="N122" s="206">
        <v>560.08482384882313</v>
      </c>
      <c r="O122" s="206">
        <v>529.16991416454221</v>
      </c>
      <c r="P122" s="206">
        <v>520.03654789066547</v>
      </c>
      <c r="Q122" s="206">
        <v>595.8514027972783</v>
      </c>
    </row>
    <row r="123" spans="1:17" x14ac:dyDescent="0.25">
      <c r="A123" s="152" t="s">
        <v>159</v>
      </c>
      <c r="B123" s="151">
        <v>325.70070079273762</v>
      </c>
      <c r="C123" s="151">
        <v>329.83675500868645</v>
      </c>
      <c r="D123" s="151">
        <v>326.98880842409858</v>
      </c>
      <c r="E123" s="151">
        <v>293.45761431467935</v>
      </c>
      <c r="F123" s="151">
        <v>299.43974226926622</v>
      </c>
      <c r="G123" s="151">
        <v>289.03664497962939</v>
      </c>
      <c r="H123" s="151">
        <v>268.79033890775446</v>
      </c>
      <c r="I123" s="151">
        <v>262.49503420636813</v>
      </c>
      <c r="J123" s="151">
        <v>264.29475311528114</v>
      </c>
      <c r="K123" s="151">
        <v>226.5355437617377</v>
      </c>
      <c r="L123" s="151">
        <v>245.96277631135527</v>
      </c>
      <c r="M123" s="151">
        <v>231.72229930124988</v>
      </c>
      <c r="N123" s="151">
        <v>224.75882849839184</v>
      </c>
      <c r="O123" s="151">
        <v>212.02612954096719</v>
      </c>
      <c r="P123" s="151">
        <v>208.72875148200967</v>
      </c>
      <c r="Q123" s="151">
        <v>239.04341851336326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17.45013918539706</v>
      </c>
      <c r="C125" s="153">
        <v>17.965064352160109</v>
      </c>
      <c r="D125" s="153">
        <v>16.755725713843717</v>
      </c>
      <c r="E125" s="153">
        <v>5.9136194864475051</v>
      </c>
      <c r="F125" s="153">
        <v>5.9293951794013928</v>
      </c>
      <c r="G125" s="153">
        <v>5.291715381846581</v>
      </c>
      <c r="H125" s="153">
        <v>4.1744572311189199</v>
      </c>
      <c r="I125" s="153">
        <v>4.6089648710882276</v>
      </c>
      <c r="J125" s="153">
        <v>2.3635744873261277</v>
      </c>
      <c r="K125" s="153">
        <v>2.4686220557246727</v>
      </c>
      <c r="L125" s="153">
        <v>2.4253656083778772</v>
      </c>
      <c r="M125" s="153">
        <v>1.8118844617360619</v>
      </c>
      <c r="N125" s="153">
        <v>1.2081649314376157</v>
      </c>
      <c r="O125" s="153">
        <v>0.59693979191725344</v>
      </c>
      <c r="P125" s="153">
        <v>1.1902205429057999</v>
      </c>
      <c r="Q125" s="153">
        <v>1.1714289907532114</v>
      </c>
    </row>
    <row r="126" spans="1:17" x14ac:dyDescent="0.25">
      <c r="A126" s="154" t="s">
        <v>125</v>
      </c>
      <c r="B126" s="153">
        <v>29.307438094280286</v>
      </c>
      <c r="C126" s="153">
        <v>24.931113142906376</v>
      </c>
      <c r="D126" s="153">
        <v>21.621236716612362</v>
      </c>
      <c r="E126" s="153">
        <v>20.13195968702702</v>
      </c>
      <c r="F126" s="153">
        <v>19.690022051525233</v>
      </c>
      <c r="G126" s="153">
        <v>16.201254025895338</v>
      </c>
      <c r="H126" s="153">
        <v>13.576329459046759</v>
      </c>
      <c r="I126" s="153">
        <v>11.84471339610133</v>
      </c>
      <c r="J126" s="153">
        <v>14.032734324862163</v>
      </c>
      <c r="K126" s="153">
        <v>10.081918320512051</v>
      </c>
      <c r="L126" s="153">
        <v>8.8613103512911326</v>
      </c>
      <c r="M126" s="153">
        <v>7.0760620928895346</v>
      </c>
      <c r="N126" s="153">
        <v>4.4961857807862922</v>
      </c>
      <c r="O126" s="153">
        <v>8.7056394323116031</v>
      </c>
      <c r="P126" s="153">
        <v>1.3748706148681733</v>
      </c>
      <c r="Q126" s="153">
        <v>0.64954408735897817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278.9431235130603</v>
      </c>
      <c r="C128" s="153">
        <v>286.94057751361998</v>
      </c>
      <c r="D128" s="153">
        <v>288.61184599364253</v>
      </c>
      <c r="E128" s="153">
        <v>267.4120351412048</v>
      </c>
      <c r="F128" s="153">
        <v>273.8203250383396</v>
      </c>
      <c r="G128" s="153">
        <v>267.54367557188749</v>
      </c>
      <c r="H128" s="153">
        <v>251.03955221758878</v>
      </c>
      <c r="I128" s="153">
        <v>246.04135593917857</v>
      </c>
      <c r="J128" s="153">
        <v>247.89844430309284</v>
      </c>
      <c r="K128" s="153">
        <v>213.98500338550099</v>
      </c>
      <c r="L128" s="153">
        <v>234.67610035168627</v>
      </c>
      <c r="M128" s="153">
        <v>222.83435274662429</v>
      </c>
      <c r="N128" s="153">
        <v>219.05447778616792</v>
      </c>
      <c r="O128" s="153">
        <v>202.72355031673834</v>
      </c>
      <c r="P128" s="153">
        <v>206.16366032423571</v>
      </c>
      <c r="Q128" s="153">
        <v>237.22244543525107</v>
      </c>
    </row>
    <row r="129" spans="1:17" x14ac:dyDescent="0.25">
      <c r="A129" s="152" t="s">
        <v>158</v>
      </c>
      <c r="B129" s="151">
        <v>462.37584241101081</v>
      </c>
      <c r="C129" s="151">
        <v>467.80753598478947</v>
      </c>
      <c r="D129" s="151">
        <v>465.34962406538227</v>
      </c>
      <c r="E129" s="151">
        <v>431.31599224234765</v>
      </c>
      <c r="F129" s="151">
        <v>440.26552063479727</v>
      </c>
      <c r="G129" s="151">
        <v>425.61739439667423</v>
      </c>
      <c r="H129" s="151">
        <v>396.9238225149532</v>
      </c>
      <c r="I129" s="151">
        <v>386.82910400291991</v>
      </c>
      <c r="J129" s="151">
        <v>392.89676794193252</v>
      </c>
      <c r="K129" s="151">
        <v>336.10038255901947</v>
      </c>
      <c r="L129" s="151">
        <v>365.30611605446597</v>
      </c>
      <c r="M129" s="151">
        <v>344.86562225927071</v>
      </c>
      <c r="N129" s="151">
        <v>335.3259953504313</v>
      </c>
      <c r="O129" s="151">
        <v>317.14378462357496</v>
      </c>
      <c r="P129" s="151">
        <v>311.3077964086558</v>
      </c>
      <c r="Q129" s="151">
        <v>356.80798428391506</v>
      </c>
    </row>
    <row r="130" spans="1:17" x14ac:dyDescent="0.25">
      <c r="A130" s="156" t="s">
        <v>145</v>
      </c>
      <c r="B130" s="206">
        <v>378.7776682855058</v>
      </c>
      <c r="C130" s="206">
        <v>383.37626880190243</v>
      </c>
      <c r="D130" s="206">
        <v>380.82608414061821</v>
      </c>
      <c r="E130" s="206">
        <v>348.35202125229489</v>
      </c>
      <c r="F130" s="206">
        <v>355.52870735410255</v>
      </c>
      <c r="G130" s="206">
        <v>343.48819667354212</v>
      </c>
      <c r="H130" s="206">
        <v>319.96594744876381</v>
      </c>
      <c r="I130" s="206">
        <v>312.08831826481878</v>
      </c>
      <c r="J130" s="206">
        <v>315.86966280088643</v>
      </c>
      <c r="K130" s="206">
        <v>270.42287466020139</v>
      </c>
      <c r="L130" s="206">
        <v>293.79761108551202</v>
      </c>
      <c r="M130" s="206">
        <v>277.12870072547707</v>
      </c>
      <c r="N130" s="206">
        <v>269.19672390846313</v>
      </c>
      <c r="O130" s="206">
        <v>254.33791671967782</v>
      </c>
      <c r="P130" s="206">
        <v>249.94809543816547</v>
      </c>
      <c r="Q130" s="206">
        <v>286.38741622569751</v>
      </c>
    </row>
    <row r="131" spans="1:17" x14ac:dyDescent="0.25">
      <c r="A131" s="152" t="s">
        <v>157</v>
      </c>
      <c r="B131" s="151">
        <v>171.21476603746709</v>
      </c>
      <c r="C131" s="151">
        <v>166.79162881583113</v>
      </c>
      <c r="D131" s="151">
        <v>164.64074064204311</v>
      </c>
      <c r="E131" s="151">
        <v>183.43045502098124</v>
      </c>
      <c r="F131" s="151">
        <v>169.91693147773753</v>
      </c>
      <c r="G131" s="151">
        <v>170.23831146071535</v>
      </c>
      <c r="H131" s="151">
        <v>95.536102999924296</v>
      </c>
      <c r="I131" s="151">
        <v>74.599355225959698</v>
      </c>
      <c r="J131" s="151">
        <v>94.117033597537898</v>
      </c>
      <c r="K131" s="151">
        <v>102.73626664384396</v>
      </c>
      <c r="L131" s="151">
        <v>103.42747717014308</v>
      </c>
      <c r="M131" s="151">
        <v>91.346613033761486</v>
      </c>
      <c r="N131" s="151">
        <v>88.174685750204034</v>
      </c>
      <c r="O131" s="151">
        <v>105.01671394038851</v>
      </c>
      <c r="P131" s="151">
        <v>92.260896457227588</v>
      </c>
      <c r="Q131" s="151">
        <v>81.41913379234694</v>
      </c>
    </row>
    <row r="132" spans="1:17" x14ac:dyDescent="0.25">
      <c r="A132" s="154" t="s">
        <v>30</v>
      </c>
      <c r="B132" s="205">
        <v>8.3871586953113546</v>
      </c>
      <c r="C132" s="205">
        <v>8.6346500788451603</v>
      </c>
      <c r="D132" s="205">
        <v>8.0533988367680038</v>
      </c>
      <c r="E132" s="205">
        <v>2.8422962458675829</v>
      </c>
      <c r="F132" s="205">
        <v>2.8498786060382963</v>
      </c>
      <c r="G132" s="205">
        <v>2.5433869728161449</v>
      </c>
      <c r="H132" s="205">
        <v>2.0063928941886977</v>
      </c>
      <c r="I132" s="205">
        <v>2.2152327488184809</v>
      </c>
      <c r="J132" s="205">
        <v>1.1360181201295296</v>
      </c>
      <c r="K132" s="205">
        <v>1.1865077246739146</v>
      </c>
      <c r="L132" s="205">
        <v>1.1657171347170991</v>
      </c>
      <c r="M132" s="205">
        <v>0.87085623539703383</v>
      </c>
      <c r="N132" s="205">
        <v>0.58068711672838602</v>
      </c>
      <c r="O132" s="205">
        <v>0.28691053481945183</v>
      </c>
      <c r="P132" s="205">
        <v>0.57206240418554244</v>
      </c>
      <c r="Q132" s="205">
        <v>0.56303051461947673</v>
      </c>
    </row>
    <row r="133" spans="1:17" x14ac:dyDescent="0.25">
      <c r="A133" s="154" t="s">
        <v>125</v>
      </c>
      <c r="B133" s="205">
        <v>15.481107308731554</v>
      </c>
      <c r="C133" s="205">
        <v>12.643114618487804</v>
      </c>
      <c r="D133" s="205">
        <v>10.913123624403942</v>
      </c>
      <c r="E133" s="205">
        <v>12.643607927151432</v>
      </c>
      <c r="F133" s="205">
        <v>11.207625174862809</v>
      </c>
      <c r="G133" s="205">
        <v>9.5750365454390192</v>
      </c>
      <c r="H133" s="205">
        <v>4.7986165855166014</v>
      </c>
      <c r="I133" s="205">
        <v>3.3246044944574376</v>
      </c>
      <c r="J133" s="205">
        <v>4.9813767657788652</v>
      </c>
      <c r="K133" s="205">
        <v>4.5692437201152805</v>
      </c>
      <c r="L133" s="205">
        <v>3.7208788174575589</v>
      </c>
      <c r="M133" s="205">
        <v>2.7846153618281777</v>
      </c>
      <c r="N133" s="205">
        <v>1.7617433330502776</v>
      </c>
      <c r="O133" s="205">
        <v>4.3122707292589482</v>
      </c>
      <c r="P133" s="205">
        <v>0.60740664916839227</v>
      </c>
      <c r="Q133" s="205">
        <v>0.22078935782366549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147.34650003342418</v>
      </c>
      <c r="C135" s="205">
        <v>145.51386411849816</v>
      </c>
      <c r="D135" s="205">
        <v>145.67421818087118</v>
      </c>
      <c r="E135" s="205">
        <v>167.94455084796223</v>
      </c>
      <c r="F135" s="205">
        <v>155.85942769683643</v>
      </c>
      <c r="G135" s="205">
        <v>158.1198879424602</v>
      </c>
      <c r="H135" s="205">
        <v>88.731093520218991</v>
      </c>
      <c r="I135" s="205">
        <v>69.059517982683786</v>
      </c>
      <c r="J135" s="205">
        <v>87.999638711629501</v>
      </c>
      <c r="K135" s="205">
        <v>96.980515199054764</v>
      </c>
      <c r="L135" s="205">
        <v>98.540881217968419</v>
      </c>
      <c r="M135" s="205">
        <v>87.69114143653627</v>
      </c>
      <c r="N135" s="205">
        <v>85.832255300425373</v>
      </c>
      <c r="O135" s="205">
        <v>100.41753267631012</v>
      </c>
      <c r="P135" s="205">
        <v>91.081427403873647</v>
      </c>
      <c r="Q135" s="205">
        <v>80.635313919903794</v>
      </c>
    </row>
    <row r="136" spans="1:17" x14ac:dyDescent="0.25">
      <c r="A136" s="152" t="s">
        <v>156</v>
      </c>
      <c r="B136" s="151">
        <v>207.56290224803871</v>
      </c>
      <c r="C136" s="151">
        <v>216.58463998607129</v>
      </c>
      <c r="D136" s="151">
        <v>216.18534349857509</v>
      </c>
      <c r="E136" s="151">
        <v>164.92156623131365</v>
      </c>
      <c r="F136" s="151">
        <v>185.61177587636502</v>
      </c>
      <c r="G136" s="151">
        <v>173.24988521282674</v>
      </c>
      <c r="H136" s="151">
        <v>224.42984444883953</v>
      </c>
      <c r="I136" s="151">
        <v>237.48896303885911</v>
      </c>
      <c r="J136" s="151">
        <v>221.75262920334856</v>
      </c>
      <c r="K136" s="151">
        <v>167.68660801635744</v>
      </c>
      <c r="L136" s="151">
        <v>190.37013391536891</v>
      </c>
      <c r="M136" s="151">
        <v>185.78208769171559</v>
      </c>
      <c r="N136" s="151">
        <v>181.02203815825908</v>
      </c>
      <c r="O136" s="151">
        <v>149.32120277928931</v>
      </c>
      <c r="P136" s="151">
        <v>157.68719898093789</v>
      </c>
      <c r="Q136" s="151">
        <v>204.96828243335054</v>
      </c>
    </row>
    <row r="137" spans="1:17" x14ac:dyDescent="0.25">
      <c r="A137" s="156" t="s">
        <v>144</v>
      </c>
      <c r="B137" s="204">
        <v>210.4835728818415</v>
      </c>
      <c r="C137" s="204">
        <v>213.03897661334611</v>
      </c>
      <c r="D137" s="204">
        <v>211.6218603893484</v>
      </c>
      <c r="E137" s="204">
        <v>193.57629605166463</v>
      </c>
      <c r="F137" s="204">
        <v>197.56432031665707</v>
      </c>
      <c r="G137" s="204">
        <v>190.87350953354618</v>
      </c>
      <c r="H137" s="204">
        <v>177.80239295621786</v>
      </c>
      <c r="I137" s="204">
        <v>173.42486050035711</v>
      </c>
      <c r="J137" s="204">
        <v>175.52612193916212</v>
      </c>
      <c r="K137" s="204">
        <v>150.27172300071882</v>
      </c>
      <c r="L137" s="204">
        <v>163.26086795279716</v>
      </c>
      <c r="M137" s="204">
        <v>153.99809429322991</v>
      </c>
      <c r="N137" s="204">
        <v>149.5903613135691</v>
      </c>
      <c r="O137" s="204">
        <v>141.33344680217681</v>
      </c>
      <c r="P137" s="204">
        <v>138.89405994014831</v>
      </c>
      <c r="Q137" s="204">
        <v>159.1430848297733</v>
      </c>
    </row>
    <row r="138" spans="1:17" x14ac:dyDescent="0.25">
      <c r="A138" s="152" t="s">
        <v>155</v>
      </c>
      <c r="B138" s="151">
        <v>77.213107024401353</v>
      </c>
      <c r="C138" s="151">
        <v>77.793349273373451</v>
      </c>
      <c r="D138" s="151">
        <v>77.218584182651483</v>
      </c>
      <c r="E138" s="151">
        <v>72.383274626190541</v>
      </c>
      <c r="F138" s="151">
        <v>72.949467073517511</v>
      </c>
      <c r="G138" s="151">
        <v>70.797250885709289</v>
      </c>
      <c r="H138" s="151">
        <v>62.572254275115547</v>
      </c>
      <c r="I138" s="151">
        <v>60.017821372721457</v>
      </c>
      <c r="J138" s="151">
        <v>61.75370197589902</v>
      </c>
      <c r="K138" s="151">
        <v>54.096922092905899</v>
      </c>
      <c r="L138" s="151">
        <v>58.318343927703701</v>
      </c>
      <c r="M138" s="151">
        <v>54.67206770956264</v>
      </c>
      <c r="N138" s="151">
        <v>53.07676445156627</v>
      </c>
      <c r="O138" s="151">
        <v>51.303525831950239</v>
      </c>
      <c r="P138" s="151">
        <v>49.831175737117519</v>
      </c>
      <c r="Q138" s="151">
        <v>55.784837675142832</v>
      </c>
    </row>
    <row r="139" spans="1:17" x14ac:dyDescent="0.25">
      <c r="A139" s="154" t="s">
        <v>30</v>
      </c>
      <c r="B139" s="153">
        <v>1.9560252017046393</v>
      </c>
      <c r="C139" s="153">
        <v>2.0137443174365774</v>
      </c>
      <c r="D139" s="153">
        <v>1.8781868397104713</v>
      </c>
      <c r="E139" s="153">
        <v>0.66287085884465735</v>
      </c>
      <c r="F139" s="153">
        <v>0.6646391916163521</v>
      </c>
      <c r="G139" s="153">
        <v>0.59316023426345388</v>
      </c>
      <c r="H139" s="153">
        <v>0.46792426471531118</v>
      </c>
      <c r="I139" s="153">
        <v>0.51662919967791643</v>
      </c>
      <c r="J139" s="153">
        <v>0.26493836033038087</v>
      </c>
      <c r="K139" s="153">
        <v>0.27671337765157772</v>
      </c>
      <c r="L139" s="153">
        <v>0.27186466554403493</v>
      </c>
      <c r="M139" s="153">
        <v>0.2030981891937351</v>
      </c>
      <c r="N139" s="153">
        <v>0.13542591429215356</v>
      </c>
      <c r="O139" s="153">
        <v>6.6912318835117876E-2</v>
      </c>
      <c r="P139" s="153">
        <v>0.13341448757374752</v>
      </c>
      <c r="Q139" s="153">
        <v>0.1313081003868555</v>
      </c>
    </row>
    <row r="140" spans="1:17" x14ac:dyDescent="0.25">
      <c r="A140" s="154" t="s">
        <v>125</v>
      </c>
      <c r="B140" s="153">
        <v>7.1551930195164797</v>
      </c>
      <c r="C140" s="153">
        <v>6.0578435352823643</v>
      </c>
      <c r="D140" s="153">
        <v>5.2507377712412886</v>
      </c>
      <c r="E140" s="153">
        <v>5.0213960414788881</v>
      </c>
      <c r="F140" s="153">
        <v>4.8491982279233721</v>
      </c>
      <c r="G140" s="153">
        <v>4.0085097129783076</v>
      </c>
      <c r="H140" s="153">
        <v>3.1863123245372655</v>
      </c>
      <c r="I140" s="153">
        <v>2.7328911942884608</v>
      </c>
      <c r="J140" s="153">
        <v>3.2942068534999365</v>
      </c>
      <c r="K140" s="153">
        <v>2.4216468193017673</v>
      </c>
      <c r="L140" s="153">
        <v>2.1120692137484958</v>
      </c>
      <c r="M140" s="153">
        <v>1.6764173590434324</v>
      </c>
      <c r="N140" s="153">
        <v>1.064788132359058</v>
      </c>
      <c r="O140" s="153">
        <v>2.1096778713824165</v>
      </c>
      <c r="P140" s="153">
        <v>0.32923039041256752</v>
      </c>
      <c r="Q140" s="153">
        <v>0.15197006233684673</v>
      </c>
    </row>
    <row r="141" spans="1:17" x14ac:dyDescent="0.25">
      <c r="A141" s="154" t="s">
        <v>26</v>
      </c>
      <c r="B141" s="153">
        <v>68.101888803180231</v>
      </c>
      <c r="C141" s="153">
        <v>69.721761420654516</v>
      </c>
      <c r="D141" s="153">
        <v>70.089659571699727</v>
      </c>
      <c r="E141" s="153">
        <v>66.699007725866991</v>
      </c>
      <c r="F141" s="153">
        <v>67.435629653977784</v>
      </c>
      <c r="G141" s="153">
        <v>66.195580938467529</v>
      </c>
      <c r="H141" s="153">
        <v>58.918017685862971</v>
      </c>
      <c r="I141" s="153">
        <v>56.768300978755079</v>
      </c>
      <c r="J141" s="153">
        <v>58.1945567620687</v>
      </c>
      <c r="K141" s="153">
        <v>51.398561895952554</v>
      </c>
      <c r="L141" s="153">
        <v>55.934410048411173</v>
      </c>
      <c r="M141" s="153">
        <v>52.792552161325474</v>
      </c>
      <c r="N141" s="153">
        <v>51.876550404915058</v>
      </c>
      <c r="O141" s="153">
        <v>49.126935641732707</v>
      </c>
      <c r="P141" s="153">
        <v>49.368530859131205</v>
      </c>
      <c r="Q141" s="153">
        <v>55.501559512419128</v>
      </c>
    </row>
    <row r="142" spans="1:17" x14ac:dyDescent="0.25">
      <c r="A142" s="152" t="s">
        <v>154</v>
      </c>
      <c r="B142" s="151">
        <v>122.14630731614422</v>
      </c>
      <c r="C142" s="151">
        <v>123.62924075950808</v>
      </c>
      <c r="D142" s="151">
        <v>122.80687010402542</v>
      </c>
      <c r="E142" s="151">
        <v>112.33479849717691</v>
      </c>
      <c r="F142" s="151">
        <v>114.6490999449649</v>
      </c>
      <c r="G142" s="151">
        <v>110.76633693919416</v>
      </c>
      <c r="H142" s="151">
        <v>103.1810009409509</v>
      </c>
      <c r="I142" s="151">
        <v>100.64066291210095</v>
      </c>
      <c r="J142" s="151">
        <v>101.86005177908824</v>
      </c>
      <c r="K142" s="151">
        <v>87.204601324761029</v>
      </c>
      <c r="L142" s="151">
        <v>94.742368141277211</v>
      </c>
      <c r="M142" s="151">
        <v>89.367062208701981</v>
      </c>
      <c r="N142" s="151">
        <v>86.809198429929168</v>
      </c>
      <c r="O142" s="151">
        <v>82.017605415885185</v>
      </c>
      <c r="P142" s="151">
        <v>80.601998044569967</v>
      </c>
      <c r="Q142" s="151">
        <v>92.352765969859931</v>
      </c>
    </row>
    <row r="143" spans="1:17" x14ac:dyDescent="0.25">
      <c r="A143" s="150" t="s">
        <v>33</v>
      </c>
      <c r="B143" s="87">
        <v>47.648257012948342</v>
      </c>
      <c r="C143" s="87">
        <v>48.504048947888364</v>
      </c>
      <c r="D143" s="87">
        <v>47.87393893353947</v>
      </c>
      <c r="E143" s="87">
        <v>38.771751244076754</v>
      </c>
      <c r="F143" s="87">
        <v>34.029525882743684</v>
      </c>
      <c r="G143" s="87">
        <v>30.467702631699289</v>
      </c>
      <c r="H143" s="87">
        <v>10.199026447729258</v>
      </c>
      <c r="I143" s="87">
        <v>10.687905673065655</v>
      </c>
      <c r="J143" s="87">
        <v>8.9960243813203231</v>
      </c>
      <c r="K143" s="87">
        <v>9.097558115542137</v>
      </c>
      <c r="L143" s="87">
        <v>7.9243680911510319</v>
      </c>
      <c r="M143" s="87">
        <v>9.8230302246115997</v>
      </c>
      <c r="N143" s="87">
        <v>9.7659959481436047</v>
      </c>
      <c r="O143" s="87">
        <v>10.502732694450394</v>
      </c>
      <c r="P143" s="87">
        <v>9.6118148110923407</v>
      </c>
      <c r="Q143" s="87">
        <v>9.7566831151117377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1.9473123087267196E-14</v>
      </c>
      <c r="J145" s="87">
        <v>0</v>
      </c>
      <c r="K145" s="87">
        <v>0</v>
      </c>
      <c r="L145" s="87">
        <v>9.1638383565109602E-15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4.8731316680571082</v>
      </c>
      <c r="C146" s="87">
        <v>4.1136711383931983</v>
      </c>
      <c r="D146" s="87">
        <v>3.5529123646464496</v>
      </c>
      <c r="E146" s="87">
        <v>1.6327203609117522</v>
      </c>
      <c r="F146" s="87">
        <v>1.3523322438244698</v>
      </c>
      <c r="G146" s="87">
        <v>1.4905455627462443</v>
      </c>
      <c r="H146" s="87">
        <v>3.7122731415836663</v>
      </c>
      <c r="I146" s="87">
        <v>3.3565113014384194</v>
      </c>
      <c r="J146" s="87">
        <v>2.4200408283433008</v>
      </c>
      <c r="K146" s="87">
        <v>1.6780859326198776</v>
      </c>
      <c r="L146" s="87">
        <v>1.7715693110683237</v>
      </c>
      <c r="M146" s="87">
        <v>2.086594109731557</v>
      </c>
      <c r="N146" s="87">
        <v>1.7523738258884645</v>
      </c>
      <c r="O146" s="87">
        <v>2.4396610061291089</v>
      </c>
      <c r="P146" s="87">
        <v>1.1150848104264308</v>
      </c>
      <c r="Q146" s="87">
        <v>1.004206996857083</v>
      </c>
    </row>
    <row r="147" spans="1:17" x14ac:dyDescent="0.25">
      <c r="A147" s="150" t="s">
        <v>29</v>
      </c>
      <c r="B147" s="87">
        <v>13.782113615652115</v>
      </c>
      <c r="C147" s="87">
        <v>15.041945828487309</v>
      </c>
      <c r="D147" s="87">
        <v>16.426281846984882</v>
      </c>
      <c r="E147" s="87">
        <v>1.9830111491534692</v>
      </c>
      <c r="F147" s="87">
        <v>10.508902777577024</v>
      </c>
      <c r="G147" s="87">
        <v>9.1541635553549963</v>
      </c>
      <c r="H147" s="87">
        <v>8.6627222685291176</v>
      </c>
      <c r="I147" s="87">
        <v>7.8446889567263147</v>
      </c>
      <c r="J147" s="87">
        <v>9.9791962423263652</v>
      </c>
      <c r="K147" s="87">
        <v>8.3675724458616703</v>
      </c>
      <c r="L147" s="87">
        <v>7.3912999087535844</v>
      </c>
      <c r="M147" s="87">
        <v>1.5964458589560837</v>
      </c>
      <c r="N147" s="87">
        <v>5.1296755145948936</v>
      </c>
      <c r="O147" s="87">
        <v>4.6713692287200264</v>
      </c>
      <c r="P147" s="87">
        <v>7.0923812046231536</v>
      </c>
      <c r="Q147" s="87">
        <v>8.7307405932315358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39.034121286889764</v>
      </c>
      <c r="F148" s="87">
        <v>39.544087096382583</v>
      </c>
      <c r="G148" s="87">
        <v>38.064128339663768</v>
      </c>
      <c r="H148" s="87">
        <v>3.6653509370651496</v>
      </c>
      <c r="I148" s="87">
        <v>3.8672858558293988</v>
      </c>
      <c r="J148" s="87">
        <v>29.816317510462508</v>
      </c>
      <c r="K148" s="87">
        <v>23.543541281109967</v>
      </c>
      <c r="L148" s="87">
        <v>12.820326218460819</v>
      </c>
      <c r="M148" s="87">
        <v>12.53373518343485</v>
      </c>
      <c r="N148" s="87">
        <v>3.7279101997262356</v>
      </c>
      <c r="O148" s="87">
        <v>2.7561211387146631</v>
      </c>
      <c r="P148" s="87">
        <v>2.0912519662597457</v>
      </c>
      <c r="Q148" s="87">
        <v>8.6144385509632162</v>
      </c>
    </row>
    <row r="149" spans="1:17" x14ac:dyDescent="0.25">
      <c r="A149" s="150" t="s">
        <v>26</v>
      </c>
      <c r="B149" s="87">
        <v>51.552569899074676</v>
      </c>
      <c r="C149" s="87">
        <v>51.82489489111947</v>
      </c>
      <c r="D149" s="87">
        <v>50.926055359938296</v>
      </c>
      <c r="E149" s="87">
        <v>23.349989024904673</v>
      </c>
      <c r="F149" s="87">
        <v>20.337331519379724</v>
      </c>
      <c r="G149" s="87">
        <v>25.852135585239303</v>
      </c>
      <c r="H149" s="87">
        <v>70.723999577610769</v>
      </c>
      <c r="I149" s="87">
        <v>69.330020180569491</v>
      </c>
      <c r="J149" s="87">
        <v>44.482643626542981</v>
      </c>
      <c r="K149" s="87">
        <v>35.20116039767538</v>
      </c>
      <c r="L149" s="87">
        <v>42.632683458448462</v>
      </c>
      <c r="M149" s="87">
        <v>56.12956191025777</v>
      </c>
      <c r="N149" s="87">
        <v>59.695635456363533</v>
      </c>
      <c r="O149" s="87">
        <v>54.562872754345683</v>
      </c>
      <c r="P149" s="87">
        <v>55.224331886517419</v>
      </c>
      <c r="Q149" s="87">
        <v>54.315337503810944</v>
      </c>
    </row>
    <row r="150" spans="1:17" x14ac:dyDescent="0.25">
      <c r="A150" s="150" t="s">
        <v>25</v>
      </c>
      <c r="B150" s="87">
        <v>0.87805192199139137</v>
      </c>
      <c r="C150" s="87">
        <v>0.76742323856895633</v>
      </c>
      <c r="D150" s="87">
        <v>0.7241119091500835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2.2777397785446989</v>
      </c>
      <c r="F151" s="87">
        <v>1.3656567201856649</v>
      </c>
      <c r="G151" s="87">
        <v>1.3390634202451024</v>
      </c>
      <c r="H151" s="87">
        <v>1.3977048703018911</v>
      </c>
      <c r="I151" s="87">
        <v>1.751728855379483</v>
      </c>
      <c r="J151" s="87">
        <v>2.3921828160886607</v>
      </c>
      <c r="K151" s="87">
        <v>2.5943569841163532</v>
      </c>
      <c r="L151" s="87">
        <v>2.4027268462864977</v>
      </c>
      <c r="M151" s="87">
        <v>2.2981598748676251</v>
      </c>
      <c r="N151" s="87">
        <v>2.0749615539204931</v>
      </c>
      <c r="O151" s="87">
        <v>1.884104186164633</v>
      </c>
      <c r="P151" s="87">
        <v>1.9356551226686756</v>
      </c>
      <c r="Q151" s="87">
        <v>1.8625841189689352</v>
      </c>
    </row>
    <row r="152" spans="1:17" x14ac:dyDescent="0.25">
      <c r="A152" s="150" t="s">
        <v>22</v>
      </c>
      <c r="B152" s="87">
        <v>3.4121831984205717</v>
      </c>
      <c r="C152" s="87">
        <v>3.3772567150507755</v>
      </c>
      <c r="D152" s="87">
        <v>3.3035696897662494</v>
      </c>
      <c r="E152" s="87">
        <v>5.2854656526957893</v>
      </c>
      <c r="F152" s="87">
        <v>7.5112637048717401</v>
      </c>
      <c r="G152" s="87">
        <v>4.398597844245451</v>
      </c>
      <c r="H152" s="87">
        <v>4.8199236981310314</v>
      </c>
      <c r="I152" s="87">
        <v>3.8025220890921712</v>
      </c>
      <c r="J152" s="87">
        <v>3.7736463740040973</v>
      </c>
      <c r="K152" s="87">
        <v>6.7223261678356305</v>
      </c>
      <c r="L152" s="87">
        <v>19.799394307108479</v>
      </c>
      <c r="M152" s="87">
        <v>4.8995350468424945</v>
      </c>
      <c r="N152" s="87">
        <v>4.662645931291947</v>
      </c>
      <c r="O152" s="87">
        <v>5.2007444073606734</v>
      </c>
      <c r="P152" s="87">
        <v>3.531478242982196</v>
      </c>
      <c r="Q152" s="87">
        <v>8.0687750909164784</v>
      </c>
    </row>
    <row r="153" spans="1:17" x14ac:dyDescent="0.25">
      <c r="A153" s="149" t="s">
        <v>153</v>
      </c>
      <c r="B153" s="148">
        <v>11.124158541295925</v>
      </c>
      <c r="C153" s="148">
        <v>11.616386580464571</v>
      </c>
      <c r="D153" s="148">
        <v>11.596406102671498</v>
      </c>
      <c r="E153" s="148">
        <v>8.8582229282971685</v>
      </c>
      <c r="F153" s="148">
        <v>9.9657532981746648</v>
      </c>
      <c r="G153" s="148">
        <v>9.3099217086427348</v>
      </c>
      <c r="H153" s="148">
        <v>12.049137740151423</v>
      </c>
      <c r="I153" s="148">
        <v>12.766376215534693</v>
      </c>
      <c r="J153" s="148">
        <v>11.912368184174861</v>
      </c>
      <c r="K153" s="148">
        <v>8.9701995830518673</v>
      </c>
      <c r="L153" s="148">
        <v>10.200155883816258</v>
      </c>
      <c r="M153" s="148">
        <v>9.9589643749652907</v>
      </c>
      <c r="N153" s="148">
        <v>9.7043984320736634</v>
      </c>
      <c r="O153" s="148">
        <v>8.0123155543414093</v>
      </c>
      <c r="P153" s="148">
        <v>8.4608861584608288</v>
      </c>
      <c r="Q153" s="148">
        <v>11.005481184770524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1.0000000000000002</v>
      </c>
      <c r="C158" s="77">
        <f t="shared" si="0"/>
        <v>1</v>
      </c>
      <c r="D158" s="77">
        <f t="shared" si="0"/>
        <v>0.99999999999999989</v>
      </c>
      <c r="E158" s="77">
        <f t="shared" si="0"/>
        <v>0.99999999999999978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1.0000000000000002</v>
      </c>
      <c r="K158" s="77">
        <f t="shared" si="0"/>
        <v>1</v>
      </c>
      <c r="L158" s="77">
        <f t="shared" si="0"/>
        <v>0.99999999999999989</v>
      </c>
      <c r="M158" s="77">
        <f t="shared" si="0"/>
        <v>0.99999999999999989</v>
      </c>
      <c r="N158" s="77">
        <f t="shared" si="0"/>
        <v>1</v>
      </c>
      <c r="O158" s="77">
        <f t="shared" si="0"/>
        <v>1</v>
      </c>
      <c r="P158" s="77">
        <f t="shared" si="0"/>
        <v>0.99999999999999989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IF(B6=0,0,B6/B$5)</f>
        <v>1.5164490073318777E-3</v>
      </c>
      <c r="C159" s="203">
        <f t="shared" si="1"/>
        <v>1.5164490073318773E-3</v>
      </c>
      <c r="D159" s="203">
        <f t="shared" si="1"/>
        <v>1.5164490073318773E-3</v>
      </c>
      <c r="E159" s="203">
        <f t="shared" si="1"/>
        <v>1.5164490073318773E-3</v>
      </c>
      <c r="F159" s="203">
        <f t="shared" si="1"/>
        <v>1.5164490073318775E-3</v>
      </c>
      <c r="G159" s="203">
        <f t="shared" si="1"/>
        <v>1.5164490073318775E-3</v>
      </c>
      <c r="H159" s="203">
        <f t="shared" si="1"/>
        <v>1.5164490073318775E-3</v>
      </c>
      <c r="I159" s="203">
        <f t="shared" si="1"/>
        <v>1.5164490073318775E-3</v>
      </c>
      <c r="J159" s="203">
        <f t="shared" si="1"/>
        <v>1.5164490073318777E-3</v>
      </c>
      <c r="K159" s="203">
        <f t="shared" si="1"/>
        <v>1.5164490073318773E-3</v>
      </c>
      <c r="L159" s="203">
        <f t="shared" si="1"/>
        <v>1.5164490073318773E-3</v>
      </c>
      <c r="M159" s="203">
        <f t="shared" si="1"/>
        <v>1.5164490073318773E-3</v>
      </c>
      <c r="N159" s="203">
        <f t="shared" si="1"/>
        <v>1.5164490073318773E-3</v>
      </c>
      <c r="O159" s="203">
        <f t="shared" si="1"/>
        <v>1.5164490073318775E-3</v>
      </c>
      <c r="P159" s="203">
        <f t="shared" si="1"/>
        <v>1.5164490073318773E-3</v>
      </c>
      <c r="Q159" s="203">
        <f t="shared" si="1"/>
        <v>1.5164490073318775E-3</v>
      </c>
    </row>
    <row r="160" spans="1:17" x14ac:dyDescent="0.25">
      <c r="A160" s="76" t="s">
        <v>82</v>
      </c>
      <c r="B160" s="202">
        <f t="shared" ref="B160:Q160" si="2">IF(B7=0,0,B7/B$5)</f>
        <v>7.5822450366593887E-4</v>
      </c>
      <c r="C160" s="202">
        <f t="shared" si="2"/>
        <v>7.5822450366593865E-4</v>
      </c>
      <c r="D160" s="202">
        <f t="shared" si="2"/>
        <v>7.5822450366593865E-4</v>
      </c>
      <c r="E160" s="202">
        <f t="shared" si="2"/>
        <v>7.5822450366593865E-4</v>
      </c>
      <c r="F160" s="202">
        <f t="shared" si="2"/>
        <v>7.5822450366593876E-4</v>
      </c>
      <c r="G160" s="202">
        <f t="shared" si="2"/>
        <v>7.5822450366593876E-4</v>
      </c>
      <c r="H160" s="202">
        <f t="shared" si="2"/>
        <v>7.5822450366593876E-4</v>
      </c>
      <c r="I160" s="202">
        <f t="shared" si="2"/>
        <v>7.5822450366593876E-4</v>
      </c>
      <c r="J160" s="202">
        <f t="shared" si="2"/>
        <v>7.5822450366593887E-4</v>
      </c>
      <c r="K160" s="202">
        <f t="shared" si="2"/>
        <v>7.5822450366593876E-4</v>
      </c>
      <c r="L160" s="202">
        <f t="shared" si="2"/>
        <v>7.5822450366593865E-4</v>
      </c>
      <c r="M160" s="202">
        <f t="shared" si="2"/>
        <v>7.5822450366593865E-4</v>
      </c>
      <c r="N160" s="202">
        <f t="shared" si="2"/>
        <v>7.5822450366593865E-4</v>
      </c>
      <c r="O160" s="202">
        <f t="shared" si="2"/>
        <v>7.5822450366593876E-4</v>
      </c>
      <c r="P160" s="202">
        <f t="shared" si="2"/>
        <v>7.5822450366593865E-4</v>
      </c>
      <c r="Q160" s="202">
        <f t="shared" si="2"/>
        <v>7.5822450366593876E-4</v>
      </c>
    </row>
    <row r="161" spans="1:17" x14ac:dyDescent="0.25">
      <c r="A161" s="76" t="s">
        <v>81</v>
      </c>
      <c r="B161" s="202">
        <f t="shared" ref="B161:Q161" si="3">IF(B8=0,0,B8/B$5)</f>
        <v>1.9208354092870451E-2</v>
      </c>
      <c r="C161" s="202">
        <f t="shared" si="3"/>
        <v>1.9208354092870444E-2</v>
      </c>
      <c r="D161" s="202">
        <f t="shared" si="3"/>
        <v>1.9208354092870444E-2</v>
      </c>
      <c r="E161" s="202">
        <f t="shared" si="3"/>
        <v>1.9208354092870441E-2</v>
      </c>
      <c r="F161" s="202">
        <f t="shared" si="3"/>
        <v>1.9208354092870444E-2</v>
      </c>
      <c r="G161" s="202">
        <f t="shared" si="3"/>
        <v>1.9208354092870448E-2</v>
      </c>
      <c r="H161" s="202">
        <f t="shared" si="3"/>
        <v>1.9208354092870448E-2</v>
      </c>
      <c r="I161" s="202">
        <f t="shared" si="3"/>
        <v>1.9208354092870448E-2</v>
      </c>
      <c r="J161" s="202">
        <f t="shared" si="3"/>
        <v>1.9208354092870451E-2</v>
      </c>
      <c r="K161" s="202">
        <f t="shared" si="3"/>
        <v>1.9208354092870448E-2</v>
      </c>
      <c r="L161" s="202">
        <f t="shared" si="3"/>
        <v>1.9208354092870444E-2</v>
      </c>
      <c r="M161" s="202">
        <f t="shared" si="3"/>
        <v>1.9208354092870444E-2</v>
      </c>
      <c r="N161" s="202">
        <f t="shared" si="3"/>
        <v>1.9208354092870444E-2</v>
      </c>
      <c r="O161" s="202">
        <f t="shared" si="3"/>
        <v>1.9208354092870448E-2</v>
      </c>
      <c r="P161" s="202">
        <f t="shared" si="3"/>
        <v>1.9208354092870444E-2</v>
      </c>
      <c r="Q161" s="202">
        <f t="shared" si="3"/>
        <v>1.9208354092870448E-2</v>
      </c>
    </row>
    <row r="162" spans="1:17" x14ac:dyDescent="0.25">
      <c r="A162" s="76" t="s">
        <v>80</v>
      </c>
      <c r="B162" s="202">
        <f t="shared" ref="B162:Q162" si="4">IF(B9=0,0,B9/B$5)</f>
        <v>5.0548300244395925E-4</v>
      </c>
      <c r="C162" s="202">
        <f t="shared" si="4"/>
        <v>5.0548300244395925E-4</v>
      </c>
      <c r="D162" s="202">
        <f t="shared" si="4"/>
        <v>5.0548300244395925E-4</v>
      </c>
      <c r="E162" s="202">
        <f t="shared" si="4"/>
        <v>5.0548300244395914E-4</v>
      </c>
      <c r="F162" s="202">
        <f t="shared" si="4"/>
        <v>5.0548300244395925E-4</v>
      </c>
      <c r="G162" s="202">
        <f t="shared" si="4"/>
        <v>5.0548300244395925E-4</v>
      </c>
      <c r="H162" s="202">
        <f t="shared" si="4"/>
        <v>5.0548300244395925E-4</v>
      </c>
      <c r="I162" s="202">
        <f t="shared" si="4"/>
        <v>5.0548300244395925E-4</v>
      </c>
      <c r="J162" s="202">
        <f t="shared" si="4"/>
        <v>5.0548300244395935E-4</v>
      </c>
      <c r="K162" s="202">
        <f t="shared" si="4"/>
        <v>5.0548300244395925E-4</v>
      </c>
      <c r="L162" s="202">
        <f t="shared" si="4"/>
        <v>5.0548300244395914E-4</v>
      </c>
      <c r="M162" s="202">
        <f t="shared" si="4"/>
        <v>5.0548300244395914E-4</v>
      </c>
      <c r="N162" s="202">
        <f t="shared" si="4"/>
        <v>5.0548300244395914E-4</v>
      </c>
      <c r="O162" s="202">
        <f t="shared" si="4"/>
        <v>5.0548300244395935E-4</v>
      </c>
      <c r="P162" s="202">
        <f t="shared" si="4"/>
        <v>5.0548300244395903E-4</v>
      </c>
      <c r="Q162" s="202">
        <f t="shared" si="4"/>
        <v>5.0548300244395925E-4</v>
      </c>
    </row>
    <row r="163" spans="1:17" x14ac:dyDescent="0.25">
      <c r="A163" s="129" t="s">
        <v>79</v>
      </c>
      <c r="B163" s="201">
        <f t="shared" ref="B163:Q163" si="5">IF(B10=0,0,B10/B$5)</f>
        <v>1.0109660048879185E-3</v>
      </c>
      <c r="C163" s="201">
        <f t="shared" si="5"/>
        <v>1.0109660048879185E-3</v>
      </c>
      <c r="D163" s="201">
        <f t="shared" si="5"/>
        <v>1.0109660048879185E-3</v>
      </c>
      <c r="E163" s="201">
        <f t="shared" si="5"/>
        <v>1.0109660048879183E-3</v>
      </c>
      <c r="F163" s="201">
        <f t="shared" si="5"/>
        <v>1.0109660048879185E-3</v>
      </c>
      <c r="G163" s="201">
        <f t="shared" si="5"/>
        <v>1.0109660048879185E-3</v>
      </c>
      <c r="H163" s="201">
        <f t="shared" si="5"/>
        <v>1.0109660048879185E-3</v>
      </c>
      <c r="I163" s="201">
        <f t="shared" si="5"/>
        <v>1.0109660048879185E-3</v>
      </c>
      <c r="J163" s="201">
        <f t="shared" si="5"/>
        <v>1.0109660048879187E-3</v>
      </c>
      <c r="K163" s="201">
        <f t="shared" si="5"/>
        <v>1.0109660048879187E-3</v>
      </c>
      <c r="L163" s="201">
        <f t="shared" si="5"/>
        <v>1.0109660048879183E-3</v>
      </c>
      <c r="M163" s="201">
        <f t="shared" si="5"/>
        <v>1.0109660048879181E-3</v>
      </c>
      <c r="N163" s="201">
        <f t="shared" si="5"/>
        <v>1.0109660048879183E-3</v>
      </c>
      <c r="O163" s="201">
        <f t="shared" si="5"/>
        <v>1.0109660048879185E-3</v>
      </c>
      <c r="P163" s="201">
        <f t="shared" si="5"/>
        <v>1.0109660048879181E-3</v>
      </c>
      <c r="Q163" s="201">
        <f t="shared" si="5"/>
        <v>1.0109660048879185E-3</v>
      </c>
    </row>
    <row r="164" spans="1:17" x14ac:dyDescent="0.25">
      <c r="A164" s="127" t="s">
        <v>152</v>
      </c>
      <c r="B164" s="200">
        <f t="shared" ref="B164:Q164" si="6">IF(B15=0,0,B15/B$5)</f>
        <v>0.39989788626811967</v>
      </c>
      <c r="C164" s="200">
        <f t="shared" si="6"/>
        <v>0.39989788626811967</v>
      </c>
      <c r="D164" s="200">
        <f t="shared" si="6"/>
        <v>0.39989788626811962</v>
      </c>
      <c r="E164" s="200">
        <f t="shared" si="6"/>
        <v>0.39989788626811962</v>
      </c>
      <c r="F164" s="200">
        <f t="shared" si="6"/>
        <v>0.39989788626811978</v>
      </c>
      <c r="G164" s="200">
        <f t="shared" si="6"/>
        <v>0.39989788626811967</v>
      </c>
      <c r="H164" s="200">
        <f t="shared" si="6"/>
        <v>0.39989788626811962</v>
      </c>
      <c r="I164" s="200">
        <f t="shared" si="6"/>
        <v>0.39989788626811973</v>
      </c>
      <c r="J164" s="200">
        <f t="shared" si="6"/>
        <v>0.39989788626811973</v>
      </c>
      <c r="K164" s="200">
        <f t="shared" si="6"/>
        <v>0.39989788626811973</v>
      </c>
      <c r="L164" s="200">
        <f t="shared" si="6"/>
        <v>0.39989788626811962</v>
      </c>
      <c r="M164" s="200">
        <f t="shared" si="6"/>
        <v>0.39989788626811962</v>
      </c>
      <c r="N164" s="200">
        <f t="shared" si="6"/>
        <v>0.39989788626811967</v>
      </c>
      <c r="O164" s="200">
        <f t="shared" si="6"/>
        <v>0.39989788626811967</v>
      </c>
      <c r="P164" s="200">
        <f t="shared" si="6"/>
        <v>0.39989788626811962</v>
      </c>
      <c r="Q164" s="200">
        <f t="shared" si="6"/>
        <v>0.39989788626811973</v>
      </c>
    </row>
    <row r="165" spans="1:17" x14ac:dyDescent="0.25">
      <c r="A165" s="72" t="s">
        <v>151</v>
      </c>
      <c r="B165" s="71">
        <f t="shared" ref="B165:Q165" si="7">IF(B26=0,0,B26/B$5)</f>
        <v>0.57710263712068033</v>
      </c>
      <c r="C165" s="71">
        <f t="shared" si="7"/>
        <v>0.57710263712068022</v>
      </c>
      <c r="D165" s="71">
        <f t="shared" si="7"/>
        <v>0.57710263712068011</v>
      </c>
      <c r="E165" s="71">
        <f t="shared" si="7"/>
        <v>0.57710263712068011</v>
      </c>
      <c r="F165" s="71">
        <f t="shared" si="7"/>
        <v>0.57710263712068022</v>
      </c>
      <c r="G165" s="71">
        <f t="shared" si="7"/>
        <v>0.57710263712068011</v>
      </c>
      <c r="H165" s="71">
        <f t="shared" si="7"/>
        <v>0.57710263712068022</v>
      </c>
      <c r="I165" s="71">
        <f t="shared" si="7"/>
        <v>0.57710263712068022</v>
      </c>
      <c r="J165" s="71">
        <f t="shared" si="7"/>
        <v>0.57710263712068033</v>
      </c>
      <c r="K165" s="71">
        <f t="shared" si="7"/>
        <v>0.57710263712068022</v>
      </c>
      <c r="L165" s="71">
        <f t="shared" si="7"/>
        <v>0.57710263712068011</v>
      </c>
      <c r="M165" s="71">
        <f t="shared" si="7"/>
        <v>0.57710263712068011</v>
      </c>
      <c r="N165" s="71">
        <f t="shared" si="7"/>
        <v>0.57710263712068022</v>
      </c>
      <c r="O165" s="71">
        <f t="shared" si="7"/>
        <v>0.57710263712068022</v>
      </c>
      <c r="P165" s="71">
        <f t="shared" si="7"/>
        <v>0.57710263712068011</v>
      </c>
      <c r="Q165" s="71">
        <f t="shared" si="7"/>
        <v>0.57710263712068022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0.99999999999999967</v>
      </c>
      <c r="C167" s="77">
        <f t="shared" si="8"/>
        <v>0.99999999999999967</v>
      </c>
      <c r="D167" s="77">
        <f t="shared" si="8"/>
        <v>1</v>
      </c>
      <c r="E167" s="77">
        <f t="shared" si="8"/>
        <v>1</v>
      </c>
      <c r="F167" s="77">
        <f t="shared" si="8"/>
        <v>1.0000000000000002</v>
      </c>
      <c r="G167" s="77">
        <f t="shared" si="8"/>
        <v>1</v>
      </c>
      <c r="H167" s="77">
        <f t="shared" si="8"/>
        <v>0.99999999999999989</v>
      </c>
      <c r="I167" s="77">
        <f t="shared" si="8"/>
        <v>0.99999999999999978</v>
      </c>
      <c r="J167" s="77">
        <f t="shared" si="8"/>
        <v>1</v>
      </c>
      <c r="K167" s="77">
        <f t="shared" si="8"/>
        <v>0.99999999999999989</v>
      </c>
      <c r="L167" s="77">
        <f t="shared" si="8"/>
        <v>1</v>
      </c>
      <c r="M167" s="77">
        <f t="shared" si="8"/>
        <v>1</v>
      </c>
      <c r="N167" s="77">
        <f t="shared" si="8"/>
        <v>0.99999999999999989</v>
      </c>
      <c r="O167" s="77">
        <f t="shared" si="8"/>
        <v>1</v>
      </c>
      <c r="P167" s="77">
        <f t="shared" si="8"/>
        <v>1.0000000000000004</v>
      </c>
      <c r="Q167" s="77">
        <f t="shared" si="8"/>
        <v>0.99999999999999978</v>
      </c>
    </row>
    <row r="168" spans="1:17" x14ac:dyDescent="0.25">
      <c r="A168" s="132" t="s">
        <v>83</v>
      </c>
      <c r="B168" s="203">
        <f t="shared" ref="B168:Q168" si="9">IF(B$34=0,0,B$34/B$33)</f>
        <v>1.1076647537703809E-3</v>
      </c>
      <c r="C168" s="203">
        <f t="shared" si="9"/>
        <v>1.1076647537703811E-3</v>
      </c>
      <c r="D168" s="203">
        <f t="shared" si="9"/>
        <v>1.1076647537703816E-3</v>
      </c>
      <c r="E168" s="203">
        <f t="shared" si="9"/>
        <v>1.1076647537703814E-3</v>
      </c>
      <c r="F168" s="203">
        <f t="shared" si="9"/>
        <v>1.1076647537703816E-3</v>
      </c>
      <c r="G168" s="203">
        <f t="shared" si="9"/>
        <v>1.1076647537703814E-3</v>
      </c>
      <c r="H168" s="203">
        <f t="shared" si="9"/>
        <v>1.1076647537703811E-3</v>
      </c>
      <c r="I168" s="203">
        <f t="shared" si="9"/>
        <v>1.1076647537703811E-3</v>
      </c>
      <c r="J168" s="203">
        <f t="shared" si="9"/>
        <v>1.1076647537703814E-3</v>
      </c>
      <c r="K168" s="203">
        <f t="shared" si="9"/>
        <v>1.1076647537703811E-3</v>
      </c>
      <c r="L168" s="203">
        <f t="shared" si="9"/>
        <v>1.1076647537703814E-3</v>
      </c>
      <c r="M168" s="203">
        <f t="shared" si="9"/>
        <v>1.1076647537703814E-3</v>
      </c>
      <c r="N168" s="203">
        <f t="shared" si="9"/>
        <v>1.1076647537703811E-3</v>
      </c>
      <c r="O168" s="203">
        <f t="shared" si="9"/>
        <v>1.1076647537703816E-3</v>
      </c>
      <c r="P168" s="203">
        <f t="shared" si="9"/>
        <v>1.1076647537703816E-3</v>
      </c>
      <c r="Q168" s="203">
        <f t="shared" si="9"/>
        <v>1.1076647537703809E-3</v>
      </c>
    </row>
    <row r="169" spans="1:17" x14ac:dyDescent="0.25">
      <c r="A169" s="76" t="s">
        <v>82</v>
      </c>
      <c r="B169" s="202">
        <f t="shared" ref="B169:Q169" si="10">IF(B$35=0,0,B$35/B$33)</f>
        <v>5.1430761199645978E-4</v>
      </c>
      <c r="C169" s="202">
        <f t="shared" si="10"/>
        <v>5.1430761199645978E-4</v>
      </c>
      <c r="D169" s="202">
        <f t="shared" si="10"/>
        <v>5.1430761199646E-4</v>
      </c>
      <c r="E169" s="202">
        <f t="shared" si="10"/>
        <v>5.1430761199645989E-4</v>
      </c>
      <c r="F169" s="202">
        <f t="shared" si="10"/>
        <v>5.1430761199645989E-4</v>
      </c>
      <c r="G169" s="202">
        <f t="shared" si="10"/>
        <v>5.1430761199645978E-4</v>
      </c>
      <c r="H169" s="202">
        <f t="shared" si="10"/>
        <v>5.1430761199645978E-4</v>
      </c>
      <c r="I169" s="202">
        <f t="shared" si="10"/>
        <v>5.1430761199645967E-4</v>
      </c>
      <c r="J169" s="202">
        <f t="shared" si="10"/>
        <v>5.1430761199645989E-4</v>
      </c>
      <c r="K169" s="202">
        <f t="shared" si="10"/>
        <v>5.1430761199645989E-4</v>
      </c>
      <c r="L169" s="202">
        <f t="shared" si="10"/>
        <v>5.1430761199645989E-4</v>
      </c>
      <c r="M169" s="202">
        <f t="shared" si="10"/>
        <v>5.1430761199645989E-4</v>
      </c>
      <c r="N169" s="202">
        <f t="shared" si="10"/>
        <v>5.1430761199645978E-4</v>
      </c>
      <c r="O169" s="202">
        <f t="shared" si="10"/>
        <v>5.1430761199646E-4</v>
      </c>
      <c r="P169" s="202">
        <f t="shared" si="10"/>
        <v>5.1430761199646E-4</v>
      </c>
      <c r="Q169" s="202">
        <f t="shared" si="10"/>
        <v>5.1430761199645978E-4</v>
      </c>
    </row>
    <row r="170" spans="1:17" x14ac:dyDescent="0.25">
      <c r="A170" s="76" t="s">
        <v>81</v>
      </c>
      <c r="B170" s="202">
        <f t="shared" ref="B170:Q170" si="11">IF(B$36=0,0,B$36/B$33)</f>
        <v>1.5108664143408425E-2</v>
      </c>
      <c r="C170" s="202">
        <f t="shared" si="11"/>
        <v>1.5108664143408427E-2</v>
      </c>
      <c r="D170" s="202">
        <f t="shared" si="11"/>
        <v>1.5108664143408432E-2</v>
      </c>
      <c r="E170" s="202">
        <f t="shared" si="11"/>
        <v>1.510866414340843E-2</v>
      </c>
      <c r="F170" s="202">
        <f t="shared" si="11"/>
        <v>1.510866414340843E-2</v>
      </c>
      <c r="G170" s="202">
        <f t="shared" si="11"/>
        <v>1.510866414340843E-2</v>
      </c>
      <c r="H170" s="202">
        <f t="shared" si="11"/>
        <v>1.5108664143408427E-2</v>
      </c>
      <c r="I170" s="202">
        <f t="shared" si="11"/>
        <v>1.5108664143408423E-2</v>
      </c>
      <c r="J170" s="202">
        <f t="shared" si="11"/>
        <v>1.5108664143408428E-2</v>
      </c>
      <c r="K170" s="202">
        <f t="shared" si="11"/>
        <v>1.5108664143408423E-2</v>
      </c>
      <c r="L170" s="202">
        <f t="shared" si="11"/>
        <v>1.510866414340843E-2</v>
      </c>
      <c r="M170" s="202">
        <f t="shared" si="11"/>
        <v>1.5108664143408428E-2</v>
      </c>
      <c r="N170" s="202">
        <f t="shared" si="11"/>
        <v>1.5108664143408425E-2</v>
      </c>
      <c r="O170" s="202">
        <f t="shared" si="11"/>
        <v>1.5108664143408432E-2</v>
      </c>
      <c r="P170" s="202">
        <f t="shared" si="11"/>
        <v>1.510866414340843E-2</v>
      </c>
      <c r="Q170" s="202">
        <f t="shared" si="11"/>
        <v>1.5108664143408423E-2</v>
      </c>
    </row>
    <row r="171" spans="1:17" x14ac:dyDescent="0.25">
      <c r="A171" s="76" t="s">
        <v>80</v>
      </c>
      <c r="B171" s="202">
        <f t="shared" ref="B171:Q171" si="12">IF(B$37=0,0,B$37/B$33)</f>
        <v>3.6922158459012705E-4</v>
      </c>
      <c r="C171" s="202">
        <f t="shared" si="12"/>
        <v>3.692215845901271E-4</v>
      </c>
      <c r="D171" s="202">
        <f t="shared" si="12"/>
        <v>3.6922158459012715E-4</v>
      </c>
      <c r="E171" s="202">
        <f t="shared" si="12"/>
        <v>3.6922158459012715E-4</v>
      </c>
      <c r="F171" s="202">
        <f t="shared" si="12"/>
        <v>3.6922158459012715E-4</v>
      </c>
      <c r="G171" s="202">
        <f t="shared" si="12"/>
        <v>3.692215845901271E-4</v>
      </c>
      <c r="H171" s="202">
        <f t="shared" si="12"/>
        <v>3.6922158459012699E-4</v>
      </c>
      <c r="I171" s="202">
        <f t="shared" si="12"/>
        <v>3.6922158459012699E-4</v>
      </c>
      <c r="J171" s="202">
        <f t="shared" si="12"/>
        <v>3.692215845901271E-4</v>
      </c>
      <c r="K171" s="202">
        <f t="shared" si="12"/>
        <v>3.692215845901271E-4</v>
      </c>
      <c r="L171" s="202">
        <f t="shared" si="12"/>
        <v>3.692215845901271E-4</v>
      </c>
      <c r="M171" s="202">
        <f t="shared" si="12"/>
        <v>3.692215845901271E-4</v>
      </c>
      <c r="N171" s="202">
        <f t="shared" si="12"/>
        <v>3.6922158459012699E-4</v>
      </c>
      <c r="O171" s="202">
        <f t="shared" si="12"/>
        <v>3.6922158459012715E-4</v>
      </c>
      <c r="P171" s="202">
        <f t="shared" si="12"/>
        <v>3.6922158459012715E-4</v>
      </c>
      <c r="Q171" s="202">
        <f t="shared" si="12"/>
        <v>3.6922158459012699E-4</v>
      </c>
    </row>
    <row r="172" spans="1:17" x14ac:dyDescent="0.25">
      <c r="A172" s="129" t="s">
        <v>79</v>
      </c>
      <c r="B172" s="201">
        <f t="shared" ref="B172:Q172" si="13">IF(B$38=0,0,B$38/B$33)</f>
        <v>7.3844316918025409E-4</v>
      </c>
      <c r="C172" s="201">
        <f t="shared" si="13"/>
        <v>7.384431691802542E-4</v>
      </c>
      <c r="D172" s="201">
        <f t="shared" si="13"/>
        <v>7.3844316918025431E-4</v>
      </c>
      <c r="E172" s="201">
        <f t="shared" si="13"/>
        <v>7.3844316918025442E-4</v>
      </c>
      <c r="F172" s="201">
        <f t="shared" si="13"/>
        <v>7.3844316918025431E-4</v>
      </c>
      <c r="G172" s="201">
        <f t="shared" si="13"/>
        <v>7.384431691802542E-4</v>
      </c>
      <c r="H172" s="201">
        <f t="shared" si="13"/>
        <v>7.3844316918025398E-4</v>
      </c>
      <c r="I172" s="201">
        <f t="shared" si="13"/>
        <v>7.3844316918025398E-4</v>
      </c>
      <c r="J172" s="201">
        <f t="shared" si="13"/>
        <v>7.384431691802542E-4</v>
      </c>
      <c r="K172" s="201">
        <f t="shared" si="13"/>
        <v>7.384431691802542E-4</v>
      </c>
      <c r="L172" s="201">
        <f t="shared" si="13"/>
        <v>7.3844316918025431E-4</v>
      </c>
      <c r="M172" s="201">
        <f t="shared" si="13"/>
        <v>7.384431691802542E-4</v>
      </c>
      <c r="N172" s="201">
        <f t="shared" si="13"/>
        <v>7.3844316918025398E-4</v>
      </c>
      <c r="O172" s="201">
        <f t="shared" si="13"/>
        <v>7.3844316918025431E-4</v>
      </c>
      <c r="P172" s="201">
        <f t="shared" si="13"/>
        <v>7.3844316918025431E-4</v>
      </c>
      <c r="Q172" s="201">
        <f t="shared" si="13"/>
        <v>7.3844316918025398E-4</v>
      </c>
    </row>
    <row r="173" spans="1:17" x14ac:dyDescent="0.25">
      <c r="A173" s="127" t="s">
        <v>150</v>
      </c>
      <c r="B173" s="200">
        <f t="shared" ref="B173:Q173" si="14">IF(B$43=0,0,B$43/B$33)</f>
        <v>0.82010536658213329</v>
      </c>
      <c r="C173" s="200">
        <f t="shared" si="14"/>
        <v>0.8201053665821334</v>
      </c>
      <c r="D173" s="200">
        <f t="shared" si="14"/>
        <v>0.82010536658213362</v>
      </c>
      <c r="E173" s="200">
        <f t="shared" si="14"/>
        <v>0.82010536658213362</v>
      </c>
      <c r="F173" s="200">
        <f t="shared" si="14"/>
        <v>0.82010536658213362</v>
      </c>
      <c r="G173" s="200">
        <f t="shared" si="14"/>
        <v>0.82010536658213351</v>
      </c>
      <c r="H173" s="200">
        <f t="shared" si="14"/>
        <v>0.8201053665821334</v>
      </c>
      <c r="I173" s="200">
        <f t="shared" si="14"/>
        <v>0.82010536658213329</v>
      </c>
      <c r="J173" s="200">
        <f t="shared" si="14"/>
        <v>0.82010536658213351</v>
      </c>
      <c r="K173" s="200">
        <f t="shared" si="14"/>
        <v>0.8201053665821334</v>
      </c>
      <c r="L173" s="200">
        <f t="shared" si="14"/>
        <v>0.82010536658213351</v>
      </c>
      <c r="M173" s="200">
        <f t="shared" si="14"/>
        <v>0.82010536658213351</v>
      </c>
      <c r="N173" s="200">
        <f t="shared" si="14"/>
        <v>0.8201053665821334</v>
      </c>
      <c r="O173" s="200">
        <f t="shared" si="14"/>
        <v>0.82010536658213362</v>
      </c>
      <c r="P173" s="200">
        <f t="shared" si="14"/>
        <v>0.82010536658213362</v>
      </c>
      <c r="Q173" s="200">
        <f t="shared" si="14"/>
        <v>0.82010536658213329</v>
      </c>
    </row>
    <row r="174" spans="1:17" x14ac:dyDescent="0.25">
      <c r="A174" s="127" t="s">
        <v>148</v>
      </c>
      <c r="B174" s="200">
        <f t="shared" ref="B174:Q174" si="15">IF(B$44=0,0,B$44/B$33)</f>
        <v>0.100012849583187</v>
      </c>
      <c r="C174" s="200">
        <f t="shared" si="15"/>
        <v>0.10001284958318701</v>
      </c>
      <c r="D174" s="200">
        <f t="shared" si="15"/>
        <v>0.10001284958318704</v>
      </c>
      <c r="E174" s="200">
        <f t="shared" si="15"/>
        <v>0.10001284958318706</v>
      </c>
      <c r="F174" s="200">
        <f t="shared" si="15"/>
        <v>0.10001284958318704</v>
      </c>
      <c r="G174" s="200">
        <f t="shared" si="15"/>
        <v>0.10001284958318701</v>
      </c>
      <c r="H174" s="200">
        <f t="shared" si="15"/>
        <v>0.10001284958318701</v>
      </c>
      <c r="I174" s="200">
        <f t="shared" si="15"/>
        <v>0.10001284958318697</v>
      </c>
      <c r="J174" s="200">
        <f t="shared" si="15"/>
        <v>0.10001284958318703</v>
      </c>
      <c r="K174" s="200">
        <f t="shared" si="15"/>
        <v>0.10001284958318701</v>
      </c>
      <c r="L174" s="200">
        <f t="shared" si="15"/>
        <v>0.10001284958318704</v>
      </c>
      <c r="M174" s="200">
        <f t="shared" si="15"/>
        <v>0.10001284958318703</v>
      </c>
      <c r="N174" s="200">
        <f t="shared" si="15"/>
        <v>0.100012849583187</v>
      </c>
      <c r="O174" s="200">
        <f t="shared" si="15"/>
        <v>0.10001284958318704</v>
      </c>
      <c r="P174" s="200">
        <f t="shared" si="15"/>
        <v>0.10001284958318704</v>
      </c>
      <c r="Q174" s="200">
        <f t="shared" si="15"/>
        <v>0.10001284958318699</v>
      </c>
    </row>
    <row r="175" spans="1:17" x14ac:dyDescent="0.25">
      <c r="A175" s="142" t="s">
        <v>164</v>
      </c>
      <c r="B175" s="199">
        <f t="shared" ref="B175:Q175" si="16">IF(B$45=0,0,B$45/B$33)</f>
        <v>4.5207724942270565E-2</v>
      </c>
      <c r="C175" s="199">
        <f t="shared" si="16"/>
        <v>4.3511577116193426E-2</v>
      </c>
      <c r="D175" s="199">
        <f t="shared" si="16"/>
        <v>4.3238082460278923E-2</v>
      </c>
      <c r="E175" s="199">
        <f t="shared" si="16"/>
        <v>5.2663401926128756E-2</v>
      </c>
      <c r="F175" s="199">
        <f t="shared" si="16"/>
        <v>4.7798887004063949E-2</v>
      </c>
      <c r="G175" s="199">
        <f t="shared" si="16"/>
        <v>4.9567987495064143E-2</v>
      </c>
      <c r="H175" s="199">
        <f t="shared" si="16"/>
        <v>2.9862046181102785E-2</v>
      </c>
      <c r="I175" s="199">
        <f t="shared" si="16"/>
        <v>2.3906354889213728E-2</v>
      </c>
      <c r="J175" s="199">
        <f t="shared" si="16"/>
        <v>2.9799989783570634E-2</v>
      </c>
      <c r="K175" s="199">
        <f t="shared" si="16"/>
        <v>3.7995849262011931E-2</v>
      </c>
      <c r="L175" s="199">
        <f t="shared" si="16"/>
        <v>3.5208171634776533E-2</v>
      </c>
      <c r="M175" s="199">
        <f t="shared" si="16"/>
        <v>3.296603724321253E-2</v>
      </c>
      <c r="N175" s="199">
        <f t="shared" si="16"/>
        <v>3.2758948381476555E-2</v>
      </c>
      <c r="O175" s="199">
        <f t="shared" si="16"/>
        <v>4.1295536860973474E-2</v>
      </c>
      <c r="P175" s="199">
        <f t="shared" si="16"/>
        <v>3.6916765233241902E-2</v>
      </c>
      <c r="Q175" s="199">
        <f t="shared" si="16"/>
        <v>2.8433370741227086E-2</v>
      </c>
    </row>
    <row r="176" spans="1:17" x14ac:dyDescent="0.25">
      <c r="A176" s="142" t="s">
        <v>163</v>
      </c>
      <c r="B176" s="199">
        <f t="shared" ref="B176:Q176" si="17">IF(B$50=0,0,B$50/B$33)</f>
        <v>5.4805124640916428E-2</v>
      </c>
      <c r="C176" s="199">
        <f t="shared" si="17"/>
        <v>5.6501272466993588E-2</v>
      </c>
      <c r="D176" s="199">
        <f t="shared" si="17"/>
        <v>5.6774767122908118E-2</v>
      </c>
      <c r="E176" s="199">
        <f t="shared" si="17"/>
        <v>4.7349447657058293E-2</v>
      </c>
      <c r="F176" s="199">
        <f t="shared" si="17"/>
        <v>5.2213962579123106E-2</v>
      </c>
      <c r="G176" s="199">
        <f t="shared" si="17"/>
        <v>5.0444862088122877E-2</v>
      </c>
      <c r="H176" s="199">
        <f t="shared" si="17"/>
        <v>7.0150803402084239E-2</v>
      </c>
      <c r="I176" s="199">
        <f t="shared" si="17"/>
        <v>7.6106494693973251E-2</v>
      </c>
      <c r="J176" s="199">
        <f t="shared" si="17"/>
        <v>7.0212859799616389E-2</v>
      </c>
      <c r="K176" s="199">
        <f t="shared" si="17"/>
        <v>6.2017000321175082E-2</v>
      </c>
      <c r="L176" s="199">
        <f t="shared" si="17"/>
        <v>6.4804677948410494E-2</v>
      </c>
      <c r="M176" s="199">
        <f t="shared" si="17"/>
        <v>6.704681233997449E-2</v>
      </c>
      <c r="N176" s="199">
        <f t="shared" si="17"/>
        <v>6.7253901201710445E-2</v>
      </c>
      <c r="O176" s="199">
        <f t="shared" si="17"/>
        <v>5.871731272221356E-2</v>
      </c>
      <c r="P176" s="199">
        <f t="shared" si="17"/>
        <v>6.3096084349945139E-2</v>
      </c>
      <c r="Q176" s="199">
        <f t="shared" si="17"/>
        <v>7.1579478841959907E-2</v>
      </c>
    </row>
    <row r="177" spans="1:17" x14ac:dyDescent="0.25">
      <c r="A177" s="127" t="s">
        <v>147</v>
      </c>
      <c r="B177" s="200">
        <f t="shared" ref="B177:Q177" si="18">IF(B$51=0,0,B$51/B$33)</f>
        <v>6.2043482571733768E-2</v>
      </c>
      <c r="C177" s="200">
        <f t="shared" si="18"/>
        <v>6.2043482571733755E-2</v>
      </c>
      <c r="D177" s="200">
        <f t="shared" si="18"/>
        <v>6.2043482571733873E-2</v>
      </c>
      <c r="E177" s="200">
        <f t="shared" si="18"/>
        <v>6.2043482571733859E-2</v>
      </c>
      <c r="F177" s="200">
        <f t="shared" si="18"/>
        <v>6.2043482571733803E-2</v>
      </c>
      <c r="G177" s="200">
        <f t="shared" si="18"/>
        <v>6.2043482571733838E-2</v>
      </c>
      <c r="H177" s="200">
        <f t="shared" si="18"/>
        <v>6.2043482571733859E-2</v>
      </c>
      <c r="I177" s="200">
        <f t="shared" si="18"/>
        <v>6.204348257173381E-2</v>
      </c>
      <c r="J177" s="200">
        <f t="shared" si="18"/>
        <v>6.2043482571733866E-2</v>
      </c>
      <c r="K177" s="200">
        <f t="shared" si="18"/>
        <v>6.2043482571733845E-2</v>
      </c>
      <c r="L177" s="200">
        <f t="shared" si="18"/>
        <v>6.2043482571733866E-2</v>
      </c>
      <c r="M177" s="200">
        <f t="shared" si="18"/>
        <v>6.2043482571733859E-2</v>
      </c>
      <c r="N177" s="200">
        <f t="shared" si="18"/>
        <v>6.2043482571733845E-2</v>
      </c>
      <c r="O177" s="200">
        <f t="shared" si="18"/>
        <v>6.2043482571733879E-2</v>
      </c>
      <c r="P177" s="200">
        <f t="shared" si="18"/>
        <v>6.2043482571733879E-2</v>
      </c>
      <c r="Q177" s="200">
        <f t="shared" si="18"/>
        <v>6.2043482571733852E-2</v>
      </c>
    </row>
    <row r="178" spans="1:17" x14ac:dyDescent="0.25">
      <c r="A178" s="142" t="s">
        <v>162</v>
      </c>
      <c r="B178" s="199">
        <f t="shared" ref="B178:Q178" si="19">IF(B$52=0,0,B$52/B$33)</f>
        <v>1.9263092485464525E-2</v>
      </c>
      <c r="C178" s="199">
        <f t="shared" si="19"/>
        <v>1.9175053786781238E-2</v>
      </c>
      <c r="D178" s="199">
        <f t="shared" si="19"/>
        <v>1.9160837810473168E-2</v>
      </c>
      <c r="E178" s="199">
        <f t="shared" si="19"/>
        <v>1.9635376781109971E-2</v>
      </c>
      <c r="F178" s="199">
        <f t="shared" si="19"/>
        <v>1.9389508352594086E-2</v>
      </c>
      <c r="G178" s="199">
        <f t="shared" si="19"/>
        <v>1.9477083380046018E-2</v>
      </c>
      <c r="H178" s="199">
        <f t="shared" si="19"/>
        <v>1.8479805165667149E-2</v>
      </c>
      <c r="I178" s="199">
        <f t="shared" si="19"/>
        <v>1.8172808956556555E-2</v>
      </c>
      <c r="J178" s="199">
        <f t="shared" si="19"/>
        <v>1.8474573797084868E-2</v>
      </c>
      <c r="K178" s="199">
        <f t="shared" si="19"/>
        <v>1.8903772338062234E-2</v>
      </c>
      <c r="L178" s="199">
        <f t="shared" si="19"/>
        <v>1.875755679055276E-2</v>
      </c>
      <c r="M178" s="199">
        <f t="shared" si="19"/>
        <v>1.8642465198881093E-2</v>
      </c>
      <c r="N178" s="199">
        <f t="shared" si="19"/>
        <v>1.8631765846708965E-2</v>
      </c>
      <c r="O178" s="199">
        <f t="shared" si="19"/>
        <v>1.9061428777729626E-2</v>
      </c>
      <c r="P178" s="199">
        <f t="shared" si="19"/>
        <v>1.8839555408457446E-2</v>
      </c>
      <c r="Q178" s="199">
        <f t="shared" si="19"/>
        <v>1.8406939707424741E-2</v>
      </c>
    </row>
    <row r="179" spans="1:17" x14ac:dyDescent="0.25">
      <c r="A179" s="142" t="s">
        <v>161</v>
      </c>
      <c r="B179" s="199">
        <f t="shared" ref="B179:Q179" si="20">IF(B$56=0,0,B$56/B$33)</f>
        <v>4.000513983327484E-2</v>
      </c>
      <c r="C179" s="199">
        <f t="shared" si="20"/>
        <v>4.000513983327484E-2</v>
      </c>
      <c r="D179" s="199">
        <f t="shared" si="20"/>
        <v>4.0005139833274854E-2</v>
      </c>
      <c r="E179" s="199">
        <f t="shared" si="20"/>
        <v>4.0005139833274847E-2</v>
      </c>
      <c r="F179" s="199">
        <f t="shared" si="20"/>
        <v>4.0005139833274854E-2</v>
      </c>
      <c r="G179" s="199">
        <f t="shared" si="20"/>
        <v>4.0005139833274833E-2</v>
      </c>
      <c r="H179" s="199">
        <f t="shared" si="20"/>
        <v>4.0005139833274833E-2</v>
      </c>
      <c r="I179" s="199">
        <f t="shared" si="20"/>
        <v>4.000513983327484E-2</v>
      </c>
      <c r="J179" s="199">
        <f t="shared" si="20"/>
        <v>4.0005139833274847E-2</v>
      </c>
      <c r="K179" s="199">
        <f t="shared" si="20"/>
        <v>4.000513983327484E-2</v>
      </c>
      <c r="L179" s="199">
        <f t="shared" si="20"/>
        <v>4.0005139833274854E-2</v>
      </c>
      <c r="M179" s="199">
        <f t="shared" si="20"/>
        <v>4.0005139833274847E-2</v>
      </c>
      <c r="N179" s="199">
        <f t="shared" si="20"/>
        <v>4.0005139833274833E-2</v>
      </c>
      <c r="O179" s="199">
        <f t="shared" si="20"/>
        <v>4.0005139833274847E-2</v>
      </c>
      <c r="P179" s="199">
        <f t="shared" si="20"/>
        <v>4.0005139833274861E-2</v>
      </c>
      <c r="Q179" s="199">
        <f t="shared" si="20"/>
        <v>4.000513983327484E-2</v>
      </c>
    </row>
    <row r="180" spans="1:17" x14ac:dyDescent="0.25">
      <c r="A180" s="140" t="s">
        <v>160</v>
      </c>
      <c r="B180" s="198">
        <f t="shared" ref="B180:Q180" si="21">IF(B$67=0,0,B$67/B$33)</f>
        <v>2.7752502529944014E-3</v>
      </c>
      <c r="C180" s="198">
        <f t="shared" si="21"/>
        <v>2.8632889516776662E-3</v>
      </c>
      <c r="D180" s="198">
        <f t="shared" si="21"/>
        <v>2.87750492798585E-3</v>
      </c>
      <c r="E180" s="198">
        <f t="shared" si="21"/>
        <v>2.4029659573490368E-3</v>
      </c>
      <c r="F180" s="198">
        <f t="shared" si="21"/>
        <v>2.6488343858648627E-3</v>
      </c>
      <c r="G180" s="198">
        <f t="shared" si="21"/>
        <v>2.561259358412987E-3</v>
      </c>
      <c r="H180" s="198">
        <f t="shared" si="21"/>
        <v>3.5585375727918678E-3</v>
      </c>
      <c r="I180" s="198">
        <f t="shared" si="21"/>
        <v>3.8655337819024139E-3</v>
      </c>
      <c r="J180" s="198">
        <f t="shared" si="21"/>
        <v>3.5637689413741498E-3</v>
      </c>
      <c r="K180" s="198">
        <f t="shared" si="21"/>
        <v>3.1345704003967766E-3</v>
      </c>
      <c r="L180" s="198">
        <f t="shared" si="21"/>
        <v>3.280785947906254E-3</v>
      </c>
      <c r="M180" s="198">
        <f t="shared" si="21"/>
        <v>3.3958775395779204E-3</v>
      </c>
      <c r="N180" s="198">
        <f t="shared" si="21"/>
        <v>3.4065768917500481E-3</v>
      </c>
      <c r="O180" s="198">
        <f t="shared" si="21"/>
        <v>2.9769139607293991E-3</v>
      </c>
      <c r="P180" s="198">
        <f t="shared" si="21"/>
        <v>3.1987873300015767E-3</v>
      </c>
      <c r="Q180" s="198">
        <f t="shared" si="21"/>
        <v>3.6314030310342707E-3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0.99999999999999967</v>
      </c>
      <c r="C183" s="77">
        <f t="shared" si="22"/>
        <v>0.99999999999999978</v>
      </c>
      <c r="D183" s="77">
        <f t="shared" si="22"/>
        <v>1.0000000000000002</v>
      </c>
      <c r="E183" s="77">
        <f t="shared" si="22"/>
        <v>0.99999999999999989</v>
      </c>
      <c r="F183" s="77">
        <f t="shared" si="22"/>
        <v>0.99999999999999967</v>
      </c>
      <c r="G183" s="77">
        <f t="shared" si="22"/>
        <v>1.0000000000000002</v>
      </c>
      <c r="H183" s="77">
        <f t="shared" si="22"/>
        <v>1.0000000000000002</v>
      </c>
      <c r="I183" s="77">
        <f t="shared" si="22"/>
        <v>0.99999999999999989</v>
      </c>
      <c r="J183" s="77">
        <f t="shared" si="22"/>
        <v>1</v>
      </c>
      <c r="K183" s="77">
        <f t="shared" si="22"/>
        <v>0.99999999999999989</v>
      </c>
      <c r="L183" s="77">
        <f t="shared" si="22"/>
        <v>0.99999999999999967</v>
      </c>
      <c r="M183" s="77">
        <f t="shared" si="22"/>
        <v>1</v>
      </c>
      <c r="N183" s="77">
        <f t="shared" si="22"/>
        <v>0.99999999999999989</v>
      </c>
      <c r="O183" s="77">
        <f t="shared" si="22"/>
        <v>0.99999999999999989</v>
      </c>
      <c r="P183" s="77">
        <f t="shared" si="22"/>
        <v>1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1.8539519917850752E-3</v>
      </c>
      <c r="C184" s="203">
        <f t="shared" si="23"/>
        <v>1.8539519917850746E-3</v>
      </c>
      <c r="D184" s="203">
        <f t="shared" si="23"/>
        <v>1.8539519917850748E-3</v>
      </c>
      <c r="E184" s="203">
        <f t="shared" si="23"/>
        <v>1.8539519917850744E-3</v>
      </c>
      <c r="F184" s="203">
        <f t="shared" si="23"/>
        <v>1.853951991785075E-3</v>
      </c>
      <c r="G184" s="203">
        <f t="shared" si="23"/>
        <v>1.853951991785075E-3</v>
      </c>
      <c r="H184" s="203">
        <f t="shared" si="23"/>
        <v>1.8539519917850748E-3</v>
      </c>
      <c r="I184" s="203">
        <f t="shared" si="23"/>
        <v>1.853951991785075E-3</v>
      </c>
      <c r="J184" s="203">
        <f t="shared" si="23"/>
        <v>1.8539519917850746E-3</v>
      </c>
      <c r="K184" s="203">
        <f t="shared" si="23"/>
        <v>1.8539519917850748E-3</v>
      </c>
      <c r="L184" s="203">
        <f t="shared" si="23"/>
        <v>1.8539519917850742E-3</v>
      </c>
      <c r="M184" s="203">
        <f t="shared" si="23"/>
        <v>1.8539519917850748E-3</v>
      </c>
      <c r="N184" s="203">
        <f t="shared" si="23"/>
        <v>1.8539519917850746E-3</v>
      </c>
      <c r="O184" s="203">
        <f t="shared" si="23"/>
        <v>1.8539519917850748E-3</v>
      </c>
      <c r="P184" s="203">
        <f t="shared" si="23"/>
        <v>1.8539519917850746E-3</v>
      </c>
      <c r="Q184" s="203">
        <f t="shared" si="23"/>
        <v>1.8539519917850744E-3</v>
      </c>
    </row>
    <row r="185" spans="1:17" x14ac:dyDescent="0.25">
      <c r="A185" s="76" t="s">
        <v>82</v>
      </c>
      <c r="B185" s="202">
        <f t="shared" ref="B185:Q185" si="24">IF(B$72=0,0,B$72/B$70)</f>
        <v>9.6049019645909242E-4</v>
      </c>
      <c r="C185" s="202">
        <f t="shared" si="24"/>
        <v>9.6049019645909231E-4</v>
      </c>
      <c r="D185" s="202">
        <f t="shared" si="24"/>
        <v>9.6049019645909242E-4</v>
      </c>
      <c r="E185" s="202">
        <f t="shared" si="24"/>
        <v>9.604901964590922E-4</v>
      </c>
      <c r="F185" s="202">
        <f t="shared" si="24"/>
        <v>9.6049019645909231E-4</v>
      </c>
      <c r="G185" s="202">
        <f t="shared" si="24"/>
        <v>9.6049019645909263E-4</v>
      </c>
      <c r="H185" s="202">
        <f t="shared" si="24"/>
        <v>9.6049019645909253E-4</v>
      </c>
      <c r="I185" s="202">
        <f t="shared" si="24"/>
        <v>9.604901964590922E-4</v>
      </c>
      <c r="J185" s="202">
        <f t="shared" si="24"/>
        <v>9.6049019645909231E-4</v>
      </c>
      <c r="K185" s="202">
        <f t="shared" si="24"/>
        <v>9.6049019645909231E-4</v>
      </c>
      <c r="L185" s="202">
        <f t="shared" si="24"/>
        <v>9.6049019645909198E-4</v>
      </c>
      <c r="M185" s="202">
        <f t="shared" si="24"/>
        <v>9.6049019645909231E-4</v>
      </c>
      <c r="N185" s="202">
        <f t="shared" si="24"/>
        <v>9.6049019645909231E-4</v>
      </c>
      <c r="O185" s="202">
        <f t="shared" si="24"/>
        <v>9.604901964590922E-4</v>
      </c>
      <c r="P185" s="202">
        <f t="shared" si="24"/>
        <v>9.6049019645909253E-4</v>
      </c>
      <c r="Q185" s="202">
        <f t="shared" si="24"/>
        <v>9.6049019645909231E-4</v>
      </c>
    </row>
    <row r="186" spans="1:17" x14ac:dyDescent="0.25">
      <c r="A186" s="76" t="s">
        <v>81</v>
      </c>
      <c r="B186" s="202">
        <f t="shared" ref="B186:Q186" si="25">IF(B$73=0,0,B$73/B$70)</f>
        <v>2.266399039774564E-2</v>
      </c>
      <c r="C186" s="202">
        <f t="shared" si="25"/>
        <v>2.2663990397745637E-2</v>
      </c>
      <c r="D186" s="202">
        <f t="shared" si="25"/>
        <v>2.2663990397745633E-2</v>
      </c>
      <c r="E186" s="202">
        <f t="shared" si="25"/>
        <v>2.2663990397745633E-2</v>
      </c>
      <c r="F186" s="202">
        <f t="shared" si="25"/>
        <v>2.266399039774564E-2</v>
      </c>
      <c r="G186" s="202">
        <f t="shared" si="25"/>
        <v>2.266399039774564E-2</v>
      </c>
      <c r="H186" s="202">
        <f t="shared" si="25"/>
        <v>2.2663990397745644E-2</v>
      </c>
      <c r="I186" s="202">
        <f t="shared" si="25"/>
        <v>2.2663990397745637E-2</v>
      </c>
      <c r="J186" s="202">
        <f t="shared" si="25"/>
        <v>2.2663990397745633E-2</v>
      </c>
      <c r="K186" s="202">
        <f t="shared" si="25"/>
        <v>2.2663990397745637E-2</v>
      </c>
      <c r="L186" s="202">
        <f t="shared" si="25"/>
        <v>2.2663990397745627E-2</v>
      </c>
      <c r="M186" s="202">
        <f t="shared" si="25"/>
        <v>2.2663990397745637E-2</v>
      </c>
      <c r="N186" s="202">
        <f t="shared" si="25"/>
        <v>2.2663990397745637E-2</v>
      </c>
      <c r="O186" s="202">
        <f t="shared" si="25"/>
        <v>2.2663990397745637E-2</v>
      </c>
      <c r="P186" s="202">
        <f t="shared" si="25"/>
        <v>2.266399039774564E-2</v>
      </c>
      <c r="Q186" s="202">
        <f t="shared" si="25"/>
        <v>2.2663990397745637E-2</v>
      </c>
    </row>
    <row r="187" spans="1:17" x14ac:dyDescent="0.25">
      <c r="A187" s="76" t="s">
        <v>80</v>
      </c>
      <c r="B187" s="202">
        <f t="shared" ref="B187:Q187" si="26">IF(B$74=0,0,B$74/B$70)</f>
        <v>6.1798399726169164E-4</v>
      </c>
      <c r="C187" s="202">
        <f t="shared" si="26"/>
        <v>6.1798399726169142E-4</v>
      </c>
      <c r="D187" s="202">
        <f t="shared" si="26"/>
        <v>6.1798399726169153E-4</v>
      </c>
      <c r="E187" s="202">
        <f t="shared" si="26"/>
        <v>6.1798399726169142E-4</v>
      </c>
      <c r="F187" s="202">
        <f t="shared" si="26"/>
        <v>6.1798399726169153E-4</v>
      </c>
      <c r="G187" s="202">
        <f t="shared" si="26"/>
        <v>6.1798399726169153E-4</v>
      </c>
      <c r="H187" s="202">
        <f t="shared" si="26"/>
        <v>6.1798399726169164E-4</v>
      </c>
      <c r="I187" s="202">
        <f t="shared" si="26"/>
        <v>6.1798399726169153E-4</v>
      </c>
      <c r="J187" s="202">
        <f t="shared" si="26"/>
        <v>6.1798399726169153E-4</v>
      </c>
      <c r="K187" s="202">
        <f t="shared" si="26"/>
        <v>6.1798399726169153E-4</v>
      </c>
      <c r="L187" s="202">
        <f t="shared" si="26"/>
        <v>6.179839972616912E-4</v>
      </c>
      <c r="M187" s="202">
        <f t="shared" si="26"/>
        <v>6.1798399726169153E-4</v>
      </c>
      <c r="N187" s="202">
        <f t="shared" si="26"/>
        <v>6.1798399726169153E-4</v>
      </c>
      <c r="O187" s="202">
        <f t="shared" si="26"/>
        <v>6.1798399726169153E-4</v>
      </c>
      <c r="P187" s="202">
        <f t="shared" si="26"/>
        <v>6.1798399726169164E-4</v>
      </c>
      <c r="Q187" s="202">
        <f t="shared" si="26"/>
        <v>6.1798399726169153E-4</v>
      </c>
    </row>
    <row r="188" spans="1:17" x14ac:dyDescent="0.25">
      <c r="A188" s="129" t="s">
        <v>79</v>
      </c>
      <c r="B188" s="201">
        <f t="shared" ref="B188:Q188" si="27">IF(B$75=0,0,B$75/B$70)</f>
        <v>1.2359679945233833E-3</v>
      </c>
      <c r="C188" s="201">
        <f t="shared" si="27"/>
        <v>1.2359679945233831E-3</v>
      </c>
      <c r="D188" s="201">
        <f t="shared" si="27"/>
        <v>1.2359679945233833E-3</v>
      </c>
      <c r="E188" s="201">
        <f t="shared" si="27"/>
        <v>1.2359679945233828E-3</v>
      </c>
      <c r="F188" s="201">
        <f t="shared" si="27"/>
        <v>1.2359679945233831E-3</v>
      </c>
      <c r="G188" s="201">
        <f t="shared" si="27"/>
        <v>1.2359679945233831E-3</v>
      </c>
      <c r="H188" s="201">
        <f t="shared" si="27"/>
        <v>1.2359679945233833E-3</v>
      </c>
      <c r="I188" s="201">
        <f t="shared" si="27"/>
        <v>1.2359679945233831E-3</v>
      </c>
      <c r="J188" s="201">
        <f t="shared" si="27"/>
        <v>1.2359679945233831E-3</v>
      </c>
      <c r="K188" s="201">
        <f t="shared" si="27"/>
        <v>1.2359679945233831E-3</v>
      </c>
      <c r="L188" s="201">
        <f t="shared" si="27"/>
        <v>1.2359679945233828E-3</v>
      </c>
      <c r="M188" s="201">
        <f t="shared" si="27"/>
        <v>1.2359679945233831E-3</v>
      </c>
      <c r="N188" s="201">
        <f t="shared" si="27"/>
        <v>1.2359679945233831E-3</v>
      </c>
      <c r="O188" s="201">
        <f t="shared" si="27"/>
        <v>1.2359679945233831E-3</v>
      </c>
      <c r="P188" s="201">
        <f t="shared" si="27"/>
        <v>1.2359679945233833E-3</v>
      </c>
      <c r="Q188" s="201">
        <f t="shared" si="27"/>
        <v>1.2359679945233831E-3</v>
      </c>
    </row>
    <row r="189" spans="1:17" x14ac:dyDescent="0.25">
      <c r="A189" s="127" t="s">
        <v>149</v>
      </c>
      <c r="B189" s="200">
        <f t="shared" ref="B189:Q189" si="28">IF(B$80=0,0,B$80/B$70)</f>
        <v>0.27941547728628441</v>
      </c>
      <c r="C189" s="200">
        <f t="shared" si="28"/>
        <v>0.27941547728628441</v>
      </c>
      <c r="D189" s="200">
        <f t="shared" si="28"/>
        <v>0.27941547728628441</v>
      </c>
      <c r="E189" s="200">
        <f t="shared" si="28"/>
        <v>0.2794154772862843</v>
      </c>
      <c r="F189" s="200">
        <f t="shared" si="28"/>
        <v>0.27941547728628435</v>
      </c>
      <c r="G189" s="200">
        <f t="shared" si="28"/>
        <v>0.27941547728628441</v>
      </c>
      <c r="H189" s="200">
        <f t="shared" si="28"/>
        <v>0.27941547728628435</v>
      </c>
      <c r="I189" s="200">
        <f t="shared" si="28"/>
        <v>0.27941547728628435</v>
      </c>
      <c r="J189" s="200">
        <f t="shared" si="28"/>
        <v>0.27941547728628435</v>
      </c>
      <c r="K189" s="200">
        <f t="shared" si="28"/>
        <v>0.2794154772862843</v>
      </c>
      <c r="L189" s="200">
        <f t="shared" si="28"/>
        <v>0.2794154772862843</v>
      </c>
      <c r="M189" s="200">
        <f t="shared" si="28"/>
        <v>0.27941547728628435</v>
      </c>
      <c r="N189" s="200">
        <f t="shared" si="28"/>
        <v>0.27941547728628435</v>
      </c>
      <c r="O189" s="200">
        <f t="shared" si="28"/>
        <v>0.27941547728628441</v>
      </c>
      <c r="P189" s="200">
        <f t="shared" si="28"/>
        <v>0.27941547728628435</v>
      </c>
      <c r="Q189" s="200">
        <f t="shared" si="28"/>
        <v>0.27941547728628435</v>
      </c>
    </row>
    <row r="190" spans="1:17" x14ac:dyDescent="0.25">
      <c r="A190" s="142" t="s">
        <v>166</v>
      </c>
      <c r="B190" s="199">
        <f t="shared" ref="B190:Q190" si="29">IF(B$81=0,0,B$81/B$70)</f>
        <v>8.8155551532128854E-2</v>
      </c>
      <c r="C190" s="199">
        <f t="shared" si="29"/>
        <v>8.8229867370377205E-2</v>
      </c>
      <c r="D190" s="199">
        <f t="shared" si="29"/>
        <v>8.7960838319107906E-2</v>
      </c>
      <c r="E190" s="199">
        <f t="shared" si="29"/>
        <v>8.5420520515636866E-2</v>
      </c>
      <c r="F190" s="199">
        <f t="shared" si="29"/>
        <v>8.5392477574810569E-2</v>
      </c>
      <c r="G190" s="199">
        <f t="shared" si="29"/>
        <v>8.5272911814242333E-2</v>
      </c>
      <c r="H190" s="199">
        <f t="shared" si="29"/>
        <v>8.505112388746161E-2</v>
      </c>
      <c r="I190" s="199">
        <f t="shared" si="29"/>
        <v>8.5212965643697638E-2</v>
      </c>
      <c r="J190" s="199">
        <f t="shared" si="29"/>
        <v>8.4528081210604303E-2</v>
      </c>
      <c r="K190" s="199">
        <f t="shared" si="29"/>
        <v>8.4682817760899129E-2</v>
      </c>
      <c r="L190" s="199">
        <f t="shared" si="29"/>
        <v>8.4600699825222947E-2</v>
      </c>
      <c r="M190" s="199">
        <f t="shared" si="29"/>
        <v>8.4439272767797766E-2</v>
      </c>
      <c r="N190" s="199">
        <f t="shared" si="29"/>
        <v>8.4246554254724632E-2</v>
      </c>
      <c r="O190" s="199">
        <f t="shared" si="29"/>
        <v>8.4045283000590526E-2</v>
      </c>
      <c r="P190" s="199">
        <f t="shared" si="29"/>
        <v>8.4272296778108061E-2</v>
      </c>
      <c r="Q190" s="199">
        <f t="shared" si="29"/>
        <v>8.4209169885520796E-2</v>
      </c>
    </row>
    <row r="191" spans="1:17" x14ac:dyDescent="0.25">
      <c r="A191" s="142" t="s">
        <v>165</v>
      </c>
      <c r="B191" s="199">
        <f t="shared" ref="B191:Q191" si="30">IF(B$86=0,0,B$86/B$70)</f>
        <v>0.19125992575415554</v>
      </c>
      <c r="C191" s="199">
        <f t="shared" si="30"/>
        <v>0.19118560991590716</v>
      </c>
      <c r="D191" s="199">
        <f t="shared" si="30"/>
        <v>0.19145463896717646</v>
      </c>
      <c r="E191" s="199">
        <f t="shared" si="30"/>
        <v>0.19399495677064746</v>
      </c>
      <c r="F191" s="199">
        <f t="shared" si="30"/>
        <v>0.19402299971147377</v>
      </c>
      <c r="G191" s="199">
        <f t="shared" si="30"/>
        <v>0.19414256547204209</v>
      </c>
      <c r="H191" s="199">
        <f t="shared" si="30"/>
        <v>0.1943643533988228</v>
      </c>
      <c r="I191" s="199">
        <f t="shared" si="30"/>
        <v>0.19420251164258667</v>
      </c>
      <c r="J191" s="199">
        <f t="shared" si="30"/>
        <v>0.19488739607568006</v>
      </c>
      <c r="K191" s="199">
        <f t="shared" si="30"/>
        <v>0.19473265952538518</v>
      </c>
      <c r="L191" s="199">
        <f t="shared" si="30"/>
        <v>0.19481477746106135</v>
      </c>
      <c r="M191" s="199">
        <f t="shared" si="30"/>
        <v>0.19497620451848657</v>
      </c>
      <c r="N191" s="199">
        <f t="shared" si="30"/>
        <v>0.19516892303155972</v>
      </c>
      <c r="O191" s="199">
        <f t="shared" si="30"/>
        <v>0.19537019428569388</v>
      </c>
      <c r="P191" s="199">
        <f t="shared" si="30"/>
        <v>0.19514318050817628</v>
      </c>
      <c r="Q191" s="199">
        <f t="shared" si="30"/>
        <v>0.19520630740076356</v>
      </c>
    </row>
    <row r="192" spans="1:17" x14ac:dyDescent="0.25">
      <c r="A192" s="127" t="s">
        <v>148</v>
      </c>
      <c r="B192" s="200">
        <f t="shared" ref="B192:Q192" si="31">IF(B$87=0,0,B$87/B$70)</f>
        <v>0.46269608934082956</v>
      </c>
      <c r="C192" s="200">
        <f t="shared" si="31"/>
        <v>0.46269608934082956</v>
      </c>
      <c r="D192" s="200">
        <f t="shared" si="31"/>
        <v>0.46269608934082956</v>
      </c>
      <c r="E192" s="200">
        <f t="shared" si="31"/>
        <v>0.46269608934082951</v>
      </c>
      <c r="F192" s="200">
        <f t="shared" si="31"/>
        <v>0.46269608934082962</v>
      </c>
      <c r="G192" s="200">
        <f t="shared" si="31"/>
        <v>0.46269608934082956</v>
      </c>
      <c r="H192" s="200">
        <f t="shared" si="31"/>
        <v>0.46269608934082967</v>
      </c>
      <c r="I192" s="200">
        <f t="shared" si="31"/>
        <v>0.46269608934082956</v>
      </c>
      <c r="J192" s="200">
        <f t="shared" si="31"/>
        <v>0.46269608934082945</v>
      </c>
      <c r="K192" s="200">
        <f t="shared" si="31"/>
        <v>0.46269608934082951</v>
      </c>
      <c r="L192" s="200">
        <f t="shared" si="31"/>
        <v>0.46269608934082945</v>
      </c>
      <c r="M192" s="200">
        <f t="shared" si="31"/>
        <v>0.46269608934082956</v>
      </c>
      <c r="N192" s="200">
        <f t="shared" si="31"/>
        <v>0.46269608934082956</v>
      </c>
      <c r="O192" s="200">
        <f t="shared" si="31"/>
        <v>0.46269608934082956</v>
      </c>
      <c r="P192" s="200">
        <f t="shared" si="31"/>
        <v>0.46269608934082962</v>
      </c>
      <c r="Q192" s="200">
        <f t="shared" si="31"/>
        <v>0.46269608934082945</v>
      </c>
    </row>
    <row r="193" spans="1:17" x14ac:dyDescent="0.25">
      <c r="A193" s="142" t="s">
        <v>164</v>
      </c>
      <c r="B193" s="199">
        <f t="shared" ref="B193:Q193" si="32">IF(B$88=0,0,B$88/B$70)</f>
        <v>0.20914750080574518</v>
      </c>
      <c r="C193" s="199">
        <f t="shared" si="32"/>
        <v>0.20130049945201337</v>
      </c>
      <c r="D193" s="199">
        <f t="shared" si="32"/>
        <v>0.2000352129585812</v>
      </c>
      <c r="E193" s="199">
        <f t="shared" si="32"/>
        <v>0.24364019447657453</v>
      </c>
      <c r="F193" s="199">
        <f t="shared" si="32"/>
        <v>0.2211351659691389</v>
      </c>
      <c r="G193" s="199">
        <f t="shared" si="32"/>
        <v>0.22931967308245629</v>
      </c>
      <c r="H193" s="199">
        <f t="shared" si="32"/>
        <v>0.13815276782228866</v>
      </c>
      <c r="I193" s="199">
        <f t="shared" si="32"/>
        <v>0.11059955759417464</v>
      </c>
      <c r="J193" s="199">
        <f t="shared" si="32"/>
        <v>0.13786567218831386</v>
      </c>
      <c r="K193" s="199">
        <f t="shared" si="32"/>
        <v>0.17578272130016376</v>
      </c>
      <c r="L193" s="199">
        <f t="shared" si="32"/>
        <v>0.16288590312289644</v>
      </c>
      <c r="M193" s="199">
        <f t="shared" si="32"/>
        <v>0.15251296785431034</v>
      </c>
      <c r="N193" s="199">
        <f t="shared" si="32"/>
        <v>0.15155489889746518</v>
      </c>
      <c r="O193" s="199">
        <f t="shared" si="32"/>
        <v>0.19104828521968831</v>
      </c>
      <c r="P193" s="199">
        <f t="shared" si="32"/>
        <v>0.17079048318013346</v>
      </c>
      <c r="Q193" s="199">
        <f t="shared" si="32"/>
        <v>0.13154319173558848</v>
      </c>
    </row>
    <row r="194" spans="1:17" x14ac:dyDescent="0.25">
      <c r="A194" s="142" t="s">
        <v>163</v>
      </c>
      <c r="B194" s="199">
        <f t="shared" ref="B194:Q194" si="33">IF(B$93=0,0,B$93/B$70)</f>
        <v>0.25354858853508444</v>
      </c>
      <c r="C194" s="199">
        <f t="shared" si="33"/>
        <v>0.26139558988881623</v>
      </c>
      <c r="D194" s="199">
        <f t="shared" si="33"/>
        <v>0.26266087638224833</v>
      </c>
      <c r="E194" s="199">
        <f t="shared" si="33"/>
        <v>0.219055894864255</v>
      </c>
      <c r="F194" s="199">
        <f t="shared" si="33"/>
        <v>0.24156092337169072</v>
      </c>
      <c r="G194" s="199">
        <f t="shared" si="33"/>
        <v>0.2333764162583733</v>
      </c>
      <c r="H194" s="199">
        <f t="shared" si="33"/>
        <v>0.32454332151854098</v>
      </c>
      <c r="I194" s="199">
        <f t="shared" si="33"/>
        <v>0.35209653174665495</v>
      </c>
      <c r="J194" s="199">
        <f t="shared" si="33"/>
        <v>0.32483041715251565</v>
      </c>
      <c r="K194" s="199">
        <f t="shared" si="33"/>
        <v>0.28691336804066575</v>
      </c>
      <c r="L194" s="199">
        <f t="shared" si="33"/>
        <v>0.29981018621793293</v>
      </c>
      <c r="M194" s="199">
        <f t="shared" si="33"/>
        <v>0.31018312148651922</v>
      </c>
      <c r="N194" s="199">
        <f t="shared" si="33"/>
        <v>0.31114119044336436</v>
      </c>
      <c r="O194" s="199">
        <f t="shared" si="33"/>
        <v>0.2716478041211412</v>
      </c>
      <c r="P194" s="199">
        <f t="shared" si="33"/>
        <v>0.29190560616069611</v>
      </c>
      <c r="Q194" s="199">
        <f t="shared" si="33"/>
        <v>0.33115289760524103</v>
      </c>
    </row>
    <row r="195" spans="1:17" x14ac:dyDescent="0.25">
      <c r="A195" s="127" t="s">
        <v>147</v>
      </c>
      <c r="B195" s="200">
        <f t="shared" ref="B195:Q195" si="34">IF(B$94=0,0,B$94/B$70)</f>
        <v>0.23055604879511088</v>
      </c>
      <c r="C195" s="200">
        <f t="shared" si="34"/>
        <v>0.23055604879511082</v>
      </c>
      <c r="D195" s="200">
        <f t="shared" si="34"/>
        <v>0.23055604879511127</v>
      </c>
      <c r="E195" s="200">
        <f t="shared" si="34"/>
        <v>0.23055604879511121</v>
      </c>
      <c r="F195" s="200">
        <f t="shared" si="34"/>
        <v>0.23055604879511099</v>
      </c>
      <c r="G195" s="200">
        <f t="shared" si="34"/>
        <v>0.23055604879511124</v>
      </c>
      <c r="H195" s="200">
        <f t="shared" si="34"/>
        <v>0.23055604879511127</v>
      </c>
      <c r="I195" s="200">
        <f t="shared" si="34"/>
        <v>0.23055604879511113</v>
      </c>
      <c r="J195" s="200">
        <f t="shared" si="34"/>
        <v>0.23055604879511127</v>
      </c>
      <c r="K195" s="200">
        <f t="shared" si="34"/>
        <v>0.23055604879511124</v>
      </c>
      <c r="L195" s="200">
        <f t="shared" si="34"/>
        <v>0.23055604879511116</v>
      </c>
      <c r="M195" s="200">
        <f t="shared" si="34"/>
        <v>0.23055604879511127</v>
      </c>
      <c r="N195" s="200">
        <f t="shared" si="34"/>
        <v>0.23055604879511127</v>
      </c>
      <c r="O195" s="200">
        <f t="shared" si="34"/>
        <v>0.23055604879511124</v>
      </c>
      <c r="P195" s="200">
        <f t="shared" si="34"/>
        <v>0.23055604879511127</v>
      </c>
      <c r="Q195" s="200">
        <f t="shared" si="34"/>
        <v>0.23055604879511127</v>
      </c>
    </row>
    <row r="196" spans="1:17" x14ac:dyDescent="0.25">
      <c r="A196" s="142" t="s">
        <v>162</v>
      </c>
      <c r="B196" s="199">
        <f t="shared" ref="B196:Q196" si="35">IF(B$95=0,0,B$95/B$70)</f>
        <v>8.4576428587771174E-2</v>
      </c>
      <c r="C196" s="199">
        <f t="shared" si="35"/>
        <v>8.4189886358491769E-2</v>
      </c>
      <c r="D196" s="199">
        <f t="shared" si="35"/>
        <v>8.4127469770608324E-2</v>
      </c>
      <c r="E196" s="199">
        <f t="shared" si="35"/>
        <v>8.6210977981580283E-2</v>
      </c>
      <c r="F196" s="199">
        <f t="shared" si="35"/>
        <v>8.5131469403087398E-2</v>
      </c>
      <c r="G196" s="199">
        <f t="shared" si="35"/>
        <v>8.5515975839992528E-2</v>
      </c>
      <c r="H196" s="199">
        <f t="shared" si="35"/>
        <v>8.1137331562382384E-2</v>
      </c>
      <c r="I196" s="199">
        <f t="shared" si="35"/>
        <v>7.9789435684493121E-2</v>
      </c>
      <c r="J196" s="199">
        <f t="shared" si="35"/>
        <v>8.1114362744076129E-2</v>
      </c>
      <c r="K196" s="199">
        <f t="shared" si="35"/>
        <v>8.2998799512385202E-2</v>
      </c>
      <c r="L196" s="199">
        <f t="shared" si="35"/>
        <v>8.2356826328604416E-2</v>
      </c>
      <c r="M196" s="199">
        <f t="shared" si="35"/>
        <v>8.1851505815222894E-2</v>
      </c>
      <c r="N196" s="199">
        <f t="shared" si="35"/>
        <v>8.1804529298051279E-2</v>
      </c>
      <c r="O196" s="199">
        <f t="shared" si="35"/>
        <v>8.3691005014746397E-2</v>
      </c>
      <c r="P196" s="199">
        <f t="shared" si="35"/>
        <v>8.2716849012228297E-2</v>
      </c>
      <c r="Q196" s="199">
        <f t="shared" si="35"/>
        <v>8.0817408879656147E-2</v>
      </c>
    </row>
    <row r="197" spans="1:17" x14ac:dyDescent="0.25">
      <c r="A197" s="142" t="s">
        <v>161</v>
      </c>
      <c r="B197" s="199">
        <f t="shared" ref="B197:Q197" si="36">IF(B$99=0,0,B$99/B$70)</f>
        <v>0.13379462161416528</v>
      </c>
      <c r="C197" s="199">
        <f t="shared" si="36"/>
        <v>0.13379462161416528</v>
      </c>
      <c r="D197" s="199">
        <f t="shared" si="36"/>
        <v>0.13379462161416525</v>
      </c>
      <c r="E197" s="199">
        <f t="shared" si="36"/>
        <v>0.13379462161416525</v>
      </c>
      <c r="F197" s="199">
        <f t="shared" si="36"/>
        <v>0.13379462161416525</v>
      </c>
      <c r="G197" s="199">
        <f t="shared" si="36"/>
        <v>0.13379462161416528</v>
      </c>
      <c r="H197" s="199">
        <f t="shared" si="36"/>
        <v>0.13379462161416528</v>
      </c>
      <c r="I197" s="199">
        <f t="shared" si="36"/>
        <v>0.13379462161416525</v>
      </c>
      <c r="J197" s="199">
        <f t="shared" si="36"/>
        <v>0.13379462161416525</v>
      </c>
      <c r="K197" s="199">
        <f t="shared" si="36"/>
        <v>0.13379462161416525</v>
      </c>
      <c r="L197" s="199">
        <f t="shared" si="36"/>
        <v>0.13379462161416522</v>
      </c>
      <c r="M197" s="199">
        <f t="shared" si="36"/>
        <v>0.13379462161416525</v>
      </c>
      <c r="N197" s="199">
        <f t="shared" si="36"/>
        <v>0.13379462161416525</v>
      </c>
      <c r="O197" s="199">
        <f t="shared" si="36"/>
        <v>0.13379462161416522</v>
      </c>
      <c r="P197" s="199">
        <f t="shared" si="36"/>
        <v>0.13379462161416525</v>
      </c>
      <c r="Q197" s="199">
        <f t="shared" si="36"/>
        <v>0.13379462161416525</v>
      </c>
    </row>
    <row r="198" spans="1:17" x14ac:dyDescent="0.25">
      <c r="A198" s="140" t="s">
        <v>160</v>
      </c>
      <c r="B198" s="198">
        <f t="shared" ref="B198:Q198" si="37">IF(B$110=0,0,B$110/B$70)</f>
        <v>1.2184998593174463E-2</v>
      </c>
      <c r="C198" s="198">
        <f t="shared" si="37"/>
        <v>1.25715408224538E-2</v>
      </c>
      <c r="D198" s="198">
        <f t="shared" si="37"/>
        <v>1.2633957410337687E-2</v>
      </c>
      <c r="E198" s="198">
        <f t="shared" si="37"/>
        <v>1.0550449199365661E-2</v>
      </c>
      <c r="F198" s="198">
        <f t="shared" si="37"/>
        <v>1.1629957777858314E-2</v>
      </c>
      <c r="G198" s="198">
        <f t="shared" si="37"/>
        <v>1.1245451340953404E-2</v>
      </c>
      <c r="H198" s="198">
        <f t="shared" si="37"/>
        <v>1.5624095618563611E-2</v>
      </c>
      <c r="I198" s="198">
        <f t="shared" si="37"/>
        <v>1.6971991496452742E-2</v>
      </c>
      <c r="J198" s="198">
        <f t="shared" si="37"/>
        <v>1.564706443686989E-2</v>
      </c>
      <c r="K198" s="198">
        <f t="shared" si="37"/>
        <v>1.3762627668560776E-2</v>
      </c>
      <c r="L198" s="198">
        <f t="shared" si="37"/>
        <v>1.4404600852341546E-2</v>
      </c>
      <c r="M198" s="198">
        <f t="shared" si="37"/>
        <v>1.490992136572312E-2</v>
      </c>
      <c r="N198" s="198">
        <f t="shared" si="37"/>
        <v>1.4956897882894714E-2</v>
      </c>
      <c r="O198" s="198">
        <f t="shared" si="37"/>
        <v>1.3070422166199623E-2</v>
      </c>
      <c r="P198" s="198">
        <f t="shared" si="37"/>
        <v>1.4044578168717719E-2</v>
      </c>
      <c r="Q198" s="198">
        <f t="shared" si="37"/>
        <v>1.5944018301289872E-2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1.0000000000000002</v>
      </c>
      <c r="C200" s="77">
        <f t="shared" si="38"/>
        <v>0.99999999999999989</v>
      </c>
      <c r="D200" s="77">
        <f t="shared" si="38"/>
        <v>1</v>
      </c>
      <c r="E200" s="77">
        <f t="shared" si="38"/>
        <v>1</v>
      </c>
      <c r="F200" s="77">
        <f t="shared" si="38"/>
        <v>1.0000000000000004</v>
      </c>
      <c r="G200" s="77">
        <f t="shared" si="38"/>
        <v>1</v>
      </c>
      <c r="H200" s="77">
        <f t="shared" si="38"/>
        <v>1.0000000000000002</v>
      </c>
      <c r="I200" s="77">
        <f t="shared" si="38"/>
        <v>1</v>
      </c>
      <c r="J200" s="77">
        <f t="shared" si="38"/>
        <v>1</v>
      </c>
      <c r="K200" s="77">
        <f t="shared" si="38"/>
        <v>1</v>
      </c>
      <c r="L200" s="77">
        <f t="shared" si="38"/>
        <v>1.0000000000000002</v>
      </c>
      <c r="M200" s="77">
        <f t="shared" si="38"/>
        <v>1.0000000000000004</v>
      </c>
      <c r="N200" s="77">
        <f t="shared" si="38"/>
        <v>1.0000000000000002</v>
      </c>
      <c r="O200" s="77">
        <f t="shared" si="38"/>
        <v>1.0000000000000004</v>
      </c>
      <c r="P200" s="77">
        <f t="shared" si="38"/>
        <v>1</v>
      </c>
      <c r="Q200" s="77">
        <f t="shared" si="38"/>
        <v>1.0000000000000002</v>
      </c>
    </row>
    <row r="201" spans="1:17" x14ac:dyDescent="0.25">
      <c r="A201" s="132" t="s">
        <v>83</v>
      </c>
      <c r="B201" s="203">
        <f t="shared" ref="B201:Q201" si="39">IF(B$113=0,0,B$113/B$112)</f>
        <v>1.2941836013061507E-3</v>
      </c>
      <c r="C201" s="203">
        <f t="shared" si="39"/>
        <v>1.2941836013061502E-3</v>
      </c>
      <c r="D201" s="203">
        <f t="shared" si="39"/>
        <v>1.29418360130615E-3</v>
      </c>
      <c r="E201" s="203">
        <f t="shared" si="39"/>
        <v>1.29418360130615E-3</v>
      </c>
      <c r="F201" s="203">
        <f t="shared" si="39"/>
        <v>1.2941836013061509E-3</v>
      </c>
      <c r="G201" s="203">
        <f t="shared" si="39"/>
        <v>1.2941836013061498E-3</v>
      </c>
      <c r="H201" s="203">
        <f t="shared" si="39"/>
        <v>1.2941836013061502E-3</v>
      </c>
      <c r="I201" s="203">
        <f t="shared" si="39"/>
        <v>1.2941836013061502E-3</v>
      </c>
      <c r="J201" s="203">
        <f t="shared" si="39"/>
        <v>1.2941836013061498E-3</v>
      </c>
      <c r="K201" s="203">
        <f t="shared" si="39"/>
        <v>1.2941836013061502E-3</v>
      </c>
      <c r="L201" s="203">
        <f t="shared" si="39"/>
        <v>1.2941836013061505E-3</v>
      </c>
      <c r="M201" s="203">
        <f t="shared" si="39"/>
        <v>1.2941836013061502E-3</v>
      </c>
      <c r="N201" s="203">
        <f t="shared" si="39"/>
        <v>1.2941836013061502E-3</v>
      </c>
      <c r="O201" s="203">
        <f t="shared" si="39"/>
        <v>1.2941836013061505E-3</v>
      </c>
      <c r="P201" s="203">
        <f t="shared" si="39"/>
        <v>1.2941836013061502E-3</v>
      </c>
      <c r="Q201" s="203">
        <f t="shared" si="39"/>
        <v>1.2941836013061505E-3</v>
      </c>
    </row>
    <row r="202" spans="1:17" x14ac:dyDescent="0.25">
      <c r="A202" s="76" t="s">
        <v>82</v>
      </c>
      <c r="B202" s="202">
        <f t="shared" ref="B202:Q202" si="40">IF(B$114=0,0,B$114/B$112)</f>
        <v>6.4511099198362139E-4</v>
      </c>
      <c r="C202" s="202">
        <f t="shared" si="40"/>
        <v>6.4511099198362118E-4</v>
      </c>
      <c r="D202" s="202">
        <f t="shared" si="40"/>
        <v>6.4511099198362118E-4</v>
      </c>
      <c r="E202" s="202">
        <f t="shared" si="40"/>
        <v>6.4511099198362107E-4</v>
      </c>
      <c r="F202" s="202">
        <f t="shared" si="40"/>
        <v>6.451109919836215E-4</v>
      </c>
      <c r="G202" s="202">
        <f t="shared" si="40"/>
        <v>6.4511099198362107E-4</v>
      </c>
      <c r="H202" s="202">
        <f t="shared" si="40"/>
        <v>6.4511099198362118E-4</v>
      </c>
      <c r="I202" s="202">
        <f t="shared" si="40"/>
        <v>6.4511099198362118E-4</v>
      </c>
      <c r="J202" s="202">
        <f t="shared" si="40"/>
        <v>6.4511099198362085E-4</v>
      </c>
      <c r="K202" s="202">
        <f t="shared" si="40"/>
        <v>6.4511099198362118E-4</v>
      </c>
      <c r="L202" s="202">
        <f t="shared" si="40"/>
        <v>6.4511099198362129E-4</v>
      </c>
      <c r="M202" s="202">
        <f t="shared" si="40"/>
        <v>6.4511099198362118E-4</v>
      </c>
      <c r="N202" s="202">
        <f t="shared" si="40"/>
        <v>6.4511099198362118E-4</v>
      </c>
      <c r="O202" s="202">
        <f t="shared" si="40"/>
        <v>6.4511099198362129E-4</v>
      </c>
      <c r="P202" s="202">
        <f t="shared" si="40"/>
        <v>6.4511099198362118E-4</v>
      </c>
      <c r="Q202" s="202">
        <f t="shared" si="40"/>
        <v>6.4511099198362118E-4</v>
      </c>
    </row>
    <row r="203" spans="1:17" x14ac:dyDescent="0.25">
      <c r="A203" s="76" t="s">
        <v>81</v>
      </c>
      <c r="B203" s="202">
        <f t="shared" ref="B203:Q203" si="41">IF(B$115=0,0,B$115/B$112)</f>
        <v>1.6443326848326979E-2</v>
      </c>
      <c r="C203" s="202">
        <f t="shared" si="41"/>
        <v>1.6443326848326972E-2</v>
      </c>
      <c r="D203" s="202">
        <f t="shared" si="41"/>
        <v>1.6443326848326972E-2</v>
      </c>
      <c r="E203" s="202">
        <f t="shared" si="41"/>
        <v>1.6443326848326972E-2</v>
      </c>
      <c r="F203" s="202">
        <f t="shared" si="41"/>
        <v>1.6443326848326983E-2</v>
      </c>
      <c r="G203" s="202">
        <f t="shared" si="41"/>
        <v>1.6443326848326972E-2</v>
      </c>
      <c r="H203" s="202">
        <f t="shared" si="41"/>
        <v>1.6443326848326976E-2</v>
      </c>
      <c r="I203" s="202">
        <f t="shared" si="41"/>
        <v>1.6443326848326976E-2</v>
      </c>
      <c r="J203" s="202">
        <f t="shared" si="41"/>
        <v>1.6443326848326969E-2</v>
      </c>
      <c r="K203" s="202">
        <f t="shared" si="41"/>
        <v>1.6443326848326976E-2</v>
      </c>
      <c r="L203" s="202">
        <f t="shared" si="41"/>
        <v>1.6443326848326976E-2</v>
      </c>
      <c r="M203" s="202">
        <f t="shared" si="41"/>
        <v>1.6443326848326976E-2</v>
      </c>
      <c r="N203" s="202">
        <f t="shared" si="41"/>
        <v>1.6443326848326976E-2</v>
      </c>
      <c r="O203" s="202">
        <f t="shared" si="41"/>
        <v>1.6443326848326979E-2</v>
      </c>
      <c r="P203" s="202">
        <f t="shared" si="41"/>
        <v>1.6443326848326976E-2</v>
      </c>
      <c r="Q203" s="202">
        <f t="shared" si="41"/>
        <v>1.6443326848326976E-2</v>
      </c>
    </row>
    <row r="204" spans="1:17" x14ac:dyDescent="0.25">
      <c r="A204" s="76" t="s">
        <v>80</v>
      </c>
      <c r="B204" s="202">
        <f t="shared" ref="B204:Q204" si="42">IF(B$116=0,0,B$116/B$112)</f>
        <v>4.3139453376871682E-4</v>
      </c>
      <c r="C204" s="202">
        <f t="shared" si="42"/>
        <v>4.3139453376871666E-4</v>
      </c>
      <c r="D204" s="202">
        <f t="shared" si="42"/>
        <v>4.313945337687166E-4</v>
      </c>
      <c r="E204" s="202">
        <f t="shared" si="42"/>
        <v>4.313945337687166E-4</v>
      </c>
      <c r="F204" s="202">
        <f t="shared" si="42"/>
        <v>4.3139453376871687E-4</v>
      </c>
      <c r="G204" s="202">
        <f t="shared" si="42"/>
        <v>4.3139453376871666E-4</v>
      </c>
      <c r="H204" s="202">
        <f t="shared" si="42"/>
        <v>4.3139453376871666E-4</v>
      </c>
      <c r="I204" s="202">
        <f t="shared" si="42"/>
        <v>4.313945337687166E-4</v>
      </c>
      <c r="J204" s="202">
        <f t="shared" si="42"/>
        <v>4.3139453376871649E-4</v>
      </c>
      <c r="K204" s="202">
        <f t="shared" si="42"/>
        <v>4.3139453376871671E-4</v>
      </c>
      <c r="L204" s="202">
        <f t="shared" si="42"/>
        <v>4.3139453376871671E-4</v>
      </c>
      <c r="M204" s="202">
        <f t="shared" si="42"/>
        <v>4.3139453376871671E-4</v>
      </c>
      <c r="N204" s="202">
        <f t="shared" si="42"/>
        <v>4.313945337687166E-4</v>
      </c>
      <c r="O204" s="202">
        <f t="shared" si="42"/>
        <v>4.3139453376871676E-4</v>
      </c>
      <c r="P204" s="202">
        <f t="shared" si="42"/>
        <v>4.3139453376871666E-4</v>
      </c>
      <c r="Q204" s="202">
        <f t="shared" si="42"/>
        <v>4.3139453376871671E-4</v>
      </c>
    </row>
    <row r="205" spans="1:17" x14ac:dyDescent="0.25">
      <c r="A205" s="129" t="s">
        <v>79</v>
      </c>
      <c r="B205" s="201">
        <f t="shared" ref="B205:Q205" si="43">IF(B$117=0,0,B$117/B$112)</f>
        <v>8.6278906753743374E-4</v>
      </c>
      <c r="C205" s="201">
        <f t="shared" si="43"/>
        <v>8.6278906753743353E-4</v>
      </c>
      <c r="D205" s="201">
        <f t="shared" si="43"/>
        <v>8.627890675374332E-4</v>
      </c>
      <c r="E205" s="201">
        <f t="shared" si="43"/>
        <v>8.627890675374332E-4</v>
      </c>
      <c r="F205" s="201">
        <f t="shared" si="43"/>
        <v>8.6278906753743374E-4</v>
      </c>
      <c r="G205" s="201">
        <f t="shared" si="43"/>
        <v>8.6278906753743309E-4</v>
      </c>
      <c r="H205" s="201">
        <f t="shared" si="43"/>
        <v>8.6278906753743331E-4</v>
      </c>
      <c r="I205" s="201">
        <f t="shared" si="43"/>
        <v>8.627890675374332E-4</v>
      </c>
      <c r="J205" s="201">
        <f t="shared" si="43"/>
        <v>8.6278906753743299E-4</v>
      </c>
      <c r="K205" s="201">
        <f t="shared" si="43"/>
        <v>8.6278906753743331E-4</v>
      </c>
      <c r="L205" s="201">
        <f t="shared" si="43"/>
        <v>8.6278906753743353E-4</v>
      </c>
      <c r="M205" s="201">
        <f t="shared" si="43"/>
        <v>8.6278906753743342E-4</v>
      </c>
      <c r="N205" s="201">
        <f t="shared" si="43"/>
        <v>8.627890675374332E-4</v>
      </c>
      <c r="O205" s="201">
        <f t="shared" si="43"/>
        <v>8.6278906753743353E-4</v>
      </c>
      <c r="P205" s="201">
        <f t="shared" si="43"/>
        <v>8.6278906753743353E-4</v>
      </c>
      <c r="Q205" s="201">
        <f t="shared" si="43"/>
        <v>8.6278906753743353E-4</v>
      </c>
    </row>
    <row r="206" spans="1:17" x14ac:dyDescent="0.25">
      <c r="A206" s="127" t="s">
        <v>146</v>
      </c>
      <c r="B206" s="200">
        <f t="shared" ref="B206:Q206" si="44">IF(B$122=0,0,B$122/B$112)</f>
        <v>0.56091521155574031</v>
      </c>
      <c r="C206" s="200">
        <f t="shared" si="44"/>
        <v>0.5609152115557402</v>
      </c>
      <c r="D206" s="200">
        <f t="shared" si="44"/>
        <v>0.56091521155574009</v>
      </c>
      <c r="E206" s="200">
        <f t="shared" si="44"/>
        <v>0.5609152115557402</v>
      </c>
      <c r="F206" s="200">
        <f t="shared" si="44"/>
        <v>0.56091521155574042</v>
      </c>
      <c r="G206" s="200">
        <f t="shared" si="44"/>
        <v>0.56091521155574009</v>
      </c>
      <c r="H206" s="200">
        <f t="shared" si="44"/>
        <v>0.5609152115557402</v>
      </c>
      <c r="I206" s="200">
        <f t="shared" si="44"/>
        <v>0.5609152115557402</v>
      </c>
      <c r="J206" s="200">
        <f t="shared" si="44"/>
        <v>0.56091521155573998</v>
      </c>
      <c r="K206" s="200">
        <f t="shared" si="44"/>
        <v>0.56091521155574009</v>
      </c>
      <c r="L206" s="200">
        <f t="shared" si="44"/>
        <v>0.5609152115557402</v>
      </c>
      <c r="M206" s="200">
        <f t="shared" si="44"/>
        <v>0.5609152115557402</v>
      </c>
      <c r="N206" s="200">
        <f t="shared" si="44"/>
        <v>0.5609152115557402</v>
      </c>
      <c r="O206" s="200">
        <f t="shared" si="44"/>
        <v>0.56091521155574031</v>
      </c>
      <c r="P206" s="200">
        <f t="shared" si="44"/>
        <v>0.56091521155574009</v>
      </c>
      <c r="Q206" s="200">
        <f t="shared" si="44"/>
        <v>0.5609152115557402</v>
      </c>
    </row>
    <row r="207" spans="1:17" x14ac:dyDescent="0.25">
      <c r="A207" s="142" t="s">
        <v>159</v>
      </c>
      <c r="B207" s="199">
        <f t="shared" ref="B207:Q207" si="45">IF(B$123=0,0,B$123/B$112)</f>
        <v>0.23181818957118575</v>
      </c>
      <c r="C207" s="199">
        <f t="shared" si="45"/>
        <v>0.23194606330614284</v>
      </c>
      <c r="D207" s="199">
        <f t="shared" si="45"/>
        <v>0.23148315054879989</v>
      </c>
      <c r="E207" s="199">
        <f t="shared" si="45"/>
        <v>0.22711207793272428</v>
      </c>
      <c r="F207" s="199">
        <f t="shared" si="45"/>
        <v>0.22706382502100106</v>
      </c>
      <c r="G207" s="199">
        <f t="shared" si="45"/>
        <v>0.2268580906750359</v>
      </c>
      <c r="H207" s="199">
        <f t="shared" si="45"/>
        <v>0.22647646474933386</v>
      </c>
      <c r="I207" s="199">
        <f t="shared" si="45"/>
        <v>0.22675494253185938</v>
      </c>
      <c r="J207" s="199">
        <f t="shared" si="45"/>
        <v>0.22557647596890396</v>
      </c>
      <c r="K207" s="199">
        <f t="shared" si="45"/>
        <v>0.2258427279696481</v>
      </c>
      <c r="L207" s="199">
        <f t="shared" si="45"/>
        <v>0.22570142932605619</v>
      </c>
      <c r="M207" s="199">
        <f t="shared" si="45"/>
        <v>0.22542366510724826</v>
      </c>
      <c r="N207" s="199">
        <f t="shared" si="45"/>
        <v>0.22509205832405216</v>
      </c>
      <c r="O207" s="199">
        <f t="shared" si="45"/>
        <v>0.22474573501515477</v>
      </c>
      <c r="P207" s="199">
        <f t="shared" si="45"/>
        <v>0.22513635295477757</v>
      </c>
      <c r="Q207" s="199">
        <f t="shared" si="45"/>
        <v>0.22502773180857727</v>
      </c>
    </row>
    <row r="208" spans="1:17" x14ac:dyDescent="0.25">
      <c r="A208" s="142" t="s">
        <v>158</v>
      </c>
      <c r="B208" s="199">
        <f t="shared" ref="B208:Q208" si="46">IF(B$129=0,0,B$129/B$112)</f>
        <v>0.32909702198455459</v>
      </c>
      <c r="C208" s="199">
        <f t="shared" si="46"/>
        <v>0.32896914824959728</v>
      </c>
      <c r="D208" s="199">
        <f t="shared" si="46"/>
        <v>0.32943206100694017</v>
      </c>
      <c r="E208" s="199">
        <f t="shared" si="46"/>
        <v>0.33380313362301584</v>
      </c>
      <c r="F208" s="199">
        <f t="shared" si="46"/>
        <v>0.33385138653473939</v>
      </c>
      <c r="G208" s="199">
        <f t="shared" si="46"/>
        <v>0.33405712088070422</v>
      </c>
      <c r="H208" s="199">
        <f t="shared" si="46"/>
        <v>0.33443874680640634</v>
      </c>
      <c r="I208" s="199">
        <f t="shared" si="46"/>
        <v>0.33416026902388074</v>
      </c>
      <c r="J208" s="199">
        <f t="shared" si="46"/>
        <v>0.33533873558683608</v>
      </c>
      <c r="K208" s="199">
        <f t="shared" si="46"/>
        <v>0.33507248358609204</v>
      </c>
      <c r="L208" s="199">
        <f t="shared" si="46"/>
        <v>0.33521378222968407</v>
      </c>
      <c r="M208" s="199">
        <f t="shared" si="46"/>
        <v>0.33549154644849194</v>
      </c>
      <c r="N208" s="199">
        <f t="shared" si="46"/>
        <v>0.33582315323168799</v>
      </c>
      <c r="O208" s="199">
        <f t="shared" si="46"/>
        <v>0.33616947654058543</v>
      </c>
      <c r="P208" s="199">
        <f t="shared" si="46"/>
        <v>0.33577885860096252</v>
      </c>
      <c r="Q208" s="199">
        <f t="shared" si="46"/>
        <v>0.33588747974716293</v>
      </c>
    </row>
    <row r="209" spans="1:17" x14ac:dyDescent="0.25">
      <c r="A209" s="127" t="s">
        <v>145</v>
      </c>
      <c r="B209" s="200">
        <f t="shared" ref="B209:Q209" si="47">IF(B$130=0,0,B$130/B$112)</f>
        <v>0.26959583782970786</v>
      </c>
      <c r="C209" s="200">
        <f t="shared" si="47"/>
        <v>0.26959583782970781</v>
      </c>
      <c r="D209" s="200">
        <f t="shared" si="47"/>
        <v>0.26959583782970775</v>
      </c>
      <c r="E209" s="200">
        <f t="shared" si="47"/>
        <v>0.26959583782970775</v>
      </c>
      <c r="F209" s="200">
        <f t="shared" si="47"/>
        <v>0.26959583782970792</v>
      </c>
      <c r="G209" s="200">
        <f t="shared" si="47"/>
        <v>0.26959583782970775</v>
      </c>
      <c r="H209" s="200">
        <f t="shared" si="47"/>
        <v>0.26959583782970781</v>
      </c>
      <c r="I209" s="200">
        <f t="shared" si="47"/>
        <v>0.26959583782970775</v>
      </c>
      <c r="J209" s="200">
        <f t="shared" si="47"/>
        <v>0.26959583782970764</v>
      </c>
      <c r="K209" s="200">
        <f t="shared" si="47"/>
        <v>0.26959583782970781</v>
      </c>
      <c r="L209" s="200">
        <f t="shared" si="47"/>
        <v>0.26959583782970781</v>
      </c>
      <c r="M209" s="200">
        <f t="shared" si="47"/>
        <v>0.26959583782970781</v>
      </c>
      <c r="N209" s="200">
        <f t="shared" si="47"/>
        <v>0.26959583782970781</v>
      </c>
      <c r="O209" s="200">
        <f t="shared" si="47"/>
        <v>0.26959583782970786</v>
      </c>
      <c r="P209" s="200">
        <f t="shared" si="47"/>
        <v>0.26959583782970775</v>
      </c>
      <c r="Q209" s="200">
        <f t="shared" si="47"/>
        <v>0.26959583782970781</v>
      </c>
    </row>
    <row r="210" spans="1:17" x14ac:dyDescent="0.25">
      <c r="A210" s="142" t="s">
        <v>157</v>
      </c>
      <c r="B210" s="199">
        <f t="shared" ref="B210:Q210" si="48">IF(B$131=0,0,B$131/B$112)</f>
        <v>0.12186248600035181</v>
      </c>
      <c r="C210" s="199">
        <f t="shared" si="48"/>
        <v>0.11729032956085386</v>
      </c>
      <c r="D210" s="199">
        <f t="shared" si="48"/>
        <v>0.11655309408350753</v>
      </c>
      <c r="E210" s="199">
        <f t="shared" si="48"/>
        <v>0.14196009837144064</v>
      </c>
      <c r="F210" s="199">
        <f t="shared" si="48"/>
        <v>0.12884725355685156</v>
      </c>
      <c r="G210" s="199">
        <f t="shared" si="48"/>
        <v>0.13361606207559532</v>
      </c>
      <c r="H210" s="199">
        <f t="shared" si="48"/>
        <v>8.0496490131576212E-2</v>
      </c>
      <c r="I210" s="199">
        <f t="shared" si="48"/>
        <v>6.4442257196673014E-2</v>
      </c>
      <c r="J210" s="199">
        <f t="shared" si="48"/>
        <v>8.0329210161501352E-2</v>
      </c>
      <c r="K210" s="199">
        <f t="shared" si="48"/>
        <v>0.10242206734968796</v>
      </c>
      <c r="L210" s="199">
        <f t="shared" si="48"/>
        <v>9.4907570076129599E-2</v>
      </c>
      <c r="M210" s="199">
        <f t="shared" si="48"/>
        <v>8.8863645697015492E-2</v>
      </c>
      <c r="N210" s="199">
        <f t="shared" si="48"/>
        <v>8.8305414475551541E-2</v>
      </c>
      <c r="O210" s="199">
        <f t="shared" si="48"/>
        <v>0.11131674484888682</v>
      </c>
      <c r="P210" s="199">
        <f t="shared" si="48"/>
        <v>9.9513275489068673E-2</v>
      </c>
      <c r="Q210" s="199">
        <f t="shared" si="48"/>
        <v>7.6645335466898404E-2</v>
      </c>
    </row>
    <row r="211" spans="1:17" x14ac:dyDescent="0.25">
      <c r="A211" s="142" t="s">
        <v>156</v>
      </c>
      <c r="B211" s="199">
        <f t="shared" ref="B211:Q211" si="49">IF(B$136=0,0,B$136/B$112)</f>
        <v>0.14773335182935607</v>
      </c>
      <c r="C211" s="199">
        <f t="shared" si="49"/>
        <v>0.15230550826885395</v>
      </c>
      <c r="D211" s="199">
        <f t="shared" si="49"/>
        <v>0.15304274374620022</v>
      </c>
      <c r="E211" s="199">
        <f t="shared" si="49"/>
        <v>0.12763573945826712</v>
      </c>
      <c r="F211" s="199">
        <f t="shared" si="49"/>
        <v>0.14074858427285639</v>
      </c>
      <c r="G211" s="199">
        <f t="shared" si="49"/>
        <v>0.13597977575411244</v>
      </c>
      <c r="H211" s="199">
        <f t="shared" si="49"/>
        <v>0.18909934769813158</v>
      </c>
      <c r="I211" s="199">
        <f t="shared" si="49"/>
        <v>0.20515358063303479</v>
      </c>
      <c r="J211" s="199">
        <f t="shared" si="49"/>
        <v>0.18926662766820632</v>
      </c>
      <c r="K211" s="199">
        <f t="shared" si="49"/>
        <v>0.16717377048001983</v>
      </c>
      <c r="L211" s="199">
        <f t="shared" si="49"/>
        <v>0.17468826775357821</v>
      </c>
      <c r="M211" s="199">
        <f t="shared" si="49"/>
        <v>0.18073219213269232</v>
      </c>
      <c r="N211" s="199">
        <f t="shared" si="49"/>
        <v>0.18129042335415621</v>
      </c>
      <c r="O211" s="199">
        <f t="shared" si="49"/>
        <v>0.15827909298082102</v>
      </c>
      <c r="P211" s="199">
        <f t="shared" si="49"/>
        <v>0.17008256234063909</v>
      </c>
      <c r="Q211" s="199">
        <f t="shared" si="49"/>
        <v>0.19295050236280936</v>
      </c>
    </row>
    <row r="212" spans="1:17" x14ac:dyDescent="0.25">
      <c r="A212" s="127" t="s">
        <v>144</v>
      </c>
      <c r="B212" s="200">
        <f t="shared" ref="B212:Q212" si="50">IF(B$137=0,0,B$137/B$112)</f>
        <v>0.14981214557162911</v>
      </c>
      <c r="C212" s="200">
        <f t="shared" si="50"/>
        <v>0.149812145571629</v>
      </c>
      <c r="D212" s="200">
        <f t="shared" si="50"/>
        <v>0.14981214557162925</v>
      </c>
      <c r="E212" s="200">
        <f t="shared" si="50"/>
        <v>0.14981214557162922</v>
      </c>
      <c r="F212" s="200">
        <f t="shared" si="50"/>
        <v>0.14981214557162917</v>
      </c>
      <c r="G212" s="200">
        <f t="shared" si="50"/>
        <v>0.14981214557162922</v>
      </c>
      <c r="H212" s="200">
        <f t="shared" si="50"/>
        <v>0.14981214557162928</v>
      </c>
      <c r="I212" s="200">
        <f t="shared" si="50"/>
        <v>0.1498121455716292</v>
      </c>
      <c r="J212" s="200">
        <f t="shared" si="50"/>
        <v>0.14981214557162925</v>
      </c>
      <c r="K212" s="200">
        <f t="shared" si="50"/>
        <v>0.14981214557162933</v>
      </c>
      <c r="L212" s="200">
        <f t="shared" si="50"/>
        <v>0.14981214557162925</v>
      </c>
      <c r="M212" s="200">
        <f t="shared" si="50"/>
        <v>0.14981214557162928</v>
      </c>
      <c r="N212" s="200">
        <f t="shared" si="50"/>
        <v>0.14981214557162925</v>
      </c>
      <c r="O212" s="200">
        <f t="shared" si="50"/>
        <v>0.14981214557162928</v>
      </c>
      <c r="P212" s="200">
        <f t="shared" si="50"/>
        <v>0.14981214557162928</v>
      </c>
      <c r="Q212" s="200">
        <f t="shared" si="50"/>
        <v>0.14981214557162933</v>
      </c>
    </row>
    <row r="213" spans="1:17" x14ac:dyDescent="0.25">
      <c r="A213" s="142" t="s">
        <v>155</v>
      </c>
      <c r="B213" s="199">
        <f t="shared" ref="B213:Q213" si="51">IF(B$138=0,0,B$138/B$112)</f>
        <v>5.4956598613379599E-2</v>
      </c>
      <c r="C213" s="199">
        <f t="shared" si="51"/>
        <v>5.470542879577979E-2</v>
      </c>
      <c r="D213" s="199">
        <f t="shared" si="51"/>
        <v>5.4664871356497918E-2</v>
      </c>
      <c r="E213" s="199">
        <f t="shared" si="51"/>
        <v>5.601870630046505E-2</v>
      </c>
      <c r="F213" s="199">
        <f t="shared" si="51"/>
        <v>5.5317256491829968E-2</v>
      </c>
      <c r="G213" s="199">
        <f t="shared" si="51"/>
        <v>5.5567103479579341E-2</v>
      </c>
      <c r="H213" s="199">
        <f t="shared" si="51"/>
        <v>5.272192072531269E-2</v>
      </c>
      <c r="I213" s="199">
        <f t="shared" si="51"/>
        <v>5.1846076545430865E-2</v>
      </c>
      <c r="J213" s="199">
        <f t="shared" si="51"/>
        <v>5.270699590347569E-2</v>
      </c>
      <c r="K213" s="199">
        <f t="shared" si="51"/>
        <v>5.3931476965368541E-2</v>
      </c>
      <c r="L213" s="199">
        <f t="shared" si="51"/>
        <v>5.3514331631015932E-2</v>
      </c>
      <c r="M213" s="199">
        <f t="shared" si="51"/>
        <v>5.3185981320075633E-2</v>
      </c>
      <c r="N213" s="199">
        <f t="shared" si="51"/>
        <v>5.3155456626120541E-2</v>
      </c>
      <c r="O213" s="199">
        <f t="shared" si="51"/>
        <v>5.4381262568596711E-2</v>
      </c>
      <c r="P213" s="199">
        <f t="shared" si="51"/>
        <v>5.3748269413043406E-2</v>
      </c>
      <c r="Q213" s="199">
        <f t="shared" si="51"/>
        <v>5.2514039371660423E-2</v>
      </c>
    </row>
    <row r="214" spans="1:17" x14ac:dyDescent="0.25">
      <c r="A214" s="142" t="s">
        <v>154</v>
      </c>
      <c r="B214" s="199">
        <f t="shared" ref="B214:Q214" si="52">IF(B$142=0,0,B$142/B$112)</f>
        <v>8.6937902669276687E-2</v>
      </c>
      <c r="C214" s="199">
        <f t="shared" si="52"/>
        <v>8.6937902669276673E-2</v>
      </c>
      <c r="D214" s="199">
        <f t="shared" si="52"/>
        <v>8.6937902669276645E-2</v>
      </c>
      <c r="E214" s="199">
        <f t="shared" si="52"/>
        <v>8.6937902669276659E-2</v>
      </c>
      <c r="F214" s="199">
        <f t="shared" si="52"/>
        <v>8.6937902669276729E-2</v>
      </c>
      <c r="G214" s="199">
        <f t="shared" si="52"/>
        <v>8.6937902669276645E-2</v>
      </c>
      <c r="H214" s="199">
        <f t="shared" si="52"/>
        <v>8.6937902669276673E-2</v>
      </c>
      <c r="I214" s="199">
        <f t="shared" si="52"/>
        <v>8.6937902669276659E-2</v>
      </c>
      <c r="J214" s="199">
        <f t="shared" si="52"/>
        <v>8.6937902669276645E-2</v>
      </c>
      <c r="K214" s="199">
        <f t="shared" si="52"/>
        <v>8.6937902669276673E-2</v>
      </c>
      <c r="L214" s="199">
        <f t="shared" si="52"/>
        <v>8.6937902669276687E-2</v>
      </c>
      <c r="M214" s="199">
        <f t="shared" si="52"/>
        <v>8.6937902669276659E-2</v>
      </c>
      <c r="N214" s="199">
        <f t="shared" si="52"/>
        <v>8.6937902669276659E-2</v>
      </c>
      <c r="O214" s="199">
        <f t="shared" si="52"/>
        <v>8.6937902669276687E-2</v>
      </c>
      <c r="P214" s="199">
        <f t="shared" si="52"/>
        <v>8.6937902669276673E-2</v>
      </c>
      <c r="Q214" s="199">
        <f t="shared" si="52"/>
        <v>8.6937902669276659E-2</v>
      </c>
    </row>
    <row r="215" spans="1:17" x14ac:dyDescent="0.25">
      <c r="A215" s="140" t="s">
        <v>153</v>
      </c>
      <c r="B215" s="198">
        <f t="shared" ref="B215:Q215" si="53">IF(B$153=0,0,B$153/B$112)</f>
        <v>7.9176442889728194E-3</v>
      </c>
      <c r="C215" s="198">
        <f t="shared" si="53"/>
        <v>8.168814106572525E-3</v>
      </c>
      <c r="D215" s="198">
        <f t="shared" si="53"/>
        <v>8.2093715458546983E-3</v>
      </c>
      <c r="E215" s="198">
        <f t="shared" si="53"/>
        <v>6.8555366018875075E-3</v>
      </c>
      <c r="F215" s="198">
        <f t="shared" si="53"/>
        <v>7.5569864105224718E-3</v>
      </c>
      <c r="G215" s="198">
        <f t="shared" si="53"/>
        <v>7.3071394227732251E-3</v>
      </c>
      <c r="H215" s="198">
        <f t="shared" si="53"/>
        <v>1.0152322177039921E-2</v>
      </c>
      <c r="I215" s="198">
        <f t="shared" si="53"/>
        <v>1.1028166356921646E-2</v>
      </c>
      <c r="J215" s="198">
        <f t="shared" si="53"/>
        <v>1.0167246998876913E-2</v>
      </c>
      <c r="K215" s="198">
        <f t="shared" si="53"/>
        <v>8.9427659369840772E-3</v>
      </c>
      <c r="L215" s="198">
        <f t="shared" si="53"/>
        <v>9.3599112713366583E-3</v>
      </c>
      <c r="M215" s="198">
        <f t="shared" si="53"/>
        <v>9.6882615822769993E-3</v>
      </c>
      <c r="N215" s="198">
        <f t="shared" si="53"/>
        <v>9.7187862762320582E-3</v>
      </c>
      <c r="O215" s="198">
        <f t="shared" si="53"/>
        <v>8.4929803337559107E-3</v>
      </c>
      <c r="P215" s="198">
        <f t="shared" si="53"/>
        <v>9.1259734893092033E-3</v>
      </c>
      <c r="Q215" s="198">
        <f t="shared" si="53"/>
        <v>1.0360203530692223E-2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354.0554490649626</v>
      </c>
      <c r="C220" s="133">
        <f t="shared" si="54"/>
        <v>351.61076036824784</v>
      </c>
      <c r="D220" s="133">
        <f t="shared" si="54"/>
        <v>343.04091037419289</v>
      </c>
      <c r="E220" s="133">
        <f t="shared" si="54"/>
        <v>329.78668840061277</v>
      </c>
      <c r="F220" s="133">
        <f t="shared" si="54"/>
        <v>293.71386477114942</v>
      </c>
      <c r="G220" s="133">
        <f t="shared" si="54"/>
        <v>301.00924811288951</v>
      </c>
      <c r="H220" s="133">
        <f t="shared" si="54"/>
        <v>272.40683490408162</v>
      </c>
      <c r="I220" s="133">
        <f t="shared" si="54"/>
        <v>270.36694331937633</v>
      </c>
      <c r="J220" s="133">
        <f t="shared" si="54"/>
        <v>278.6622391726541</v>
      </c>
      <c r="K220" s="133">
        <f t="shared" si="54"/>
        <v>274.23424574295956</v>
      </c>
      <c r="L220" s="133">
        <f t="shared" si="54"/>
        <v>280.311121394108</v>
      </c>
      <c r="M220" s="133">
        <f t="shared" si="54"/>
        <v>259.80849863082722</v>
      </c>
      <c r="N220" s="133">
        <f t="shared" si="54"/>
        <v>258.66383100175915</v>
      </c>
      <c r="O220" s="133">
        <f t="shared" si="54"/>
        <v>250.52765651806556</v>
      </c>
      <c r="P220" s="133">
        <f t="shared" si="54"/>
        <v>260.21897733116373</v>
      </c>
      <c r="Q220" s="133">
        <f t="shared" si="54"/>
        <v>293.42337149020489</v>
      </c>
    </row>
    <row r="221" spans="1:17" x14ac:dyDescent="0.25">
      <c r="A221" s="132" t="s">
        <v>83</v>
      </c>
      <c r="B221" s="131">
        <f>IF(B$6=0,0,B$6/NFM!B$11*1000)</f>
        <v>0.53690703427500475</v>
      </c>
      <c r="C221" s="131">
        <f>IF(C$6=0,0,C$6/NFM!C$11*1000)</f>
        <v>0.53319978852763616</v>
      </c>
      <c r="D221" s="131">
        <f>IF(D$6=0,0,D$6/NFM!D$11*1000)</f>
        <v>0.52020404801116826</v>
      </c>
      <c r="E221" s="131">
        <f>IF(E$6=0,0,E$6/NFM!E$11*1000)</f>
        <v>0.50010469625637632</v>
      </c>
      <c r="F221" s="131">
        <f>IF(F$6=0,0,F$6/NFM!F$11*1000)</f>
        <v>0.44540209867181879</v>
      </c>
      <c r="G221" s="131">
        <f>IF(G$6=0,0,G$6/NFM!G$11*1000)</f>
        <v>0.45646517549850613</v>
      </c>
      <c r="H221" s="131">
        <f>IF(H$6=0,0,H$6/NFM!H$11*1000)</f>
        <v>0.41309107438071324</v>
      </c>
      <c r="I221" s="131">
        <f>IF(I$6=0,0,I$6/NFM!I$11*1000)</f>
        <v>0.4099976828120222</v>
      </c>
      <c r="J221" s="131">
        <f>IF(J$6=0,0,J$6/NFM!J$11*1000)</f>
        <v>0.42257707597424954</v>
      </c>
      <c r="K221" s="131">
        <f>IF(K$6=0,0,K$6/NFM!K$11*1000)</f>
        <v>0.41586224973331709</v>
      </c>
      <c r="L221" s="131">
        <f>IF(L$6=0,0,L$6/NFM!L$11*1000)</f>
        <v>0.42507752178218045</v>
      </c>
      <c r="M221" s="131">
        <f>IF(M$6=0,0,M$6/NFM!M$11*1000)</f>
        <v>0.39398633984510345</v>
      </c>
      <c r="N221" s="131">
        <f>IF(N$6=0,0,N$6/NFM!N$11*1000)</f>
        <v>0.39225050975527814</v>
      </c>
      <c r="O221" s="131">
        <f>IF(O$6=0,0,O$6/NFM!O$11*1000)</f>
        <v>0.37991241603600212</v>
      </c>
      <c r="P221" s="131">
        <f>IF(P$6=0,0,P$6/NFM!P$11*1000)</f>
        <v>0.39460880986275954</v>
      </c>
      <c r="Q221" s="131">
        <f>IF(Q$6=0,0,Q$6/NFM!Q$11*1000)</f>
        <v>0.44496158042429385</v>
      </c>
    </row>
    <row r="222" spans="1:17" x14ac:dyDescent="0.25">
      <c r="A222" s="76" t="s">
        <v>82</v>
      </c>
      <c r="B222" s="130">
        <f>IF(B$7=0,0,B$7/NFM!B$11*1000)</f>
        <v>0.26845351713750237</v>
      </c>
      <c r="C222" s="130">
        <f>IF(C$7=0,0,C$7/NFM!C$11*1000)</f>
        <v>0.26659989426381808</v>
      </c>
      <c r="D222" s="130">
        <f>IF(D$7=0,0,D$7/NFM!D$11*1000)</f>
        <v>0.26010202400558413</v>
      </c>
      <c r="E222" s="130">
        <f>IF(E$7=0,0,E$7/NFM!E$11*1000)</f>
        <v>0.25005234812818816</v>
      </c>
      <c r="F222" s="130">
        <f>IF(F$7=0,0,F$7/NFM!F$11*1000)</f>
        <v>0.2227010493359094</v>
      </c>
      <c r="G222" s="130">
        <f>IF(G$7=0,0,G$7/NFM!G$11*1000)</f>
        <v>0.22823258774925306</v>
      </c>
      <c r="H222" s="130">
        <f>IF(H$7=0,0,H$7/NFM!H$11*1000)</f>
        <v>0.20654553719035662</v>
      </c>
      <c r="I222" s="130">
        <f>IF(I$7=0,0,I$7/NFM!I$11*1000)</f>
        <v>0.2049988414060111</v>
      </c>
      <c r="J222" s="130">
        <f>IF(J$7=0,0,J$7/NFM!J$11*1000)</f>
        <v>0.21128853798712477</v>
      </c>
      <c r="K222" s="130">
        <f>IF(K$7=0,0,K$7/NFM!K$11*1000)</f>
        <v>0.20793112486665857</v>
      </c>
      <c r="L222" s="130">
        <f>IF(L$7=0,0,L$7/NFM!L$11*1000)</f>
        <v>0.21253876089109022</v>
      </c>
      <c r="M222" s="130">
        <f>IF(M$7=0,0,M$7/NFM!M$11*1000)</f>
        <v>0.19699316992255173</v>
      </c>
      <c r="N222" s="130">
        <f>IF(N$7=0,0,N$7/NFM!N$11*1000)</f>
        <v>0.19612525487763907</v>
      </c>
      <c r="O222" s="130">
        <f>IF(O$7=0,0,O$7/NFM!O$11*1000)</f>
        <v>0.18995620801800106</v>
      </c>
      <c r="P222" s="130">
        <f>IF(P$7=0,0,P$7/NFM!P$11*1000)</f>
        <v>0.19730440493137977</v>
      </c>
      <c r="Q222" s="130">
        <f>IF(Q$7=0,0,Q$7/NFM!Q$11*1000)</f>
        <v>0.22248079021214692</v>
      </c>
    </row>
    <row r="223" spans="1:17" x14ac:dyDescent="0.25">
      <c r="A223" s="76" t="s">
        <v>81</v>
      </c>
      <c r="B223" s="130">
        <f>IF(B$8=0,0,B$8/NFM!B$11*1000)</f>
        <v>6.8008224341500592</v>
      </c>
      <c r="C223" s="130">
        <f>IF(C$8=0,0,C$8/NFM!C$11*1000)</f>
        <v>6.7538639880167235</v>
      </c>
      <c r="D223" s="130">
        <f>IF(D$8=0,0,D$8/NFM!D$11*1000)</f>
        <v>6.5892512748081309</v>
      </c>
      <c r="E223" s="130">
        <f>IF(E$8=0,0,E$8/NFM!E$11*1000)</f>
        <v>6.3346594859140994</v>
      </c>
      <c r="F223" s="130">
        <f>IF(F$8=0,0,F$8/NFM!F$11*1000)</f>
        <v>5.6417599165097041</v>
      </c>
      <c r="G223" s="130">
        <f>IF(G$8=0,0,G$8/NFM!G$11*1000)</f>
        <v>5.7818922229810772</v>
      </c>
      <c r="H223" s="130">
        <f>IF(H$8=0,0,H$8/NFM!H$11*1000)</f>
        <v>5.2324869421557016</v>
      </c>
      <c r="I223" s="130">
        <f>IF(I$8=0,0,I$8/NFM!I$11*1000)</f>
        <v>5.193303982285614</v>
      </c>
      <c r="J223" s="130">
        <f>IF(J$8=0,0,J$8/NFM!J$11*1000)</f>
        <v>5.3526429623404947</v>
      </c>
      <c r="K223" s="130">
        <f>IF(K$8=0,0,K$8/NFM!K$11*1000)</f>
        <v>5.2675884966220172</v>
      </c>
      <c r="L223" s="130">
        <f>IF(L$8=0,0,L$8/NFM!L$11*1000)</f>
        <v>5.3843152759076194</v>
      </c>
      <c r="M223" s="130">
        <f>IF(M$8=0,0,M$8/NFM!M$11*1000)</f>
        <v>4.9904936380379761</v>
      </c>
      <c r="N223" s="130">
        <f>IF(N$8=0,0,N$8/NFM!N$11*1000)</f>
        <v>4.9685064569001893</v>
      </c>
      <c r="O223" s="130">
        <f>IF(O$8=0,0,O$8/NFM!O$11*1000)</f>
        <v>4.8122239364560269</v>
      </c>
      <c r="P223" s="130">
        <f>IF(P$8=0,0,P$8/NFM!P$11*1000)</f>
        <v>4.9983782582616207</v>
      </c>
      <c r="Q223" s="130">
        <f>IF(Q$8=0,0,Q$8/NFM!Q$11*1000)</f>
        <v>5.6361800187077211</v>
      </c>
    </row>
    <row r="224" spans="1:17" x14ac:dyDescent="0.25">
      <c r="A224" s="76" t="s">
        <v>80</v>
      </c>
      <c r="B224" s="130">
        <f>IF(B$9=0,0,B$9/NFM!B$11*1000)</f>
        <v>0.17896901142500155</v>
      </c>
      <c r="C224" s="130">
        <f>IF(C$9=0,0,C$9/NFM!C$11*1000)</f>
        <v>0.1777332628425454</v>
      </c>
      <c r="D224" s="130">
        <f>IF(D$9=0,0,D$9/NFM!D$11*1000)</f>
        <v>0.17340134933705617</v>
      </c>
      <c r="E224" s="130">
        <f>IF(E$9=0,0,E$9/NFM!E$11*1000)</f>
        <v>0.16670156541879214</v>
      </c>
      <c r="F224" s="130">
        <f>IF(F$9=0,0,F$9/NFM!F$11*1000)</f>
        <v>0.14846736622393963</v>
      </c>
      <c r="G224" s="130">
        <f>IF(G$9=0,0,G$9/NFM!G$11*1000)</f>
        <v>0.15215505849950203</v>
      </c>
      <c r="H224" s="130">
        <f>IF(H$9=0,0,H$9/NFM!H$11*1000)</f>
        <v>0.1376970247935711</v>
      </c>
      <c r="I224" s="130">
        <f>IF(I$9=0,0,I$9/NFM!I$11*1000)</f>
        <v>0.13666589427067408</v>
      </c>
      <c r="J224" s="130">
        <f>IF(J$9=0,0,J$9/NFM!J$11*1000)</f>
        <v>0.14085902532474989</v>
      </c>
      <c r="K224" s="130">
        <f>IF(K$9=0,0,K$9/NFM!K$11*1000)</f>
        <v>0.13862074991110573</v>
      </c>
      <c r="L224" s="130">
        <f>IF(L$9=0,0,L$9/NFM!L$11*1000)</f>
        <v>0.14169250726072685</v>
      </c>
      <c r="M224" s="130">
        <f>IF(M$9=0,0,M$9/NFM!M$11*1000)</f>
        <v>0.13132877994836784</v>
      </c>
      <c r="N224" s="130">
        <f>IF(N$9=0,0,N$9/NFM!N$11*1000)</f>
        <v>0.13075016991842606</v>
      </c>
      <c r="O224" s="130">
        <f>IF(O$9=0,0,O$9/NFM!O$11*1000)</f>
        <v>0.12663747201200073</v>
      </c>
      <c r="P224" s="130">
        <f>IF(P$9=0,0,P$9/NFM!P$11*1000)</f>
        <v>0.13153626995425322</v>
      </c>
      <c r="Q224" s="130">
        <f>IF(Q$9=0,0,Q$9/NFM!Q$11*1000)</f>
        <v>0.14832052680809799</v>
      </c>
    </row>
    <row r="225" spans="1:17" x14ac:dyDescent="0.25">
      <c r="A225" s="129" t="s">
        <v>79</v>
      </c>
      <c r="B225" s="128">
        <f>IF(B$10=0,0,B$10/NFM!B$11*1000)</f>
        <v>0.35793802285000309</v>
      </c>
      <c r="C225" s="128">
        <f>IF(C$10=0,0,C$10/NFM!C$11*1000)</f>
        <v>0.3554665256850908</v>
      </c>
      <c r="D225" s="128">
        <f>IF(D$10=0,0,D$10/NFM!D$11*1000)</f>
        <v>0.34680269867411234</v>
      </c>
      <c r="E225" s="128">
        <f>IF(E$10=0,0,E$10/NFM!E$11*1000)</f>
        <v>0.33340313083758427</v>
      </c>
      <c r="F225" s="128">
        <f>IF(F$10=0,0,F$10/NFM!F$11*1000)</f>
        <v>0.29693473244787927</v>
      </c>
      <c r="G225" s="128">
        <f>IF(G$10=0,0,G$10/NFM!G$11*1000)</f>
        <v>0.30431011699900407</v>
      </c>
      <c r="H225" s="128">
        <f>IF(H$10=0,0,H$10/NFM!H$11*1000)</f>
        <v>0.2753940495871422</v>
      </c>
      <c r="I225" s="128">
        <f>IF(I$10=0,0,I$10/NFM!I$11*1000)</f>
        <v>0.27333178854134815</v>
      </c>
      <c r="J225" s="128">
        <f>IF(J$10=0,0,J$10/NFM!J$11*1000)</f>
        <v>0.28171805064949978</v>
      </c>
      <c r="K225" s="128">
        <f>IF(K$10=0,0,K$10/NFM!K$11*1000)</f>
        <v>0.27724149982221152</v>
      </c>
      <c r="L225" s="128">
        <f>IF(L$10=0,0,L$10/NFM!L$11*1000)</f>
        <v>0.2833850145214537</v>
      </c>
      <c r="M225" s="128">
        <f>IF(M$10=0,0,M$10/NFM!M$11*1000)</f>
        <v>0.26265755989673562</v>
      </c>
      <c r="N225" s="128">
        <f>IF(N$10=0,0,N$10/NFM!N$11*1000)</f>
        <v>0.26150033983685211</v>
      </c>
      <c r="O225" s="128">
        <f>IF(O$10=0,0,O$10/NFM!O$11*1000)</f>
        <v>0.25327494402400141</v>
      </c>
      <c r="P225" s="128">
        <f>IF(P$10=0,0,P$10/NFM!P$11*1000)</f>
        <v>0.26307253990850643</v>
      </c>
      <c r="Q225" s="128">
        <f>IF(Q$10=0,0,Q$10/NFM!Q$11*1000)</f>
        <v>0.29664105361619597</v>
      </c>
    </row>
    <row r="226" spans="1:17" x14ac:dyDescent="0.25">
      <c r="A226" s="127" t="s">
        <v>152</v>
      </c>
      <c r="B226" s="126">
        <f>IF(B$15=0,0,B$15/NFM!B$11*1000)</f>
        <v>141.58602570278845</v>
      </c>
      <c r="C226" s="126">
        <f>IF(C$15=0,0,C$15/NFM!C$11*1000)</f>
        <v>140.60839986038866</v>
      </c>
      <c r="D226" s="126">
        <f>IF(D$15=0,0,D$15/NFM!D$11*1000)</f>
        <v>137.18133496213122</v>
      </c>
      <c r="E226" s="126">
        <f>IF(E$15=0,0,E$15/NFM!E$11*1000)</f>
        <v>131.88099961076804</v>
      </c>
      <c r="F226" s="126">
        <f>IF(F$15=0,0,F$15/NFM!F$11*1000)</f>
        <v>117.45555368962302</v>
      </c>
      <c r="G226" s="126">
        <f>IF(G$15=0,0,G$15/NFM!G$11*1000)</f>
        <v>120.37296206750051</v>
      </c>
      <c r="H226" s="126">
        <f>IF(H$15=0,0,H$15/NFM!H$11*1000)</f>
        <v>108.93491748313087</v>
      </c>
      <c r="I226" s="126">
        <f>IF(I$15=0,0,I$15/NFM!I$11*1000)</f>
        <v>108.11916915019113</v>
      </c>
      <c r="J226" s="126">
        <f>IF(J$15=0,0,J$15/NFM!J$11*1000)</f>
        <v>111.4364404278856</v>
      </c>
      <c r="K226" s="126">
        <f>IF(K$15=0,0,K$15/NFM!K$11*1000)</f>
        <v>109.66569521494162</v>
      </c>
      <c r="L226" s="126">
        <f>IF(L$15=0,0,L$15/NFM!L$11*1000)</f>
        <v>112.09582494295007</v>
      </c>
      <c r="M226" s="126">
        <f>IF(M$15=0,0,M$15/NFM!M$11*1000)</f>
        <v>103.89686943696147</v>
      </c>
      <c r="N226" s="126">
        <f>IF(N$15=0,0,N$15/NFM!N$11*1000)</f>
        <v>103.43911927161761</v>
      </c>
      <c r="O226" s="126">
        <f>IF(O$15=0,0,O$15/NFM!O$11*1000)</f>
        <v>100.18548029327992</v>
      </c>
      <c r="P226" s="126">
        <f>IF(P$15=0,0,P$15/NFM!P$11*1000)</f>
        <v>104.06101900158413</v>
      </c>
      <c r="Q226" s="126">
        <f>IF(Q$15=0,0,Q$15/NFM!Q$11*1000)</f>
        <v>117.33938604059817</v>
      </c>
    </row>
    <row r="227" spans="1:17" x14ac:dyDescent="0.25">
      <c r="A227" s="72" t="s">
        <v>151</v>
      </c>
      <c r="B227" s="125">
        <f>IF(B$26=0,0,B$26/NFM!B$11*1000)</f>
        <v>204.3263333423366</v>
      </c>
      <c r="C227" s="125">
        <f>IF(C$26=0,0,C$26/NFM!C$11*1000)</f>
        <v>202.91549704852338</v>
      </c>
      <c r="D227" s="125">
        <f>IF(D$26=0,0,D$26/NFM!D$11*1000)</f>
        <v>197.96981401722562</v>
      </c>
      <c r="E227" s="125">
        <f>IF(E$26=0,0,E$26/NFM!E$11*1000)</f>
        <v>190.32076756328965</v>
      </c>
      <c r="F227" s="125">
        <f>IF(F$26=0,0,F$26/NFM!F$11*1000)</f>
        <v>169.50304591833714</v>
      </c>
      <c r="G227" s="125">
        <f>IF(G$26=0,0,G$26/NFM!G$11*1000)</f>
        <v>173.71323088366162</v>
      </c>
      <c r="H227" s="125">
        <f>IF(H$26=0,0,H$26/NFM!H$11*1000)</f>
        <v>157.20670279284326</v>
      </c>
      <c r="I227" s="125">
        <f>IF(I$26=0,0,I$26/NFM!I$11*1000)</f>
        <v>156.02947597986955</v>
      </c>
      <c r="J227" s="125">
        <f>IF(J$26=0,0,J$26/NFM!J$11*1000)</f>
        <v>160.81671309249239</v>
      </c>
      <c r="K227" s="125">
        <f>IF(K$26=0,0,K$26/NFM!K$11*1000)</f>
        <v>158.26130640706262</v>
      </c>
      <c r="L227" s="125">
        <f>IF(L$26=0,0,L$26/NFM!L$11*1000)</f>
        <v>161.76828737079484</v>
      </c>
      <c r="M227" s="125">
        <f>IF(M$26=0,0,M$26/NFM!M$11*1000)</f>
        <v>149.93616970621503</v>
      </c>
      <c r="N227" s="125">
        <f>IF(N$26=0,0,N$26/NFM!N$11*1000)</f>
        <v>149.27557899885315</v>
      </c>
      <c r="O227" s="125">
        <f>IF(O$26=0,0,O$26/NFM!O$11*1000)</f>
        <v>144.58017124823959</v>
      </c>
      <c r="P227" s="125">
        <f>IF(P$26=0,0,P$26/NFM!P$11*1000)</f>
        <v>150.17305804666108</v>
      </c>
      <c r="Q227" s="125">
        <f>IF(Q$26=0,0,Q$26/NFM!Q$11*1000)</f>
        <v>169.33540147983823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1416.2217962598506</v>
      </c>
      <c r="C229" s="133">
        <f t="shared" si="55"/>
        <v>1440.4161438573049</v>
      </c>
      <c r="D229" s="133">
        <f t="shared" si="55"/>
        <v>1405.3087135018059</v>
      </c>
      <c r="E229" s="133">
        <f t="shared" si="55"/>
        <v>1409.7440540377436</v>
      </c>
      <c r="F229" s="133">
        <f t="shared" si="55"/>
        <v>1370.0645680398343</v>
      </c>
      <c r="G229" s="133">
        <f t="shared" si="55"/>
        <v>1416.9945807090189</v>
      </c>
      <c r="H229" s="133">
        <f t="shared" si="55"/>
        <v>1308.2517308401143</v>
      </c>
      <c r="I229" s="133">
        <f t="shared" si="55"/>
        <v>1307.4080434209627</v>
      </c>
      <c r="J229" s="133">
        <f t="shared" si="55"/>
        <v>1347.5214403768944</v>
      </c>
      <c r="K229" s="133">
        <f t="shared" si="55"/>
        <v>1326.1090807329153</v>
      </c>
      <c r="L229" s="133">
        <f t="shared" si="55"/>
        <v>1367.6034403502049</v>
      </c>
      <c r="M229" s="133">
        <f t="shared" si="55"/>
        <v>1267.5736688312838</v>
      </c>
      <c r="N229" s="133">
        <f t="shared" si="55"/>
        <v>1261.9889764373988</v>
      </c>
      <c r="O229" s="133">
        <f t="shared" si="55"/>
        <v>1222.2935831192563</v>
      </c>
      <c r="P229" s="133">
        <f t="shared" si="55"/>
        <v>1220.3539495522875</v>
      </c>
      <c r="Q229" s="133">
        <f t="shared" si="55"/>
        <v>1406.3216426672975</v>
      </c>
    </row>
    <row r="230" spans="1:17" x14ac:dyDescent="0.25">
      <c r="A230" s="132" t="s">
        <v>83</v>
      </c>
      <c r="B230" s="131">
        <f>IF(B$34=0,0,B$34/NFM!B$13*1000)</f>
        <v>1.5686989672384144</v>
      </c>
      <c r="C230" s="131">
        <f>IF(C$34=0,0,C$34/NFM!C$13*1000)</f>
        <v>1.5954981933125838</v>
      </c>
      <c r="D230" s="131">
        <f>IF(D$34=0,0,D$34/NFM!D$13*1000)</f>
        <v>1.5566109301123494</v>
      </c>
      <c r="E230" s="131">
        <f>IF(E$34=0,0,E$34/NFM!E$13*1000)</f>
        <v>1.5615238004949763</v>
      </c>
      <c r="F230" s="131">
        <f>IF(F$34=0,0,F$34/NFM!F$13*1000)</f>
        <v>1.5175722324073668</v>
      </c>
      <c r="G230" s="131">
        <f>IF(G$34=0,0,G$34/NFM!G$13*1000)</f>
        <v>1.5695549533350199</v>
      </c>
      <c r="H230" s="131">
        <f>IF(H$34=0,0,H$34/NFM!H$13*1000)</f>
        <v>1.4491043313106904</v>
      </c>
      <c r="I230" s="131">
        <f>IF(I$34=0,0,I$34/NFM!I$13*1000)</f>
        <v>1.4481698084932966</v>
      </c>
      <c r="J230" s="131">
        <f>IF(J$34=0,0,J$34/NFM!J$13*1000)</f>
        <v>1.4926020044553825</v>
      </c>
      <c r="K230" s="131">
        <f>IF(K$34=0,0,K$34/NFM!K$13*1000)</f>
        <v>1.4688842883826911</v>
      </c>
      <c r="L230" s="131">
        <f>IF(L$34=0,0,L$34/NFM!L$13*1000)</f>
        <v>1.5148461280110359</v>
      </c>
      <c r="M230" s="131">
        <f>IF(M$34=0,0,M$34/NFM!M$13*1000)</f>
        <v>1.4040466757718226</v>
      </c>
      <c r="N230" s="131">
        <f>IF(N$34=0,0,N$34/NFM!N$13*1000)</f>
        <v>1.3978607088464667</v>
      </c>
      <c r="O230" s="131">
        <f>IF(O$34=0,0,O$34/NFM!O$13*1000)</f>
        <v>1.3538915207809077</v>
      </c>
      <c r="P230" s="131">
        <f>IF(P$34=0,0,P$34/NFM!P$13*1000)</f>
        <v>1.3517430570435469</v>
      </c>
      <c r="Q230" s="131">
        <f>IF(Q$34=0,0,Q$34/NFM!Q$13*1000)</f>
        <v>1.5577329160470301</v>
      </c>
    </row>
    <row r="231" spans="1:17" x14ac:dyDescent="0.25">
      <c r="A231" s="76" t="s">
        <v>82</v>
      </c>
      <c r="B231" s="130">
        <f>IF(B$35=0,0,B$35/NFM!B$13*1000)</f>
        <v>0.72837365009174071</v>
      </c>
      <c r="C231" s="130">
        <f>IF(C$35=0,0,C$35/NFM!C$13*1000)</f>
        <v>0.74081698722839961</v>
      </c>
      <c r="D231" s="130">
        <f>IF(D$35=0,0,D$35/NFM!D$13*1000)</f>
        <v>0.72276096855893113</v>
      </c>
      <c r="E231" s="130">
        <f>IF(E$35=0,0,E$35/NFM!E$13*1000)</f>
        <v>0.72504209795836017</v>
      </c>
      <c r="F231" s="130">
        <f>IF(F$35=0,0,F$35/NFM!F$13*1000)</f>
        <v>0.70463463626952849</v>
      </c>
      <c r="G231" s="130">
        <f>IF(G$35=0,0,G$35/NFM!G$13*1000)</f>
        <v>0.72877109901638015</v>
      </c>
      <c r="H231" s="130">
        <f>IF(H$35=0,0,H$35/NFM!H$13*1000)</f>
        <v>0.67284382357861461</v>
      </c>
      <c r="I231" s="130">
        <f>IF(I$35=0,0,I$35/NFM!I$13*1000)</f>
        <v>0.67240990871679918</v>
      </c>
      <c r="J231" s="130">
        <f>IF(J$35=0,0,J$35/NFM!J$13*1000)</f>
        <v>0.69304053411427058</v>
      </c>
      <c r="K231" s="130">
        <f>IF(K$35=0,0,K$35/NFM!K$13*1000)</f>
        <v>0.68202799455856622</v>
      </c>
      <c r="L231" s="130">
        <f>IF(L$35=0,0,L$35/NFM!L$13*1000)</f>
        <v>0.70336885956465678</v>
      </c>
      <c r="M231" s="130">
        <f>IF(M$35=0,0,M$35/NFM!M$13*1000)</f>
        <v>0.65192278664620895</v>
      </c>
      <c r="N231" s="130">
        <f>IF(N$35=0,0,N$35/NFM!N$13*1000)</f>
        <v>0.64905053683737524</v>
      </c>
      <c r="O231" s="130">
        <f>IF(O$35=0,0,O$35/NFM!O$13*1000)</f>
        <v>0.62863489389266103</v>
      </c>
      <c r="P231" s="130">
        <f>IF(P$35=0,0,P$35/NFM!P$13*1000)</f>
        <v>0.62763732558468532</v>
      </c>
      <c r="Q231" s="130">
        <f>IF(Q$35=0,0,Q$35/NFM!Q$13*1000)</f>
        <v>0.72328192573915651</v>
      </c>
    </row>
    <row r="232" spans="1:17" x14ac:dyDescent="0.25">
      <c r="A232" s="76" t="s">
        <v>81</v>
      </c>
      <c r="B232" s="130">
        <f>IF(B$36=0,0,B$36/NFM!B$13*1000)</f>
        <v>21.39721947226468</v>
      </c>
      <c r="C232" s="130">
        <f>IF(C$36=0,0,C$36/NFM!C$13*1000)</f>
        <v>21.7627637442835</v>
      </c>
      <c r="D232" s="130">
        <f>IF(D$36=0,0,D$36/NFM!D$13*1000)</f>
        <v>21.232337370104165</v>
      </c>
      <c r="E232" s="130">
        <f>IF(E$36=0,0,E$36/NFM!E$13*1000)</f>
        <v>21.299349440623288</v>
      </c>
      <c r="F232" s="130">
        <f>IF(F$36=0,0,F$36/NFM!F$13*1000)</f>
        <v>20.699845413297798</v>
      </c>
      <c r="G232" s="130">
        <f>IF(G$36=0,0,G$36/NFM!G$13*1000)</f>
        <v>21.408895212962413</v>
      </c>
      <c r="H232" s="130">
        <f>IF(H$36=0,0,H$36/NFM!H$13*1000)</f>
        <v>19.765936016296049</v>
      </c>
      <c r="I232" s="130">
        <f>IF(I$36=0,0,I$36/NFM!I$13*1000)</f>
        <v>19.753189026438065</v>
      </c>
      <c r="J232" s="130">
        <f>IF(J$36=0,0,J$36/NFM!J$13*1000)</f>
        <v>20.359248868696465</v>
      </c>
      <c r="K232" s="130">
        <f>IF(K$36=0,0,K$36/NFM!K$13*1000)</f>
        <v>20.035736718317708</v>
      </c>
      <c r="L232" s="130">
        <f>IF(L$36=0,0,L$36/NFM!L$13*1000)</f>
        <v>20.662661061621147</v>
      </c>
      <c r="M232" s="130">
        <f>IF(M$36=0,0,M$36/NFM!M$13*1000)</f>
        <v>19.151344839399886</v>
      </c>
      <c r="N232" s="130">
        <f>IF(N$36=0,0,N$36/NFM!N$13*1000)</f>
        <v>19.066967597676431</v>
      </c>
      <c r="O232" s="130">
        <f>IF(O$36=0,0,O$36/NFM!O$13*1000)</f>
        <v>18.467223231992111</v>
      </c>
      <c r="P232" s="130">
        <f>IF(P$36=0,0,P$36/NFM!P$13*1000)</f>
        <v>18.437917959867502</v>
      </c>
      <c r="Q232" s="130">
        <f>IF(Q$36=0,0,Q$36/NFM!Q$13*1000)</f>
        <v>21.247641376666635</v>
      </c>
    </row>
    <row r="233" spans="1:17" x14ac:dyDescent="0.25">
      <c r="A233" s="76" t="s">
        <v>80</v>
      </c>
      <c r="B233" s="130">
        <f>IF(B$37=0,0,B$37/NFM!B$13*1000)</f>
        <v>0.52289965574613828</v>
      </c>
      <c r="C233" s="130">
        <f>IF(C$37=0,0,C$37/NFM!C$13*1000)</f>
        <v>0.5318327311041946</v>
      </c>
      <c r="D233" s="130">
        <f>IF(D$37=0,0,D$37/NFM!D$13*1000)</f>
        <v>0.51887031003744977</v>
      </c>
      <c r="E233" s="130">
        <f>IF(E$37=0,0,E$37/NFM!E$13*1000)</f>
        <v>0.52050793349832547</v>
      </c>
      <c r="F233" s="130">
        <f>IF(F$37=0,0,F$37/NFM!F$13*1000)</f>
        <v>0.50585741080245561</v>
      </c>
      <c r="G233" s="130">
        <f>IF(G$37=0,0,G$37/NFM!G$13*1000)</f>
        <v>0.52318498444500661</v>
      </c>
      <c r="H233" s="130">
        <f>IF(H$37=0,0,H$37/NFM!H$13*1000)</f>
        <v>0.48303477710356341</v>
      </c>
      <c r="I233" s="130">
        <f>IF(I$37=0,0,I$37/NFM!I$13*1000)</f>
        <v>0.48272326949776551</v>
      </c>
      <c r="J233" s="130">
        <f>IF(J$37=0,0,J$37/NFM!J$13*1000)</f>
        <v>0.49753400148512744</v>
      </c>
      <c r="K233" s="130">
        <f>IF(K$37=0,0,K$37/NFM!K$13*1000)</f>
        <v>0.48962809612756381</v>
      </c>
      <c r="L233" s="130">
        <f>IF(L$37=0,0,L$37/NFM!L$13*1000)</f>
        <v>0.50494870933701197</v>
      </c>
      <c r="M233" s="130">
        <f>IF(M$37=0,0,M$37/NFM!M$13*1000)</f>
        <v>0.46801555859060756</v>
      </c>
      <c r="N233" s="130">
        <f>IF(N$37=0,0,N$37/NFM!N$13*1000)</f>
        <v>0.46595356961548884</v>
      </c>
      <c r="O233" s="130">
        <f>IF(O$37=0,0,O$37/NFM!O$13*1000)</f>
        <v>0.45129717359363591</v>
      </c>
      <c r="P233" s="130">
        <f>IF(P$37=0,0,P$37/NFM!P$13*1000)</f>
        <v>0.45058101901451558</v>
      </c>
      <c r="Q233" s="130">
        <f>IF(Q$37=0,0,Q$37/NFM!Q$13*1000)</f>
        <v>0.51924430534901</v>
      </c>
    </row>
    <row r="234" spans="1:17" x14ac:dyDescent="0.25">
      <c r="A234" s="129" t="s">
        <v>79</v>
      </c>
      <c r="B234" s="128">
        <f>IF(B$38=0,0,B$38/NFM!B$13*1000)</f>
        <v>1.0457993114922766</v>
      </c>
      <c r="C234" s="128">
        <f>IF(C$38=0,0,C$38/NFM!C$13*1000)</f>
        <v>1.0636654622083892</v>
      </c>
      <c r="D234" s="128">
        <f>IF(D$38=0,0,D$38/NFM!D$13*1000)</f>
        <v>1.0377406200748995</v>
      </c>
      <c r="E234" s="128">
        <f>IF(E$38=0,0,E$38/NFM!E$13*1000)</f>
        <v>1.0410158669966512</v>
      </c>
      <c r="F234" s="128">
        <f>IF(F$38=0,0,F$38/NFM!F$13*1000)</f>
        <v>1.0117148216049112</v>
      </c>
      <c r="G234" s="128">
        <f>IF(G$38=0,0,G$38/NFM!G$13*1000)</f>
        <v>1.0463699688900132</v>
      </c>
      <c r="H234" s="128">
        <f>IF(H$38=0,0,H$38/NFM!H$13*1000)</f>
        <v>0.96606955420712681</v>
      </c>
      <c r="I234" s="128">
        <f>IF(I$38=0,0,I$38/NFM!I$13*1000)</f>
        <v>0.96544653899553101</v>
      </c>
      <c r="J234" s="128">
        <f>IF(J$38=0,0,J$38/NFM!J$13*1000)</f>
        <v>0.99506800297025488</v>
      </c>
      <c r="K234" s="128">
        <f>IF(K$38=0,0,K$38/NFM!K$13*1000)</f>
        <v>0.97925619225512761</v>
      </c>
      <c r="L234" s="128">
        <f>IF(L$38=0,0,L$38/NFM!L$13*1000)</f>
        <v>1.0098974186740242</v>
      </c>
      <c r="M234" s="128">
        <f>IF(M$38=0,0,M$38/NFM!M$13*1000)</f>
        <v>0.93603111718121512</v>
      </c>
      <c r="N234" s="128">
        <f>IF(N$38=0,0,N$38/NFM!N$13*1000)</f>
        <v>0.93190713923097768</v>
      </c>
      <c r="O234" s="128">
        <f>IF(O$38=0,0,O$38/NFM!O$13*1000)</f>
        <v>0.90259434718727183</v>
      </c>
      <c r="P234" s="128">
        <f>IF(P$38=0,0,P$38/NFM!P$13*1000)</f>
        <v>0.90116203802903116</v>
      </c>
      <c r="Q234" s="128">
        <f>IF(Q$38=0,0,Q$38/NFM!Q$13*1000)</f>
        <v>1.03848861069802</v>
      </c>
    </row>
    <row r="235" spans="1:17" x14ac:dyDescent="0.25">
      <c r="A235" s="127" t="s">
        <v>150</v>
      </c>
      <c r="B235" s="126">
        <f>IF(B$43=0,0,B$43/NFM!B$13*1000)</f>
        <v>1161.4510953832923</v>
      </c>
      <c r="C235" s="126">
        <f>IF(C$43=0,0,C$43/NFM!C$13*1000)</f>
        <v>1181.2930096889183</v>
      </c>
      <c r="D235" s="126">
        <f>IF(D$43=0,0,D$43/NFM!D$13*1000)</f>
        <v>1152.501217647465</v>
      </c>
      <c r="E235" s="126">
        <f>IF(E$43=0,0,E$43/NFM!E$13*1000)</f>
        <v>1156.1386642236066</v>
      </c>
      <c r="F235" s="126">
        <f>IF(F$43=0,0,F$43/NFM!F$13*1000)</f>
        <v>1123.5973048135006</v>
      </c>
      <c r="G235" s="126">
        <f>IF(G$43=0,0,G$43/NFM!G$13*1000)</f>
        <v>1162.0848600572665</v>
      </c>
      <c r="H235" s="126">
        <f>IF(H$43=0,0,H$43/NFM!H$13*1000)</f>
        <v>1072.9042653023425</v>
      </c>
      <c r="I235" s="126">
        <f>IF(I$43=0,0,I$43/NFM!I$13*1000)</f>
        <v>1072.2123527221786</v>
      </c>
      <c r="J235" s="126">
        <f>IF(J$43=0,0,J$43/NFM!J$13*1000)</f>
        <v>1105.1095648375776</v>
      </c>
      <c r="K235" s="126">
        <f>IF(K$43=0,0,K$43/NFM!K$13*1000)</f>
        <v>1087.5491737823636</v>
      </c>
      <c r="L235" s="126">
        <f>IF(L$43=0,0,L$43/NFM!L$13*1000)</f>
        <v>1121.5789207873916</v>
      </c>
      <c r="M235" s="126">
        <f>IF(M$43=0,0,M$43/NFM!M$13*1000)</f>
        <v>1039.5439683467398</v>
      </c>
      <c r="N235" s="126">
        <f>IF(N$43=0,0,N$43/NFM!N$13*1000)</f>
        <v>1034.9639321438042</v>
      </c>
      <c r="O235" s="126">
        <f>IF(O$43=0,0,O$43/NFM!O$13*1000)</f>
        <v>1002.4095270550068</v>
      </c>
      <c r="P235" s="126">
        <f>IF(P$43=0,0,P$43/NFM!P$13*1000)</f>
        <v>1000.818823157533</v>
      </c>
      <c r="Q235" s="126">
        <f>IF(Q$43=0,0,Q$43/NFM!Q$13*1000)</f>
        <v>1153.3319262920522</v>
      </c>
    </row>
    <row r="236" spans="1:17" x14ac:dyDescent="0.25">
      <c r="A236" s="127" t="s">
        <v>148</v>
      </c>
      <c r="B236" s="126">
        <f>IF(B$44=0,0,B$44/NFM!B$13*1000)</f>
        <v>141.64037748576735</v>
      </c>
      <c r="C236" s="126">
        <f>IF(C$44=0,0,C$44/NFM!C$13*1000)</f>
        <v>144.0601231327949</v>
      </c>
      <c r="D236" s="126">
        <f>IF(D$44=0,0,D$44/NFM!D$13*1000)</f>
        <v>140.54892898139821</v>
      </c>
      <c r="E236" s="126">
        <f>IF(E$44=0,0,E$44/NFM!E$13*1000)</f>
        <v>140.99252002726914</v>
      </c>
      <c r="F236" s="126">
        <f>IF(F$44=0,0,F$44/NFM!F$13*1000)</f>
        <v>137.02406156262202</v>
      </c>
      <c r="G236" s="126">
        <f>IF(G$44=0,0,G$44/NFM!G$13*1000)</f>
        <v>141.71766586064226</v>
      </c>
      <c r="H236" s="126">
        <f>IF(H$44=0,0,H$44/NFM!H$13*1000)</f>
        <v>130.84198357345642</v>
      </c>
      <c r="I236" s="126">
        <f>IF(I$44=0,0,I$44/NFM!I$13*1000)</f>
        <v>130.75760399050952</v>
      </c>
      <c r="J236" s="126">
        <f>IF(J$44=0,0,J$44/NFM!J$13*1000)</f>
        <v>134.76945912653389</v>
      </c>
      <c r="K236" s="126">
        <f>IF(K$44=0,0,K$44/NFM!K$13*1000)</f>
        <v>132.62794802223948</v>
      </c>
      <c r="L236" s="126">
        <f>IF(L$44=0,0,L$44/NFM!L$13*1000)</f>
        <v>136.77791716919413</v>
      </c>
      <c r="M236" s="126">
        <f>IF(M$44=0,0,M$44/NFM!M$13*1000)</f>
        <v>126.7736546764317</v>
      </c>
      <c r="N236" s="126">
        <f>IF(N$44=0,0,N$44/NFM!N$13*1000)</f>
        <v>126.21511367607371</v>
      </c>
      <c r="O236" s="126">
        <f>IF(O$44=0,0,O$44/NFM!O$13*1000)</f>
        <v>122.24506427500084</v>
      </c>
      <c r="P236" s="126">
        <f>IF(P$44=0,0,P$44/NFM!P$13*1000)</f>
        <v>122.05107599482113</v>
      </c>
      <c r="Q236" s="126">
        <f>IF(Q$44=0,0,Q$44/NFM!Q$13*1000)</f>
        <v>140.65023491366489</v>
      </c>
    </row>
    <row r="237" spans="1:17" x14ac:dyDescent="0.25">
      <c r="A237" s="72" t="s">
        <v>147</v>
      </c>
      <c r="B237" s="125">
        <f>IF(B$51=0,0,B$51/NFM!B$13*1000)</f>
        <v>87.867332333957549</v>
      </c>
      <c r="C237" s="125">
        <f>IF(C$51=0,0,C$51/NFM!C$13*1000)</f>
        <v>89.368433917454652</v>
      </c>
      <c r="D237" s="125">
        <f>IF(D$51=0,0,D$51/NFM!D$13*1000)</f>
        <v>87.190246674055032</v>
      </c>
      <c r="E237" s="125">
        <f>IF(E$51=0,0,E$51/NFM!E$13*1000)</f>
        <v>87.465430647296174</v>
      </c>
      <c r="F237" s="125">
        <f>IF(F$51=0,0,F$51/NFM!F$13*1000)</f>
        <v>85.003577149329431</v>
      </c>
      <c r="G237" s="125">
        <f>IF(G$51=0,0,G$51/NFM!G$13*1000)</f>
        <v>87.915278572461304</v>
      </c>
      <c r="H237" s="125">
        <f>IF(H$51=0,0,H$51/NFM!H$13*1000)</f>
        <v>81.168493461819281</v>
      </c>
      <c r="I237" s="125">
        <f>IF(I$51=0,0,I$51/NFM!I$13*1000)</f>
        <v>81.116148156133121</v>
      </c>
      <c r="J237" s="125">
        <f>IF(J$51=0,0,J$51/NFM!J$13*1000)</f>
        <v>83.604923001061564</v>
      </c>
      <c r="K237" s="125">
        <f>IF(K$51=0,0,K$51/NFM!K$13*1000)</f>
        <v>82.276425638670617</v>
      </c>
      <c r="L237" s="125">
        <f>IF(L$51=0,0,L$51/NFM!L$13*1000)</f>
        <v>84.850880216411213</v>
      </c>
      <c r="M237" s="125">
        <f>IF(M$51=0,0,M$51/NFM!M$13*1000)</f>
        <v>78.644684830522493</v>
      </c>
      <c r="N237" s="125">
        <f>IF(N$51=0,0,N$51/NFM!N$13*1000)</f>
        <v>78.298191065314001</v>
      </c>
      <c r="O237" s="125">
        <f>IF(O$51=0,0,O$51/NFM!O$13*1000)</f>
        <v>75.835350621801695</v>
      </c>
      <c r="P237" s="125">
        <f>IF(P$51=0,0,P$51/NFM!P$13*1000)</f>
        <v>75.715009000393948</v>
      </c>
      <c r="Q237" s="125">
        <f>IF(Q$51=0,0,Q$51/NFM!Q$13*1000)</f>
        <v>87.253092327080623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151.06365826771733</v>
      </c>
      <c r="C239" s="133">
        <f t="shared" si="56"/>
        <v>153.64438867811248</v>
      </c>
      <c r="D239" s="133">
        <f t="shared" si="56"/>
        <v>147.20730274439632</v>
      </c>
      <c r="E239" s="133">
        <f t="shared" si="56"/>
        <v>142.84492443078659</v>
      </c>
      <c r="F239" s="133">
        <f t="shared" si="56"/>
        <v>138.82432710137084</v>
      </c>
      <c r="G239" s="133">
        <f t="shared" si="56"/>
        <v>141.49579941561819</v>
      </c>
      <c r="H239" s="133">
        <f t="shared" si="56"/>
        <v>126.72730922033593</v>
      </c>
      <c r="I239" s="133">
        <f t="shared" si="56"/>
        <v>124.1587665324367</v>
      </c>
      <c r="J239" s="133">
        <f t="shared" si="56"/>
        <v>127.96815864420829</v>
      </c>
      <c r="K239" s="133">
        <f t="shared" si="56"/>
        <v>125.93472143589106</v>
      </c>
      <c r="L239" s="133">
        <f t="shared" si="56"/>
        <v>129.87525747133998</v>
      </c>
      <c r="M239" s="133">
        <f t="shared" si="56"/>
        <v>120.37587194223332</v>
      </c>
      <c r="N239" s="133">
        <f t="shared" si="56"/>
        <v>119.84551837543596</v>
      </c>
      <c r="O239" s="133">
        <f t="shared" si="56"/>
        <v>116.07582222265374</v>
      </c>
      <c r="P239" s="133">
        <f t="shared" si="56"/>
        <v>120.56605714297586</v>
      </c>
      <c r="Q239" s="133">
        <f t="shared" si="56"/>
        <v>138.93891652781048</v>
      </c>
    </row>
    <row r="240" spans="1:17" x14ac:dyDescent="0.25">
      <c r="A240" s="132" t="s">
        <v>83</v>
      </c>
      <c r="B240" s="131">
        <f>IF(B$71=0,0,B$71/NFM!B$14*1000)</f>
        <v>0.28006477013177455</v>
      </c>
      <c r="C240" s="131">
        <f>IF(C$71=0,0,C$71/NFM!C$14*1000)</f>
        <v>0.28484932041638689</v>
      </c>
      <c r="D240" s="131">
        <f>IF(D$71=0,0,D$71/NFM!D$14*1000)</f>
        <v>0.27291527212828204</v>
      </c>
      <c r="E240" s="131">
        <f>IF(E$71=0,0,E$71/NFM!E$14*1000)</f>
        <v>0.26482763216484528</v>
      </c>
      <c r="F240" s="131">
        <f>IF(F$71=0,0,F$71/NFM!F$14*1000)</f>
        <v>0.2573736377378093</v>
      </c>
      <c r="G240" s="131">
        <f>IF(G$71=0,0,G$71/NFM!G$14*1000)</f>
        <v>0.26232641915580679</v>
      </c>
      <c r="H240" s="131">
        <f>IF(H$71=0,0,H$71/NFM!H$14*1000)</f>
        <v>0.23494634734260483</v>
      </c>
      <c r="I240" s="131">
        <f>IF(I$71=0,0,I$71/NFM!I$14*1000)</f>
        <v>0.23018439251038914</v>
      </c>
      <c r="J240" s="131">
        <f>IF(J$71=0,0,J$71/NFM!J$14*1000)</f>
        <v>0.23724682260349839</v>
      </c>
      <c r="K240" s="131">
        <f>IF(K$71=0,0,K$71/NFM!K$14*1000)</f>
        <v>0.23347692764096878</v>
      </c>
      <c r="L240" s="131">
        <f>IF(L$71=0,0,L$71/NFM!L$14*1000)</f>
        <v>0.24078249227259013</v>
      </c>
      <c r="M240" s="131">
        <f>IF(M$71=0,0,M$71/NFM!M$14*1000)</f>
        <v>0.22317108755016857</v>
      </c>
      <c r="N240" s="131">
        <f>IF(N$71=0,0,N$71/NFM!N$14*1000)</f>
        <v>0.22218783749865423</v>
      </c>
      <c r="O240" s="131">
        <f>IF(O$71=0,0,O$71/NFM!O$14*1000)</f>
        <v>0.21519900180777912</v>
      </c>
      <c r="P240" s="131">
        <f>IF(P$71=0,0,P$71/NFM!P$14*1000)</f>
        <v>0.22352368178189319</v>
      </c>
      <c r="Q240" s="131">
        <f>IF(Q$71=0,0,Q$71/NFM!Q$14*1000)</f>
        <v>0.25758608103319447</v>
      </c>
    </row>
    <row r="241" spans="1:17" x14ac:dyDescent="0.25">
      <c r="A241" s="76" t="s">
        <v>82</v>
      </c>
      <c r="B241" s="130">
        <f>IF(B$72=0,0,B$72/NFM!B$14*1000)</f>
        <v>0.14509516280738904</v>
      </c>
      <c r="C241" s="130">
        <f>IF(C$72=0,0,C$72/NFM!C$14*1000)</f>
        <v>0.14757392906627745</v>
      </c>
      <c r="D241" s="130">
        <f>IF(D$72=0,0,D$72/NFM!D$14*1000)</f>
        <v>0.14139117113317828</v>
      </c>
      <c r="E241" s="130">
        <f>IF(E$72=0,0,E$72/NFM!E$14*1000)</f>
        <v>0.13720114952971041</v>
      </c>
      <c r="F241" s="130">
        <f>IF(F$72=0,0,F$72/NFM!F$14*1000)</f>
        <v>0.13333940521089702</v>
      </c>
      <c r="G241" s="130">
        <f>IF(G$72=0,0,G$72/NFM!G$14*1000)</f>
        <v>0.13590532817884346</v>
      </c>
      <c r="H241" s="130">
        <f>IF(H$72=0,0,H$72/NFM!H$14*1000)</f>
        <v>0.12172033812977261</v>
      </c>
      <c r="I241" s="130">
        <f>IF(I$72=0,0,I$72/NFM!I$14*1000)</f>
        <v>0.11925327805885869</v>
      </c>
      <c r="J241" s="130">
        <f>IF(J$72=0,0,J$72/NFM!J$14*1000)</f>
        <v>0.12291216183668389</v>
      </c>
      <c r="K241" s="130">
        <f>IF(K$72=0,0,K$72/NFM!K$14*1000)</f>
        <v>0.12095906533298006</v>
      </c>
      <c r="L241" s="130">
        <f>IF(L$72=0,0,L$72/NFM!L$14*1000)</f>
        <v>0.12474391156382252</v>
      </c>
      <c r="M241" s="130">
        <f>IF(M$72=0,0,M$72/NFM!M$14*1000)</f>
        <v>0.11561984489073023</v>
      </c>
      <c r="N241" s="130">
        <f>IF(N$72=0,0,N$72/NFM!N$14*1000)</f>
        <v>0.11511044548916423</v>
      </c>
      <c r="O241" s="130">
        <f>IF(O$72=0,0,O$72/NFM!O$14*1000)</f>
        <v>0.11148968929078734</v>
      </c>
      <c r="P241" s="130">
        <f>IF(P$72=0,0,P$72/NFM!P$14*1000)</f>
        <v>0.11580251591155505</v>
      </c>
      <c r="Q241" s="130">
        <f>IF(Q$72=0,0,Q$72/NFM!Q$14*1000)</f>
        <v>0.13344946723161011</v>
      </c>
    </row>
    <row r="242" spans="1:17" x14ac:dyDescent="0.25">
      <c r="A242" s="76" t="s">
        <v>81</v>
      </c>
      <c r="B242" s="130">
        <f>IF(B$73=0,0,B$73/NFM!B$14*1000)</f>
        <v>3.4237053004278755</v>
      </c>
      <c r="C242" s="130">
        <f>IF(C$73=0,0,C$73/NFM!C$14*1000)</f>
        <v>3.4821949496682412</v>
      </c>
      <c r="D242" s="130">
        <f>IF(D$73=0,0,D$73/NFM!D$14*1000)</f>
        <v>3.3363048958770323</v>
      </c>
      <c r="E242" s="130">
        <f>IF(E$73=0,0,E$73/NFM!E$14*1000)</f>
        <v>3.2374359956660483</v>
      </c>
      <c r="F242" s="130">
        <f>IF(F$73=0,0,F$73/NFM!F$14*1000)</f>
        <v>3.1463132163989691</v>
      </c>
      <c r="G242" s="130">
        <f>IF(G$73=0,0,G$73/NFM!G$14*1000)</f>
        <v>3.2068594392769136</v>
      </c>
      <c r="H242" s="130">
        <f>IF(H$73=0,0,H$73/NFM!H$14*1000)</f>
        <v>2.8721465193018356</v>
      </c>
      <c r="I242" s="130">
        <f>IF(I$73=0,0,I$73/NFM!I$14*1000)</f>
        <v>2.8139330924870878</v>
      </c>
      <c r="J242" s="130">
        <f>IF(J$73=0,0,J$73/NFM!J$14*1000)</f>
        <v>2.9002691187295269</v>
      </c>
      <c r="K242" s="130">
        <f>IF(K$73=0,0,K$73/NFM!K$14*1000)</f>
        <v>2.8541833173658064</v>
      </c>
      <c r="L242" s="130">
        <f>IF(L$73=0,0,L$73/NFM!L$14*1000)</f>
        <v>2.9434915882351911</v>
      </c>
      <c r="M242" s="130">
        <f>IF(M$73=0,0,M$73/NFM!M$14*1000)</f>
        <v>2.7281976058190343</v>
      </c>
      <c r="N242" s="130">
        <f>IF(N$73=0,0,N$73/NFM!N$14*1000)</f>
        <v>2.7161776776737283</v>
      </c>
      <c r="O242" s="130">
        <f>IF(O$73=0,0,O$73/NFM!O$14*1000)</f>
        <v>2.6307413202646539</v>
      </c>
      <c r="P242" s="130">
        <f>IF(P$73=0,0,P$73/NFM!P$14*1000)</f>
        <v>2.7325079613824572</v>
      </c>
      <c r="Q242" s="130">
        <f>IF(Q$73=0,0,Q$73/NFM!Q$14*1000)</f>
        <v>3.1489102700594791</v>
      </c>
    </row>
    <row r="243" spans="1:17" x14ac:dyDescent="0.25">
      <c r="A243" s="76" t="s">
        <v>80</v>
      </c>
      <c r="B243" s="130">
        <f>IF(B$74=0,0,B$74/NFM!B$14*1000)</f>
        <v>9.3354923377258175E-2</v>
      </c>
      <c r="C243" s="130">
        <f>IF(C$74=0,0,C$74/NFM!C$14*1000)</f>
        <v>9.4949773472128962E-2</v>
      </c>
      <c r="D243" s="130">
        <f>IF(D$74=0,0,D$74/NFM!D$14*1000)</f>
        <v>9.097175737609399E-2</v>
      </c>
      <c r="E243" s="130">
        <f>IF(E$74=0,0,E$74/NFM!E$14*1000)</f>
        <v>8.8275877388281757E-2</v>
      </c>
      <c r="F243" s="130">
        <f>IF(F$74=0,0,F$74/NFM!F$14*1000)</f>
        <v>8.5791212579269749E-2</v>
      </c>
      <c r="G243" s="130">
        <f>IF(G$74=0,0,G$74/NFM!G$14*1000)</f>
        <v>8.7442139718602249E-2</v>
      </c>
      <c r="H243" s="130">
        <f>IF(H$74=0,0,H$74/NFM!H$14*1000)</f>
        <v>7.8315449114201616E-2</v>
      </c>
      <c r="I243" s="130">
        <f>IF(I$74=0,0,I$74/NFM!I$14*1000)</f>
        <v>7.672813083679636E-2</v>
      </c>
      <c r="J243" s="130">
        <f>IF(J$74=0,0,J$74/NFM!J$14*1000)</f>
        <v>7.9082274201166119E-2</v>
      </c>
      <c r="K243" s="130">
        <f>IF(K$74=0,0,K$74/NFM!K$14*1000)</f>
        <v>7.7825642546989593E-2</v>
      </c>
      <c r="L243" s="130">
        <f>IF(L$74=0,0,L$74/NFM!L$14*1000)</f>
        <v>8.0260830757530016E-2</v>
      </c>
      <c r="M243" s="130">
        <f>IF(M$74=0,0,M$74/NFM!M$14*1000)</f>
        <v>7.4390362516722847E-2</v>
      </c>
      <c r="N243" s="130">
        <f>IF(N$74=0,0,N$74/NFM!N$14*1000)</f>
        <v>7.4062612499551414E-2</v>
      </c>
      <c r="O243" s="130">
        <f>IF(O$74=0,0,O$74/NFM!O$14*1000)</f>
        <v>7.1733000602593036E-2</v>
      </c>
      <c r="P243" s="130">
        <f>IF(P$74=0,0,P$74/NFM!P$14*1000)</f>
        <v>7.4507893927297744E-2</v>
      </c>
      <c r="Q243" s="130">
        <f>IF(Q$74=0,0,Q$74/NFM!Q$14*1000)</f>
        <v>8.5862027011064823E-2</v>
      </c>
    </row>
    <row r="244" spans="1:17" x14ac:dyDescent="0.25">
      <c r="A244" s="129" t="s">
        <v>79</v>
      </c>
      <c r="B244" s="128">
        <f>IF(B$75=0,0,B$75/NFM!B$14*1000)</f>
        <v>0.18670984675451635</v>
      </c>
      <c r="C244" s="128">
        <f>IF(C$75=0,0,C$75/NFM!C$14*1000)</f>
        <v>0.18989954694425795</v>
      </c>
      <c r="D244" s="128">
        <f>IF(D$75=0,0,D$75/NFM!D$14*1000)</f>
        <v>0.18194351475218801</v>
      </c>
      <c r="E244" s="128">
        <f>IF(E$75=0,0,E$75/NFM!E$14*1000)</f>
        <v>0.17655175477656351</v>
      </c>
      <c r="F244" s="128">
        <f>IF(F$75=0,0,F$75/NFM!F$14*1000)</f>
        <v>0.1715824251585395</v>
      </c>
      <c r="G244" s="128">
        <f>IF(G$75=0,0,G$75/NFM!G$14*1000)</f>
        <v>0.1748842794372045</v>
      </c>
      <c r="H244" s="128">
        <f>IF(H$75=0,0,H$75/NFM!H$14*1000)</f>
        <v>0.15663089822840323</v>
      </c>
      <c r="I244" s="128">
        <f>IF(I$75=0,0,I$75/NFM!I$14*1000)</f>
        <v>0.15345626167359272</v>
      </c>
      <c r="J244" s="128">
        <f>IF(J$75=0,0,J$75/NFM!J$14*1000)</f>
        <v>0.15816454840233221</v>
      </c>
      <c r="K244" s="128">
        <f>IF(K$75=0,0,K$75/NFM!K$14*1000)</f>
        <v>0.15565128509397919</v>
      </c>
      <c r="L244" s="128">
        <f>IF(L$75=0,0,L$75/NFM!L$14*1000)</f>
        <v>0.16052166151506009</v>
      </c>
      <c r="M244" s="128">
        <f>IF(M$75=0,0,M$75/NFM!M$14*1000)</f>
        <v>0.14878072503344569</v>
      </c>
      <c r="N244" s="128">
        <f>IF(N$75=0,0,N$75/NFM!N$14*1000)</f>
        <v>0.14812522499910283</v>
      </c>
      <c r="O244" s="128">
        <f>IF(O$75=0,0,O$75/NFM!O$14*1000)</f>
        <v>0.14346600120518607</v>
      </c>
      <c r="P244" s="128">
        <f>IF(P$75=0,0,P$75/NFM!P$14*1000)</f>
        <v>0.14901578785459549</v>
      </c>
      <c r="Q244" s="128">
        <f>IF(Q$75=0,0,Q$75/NFM!Q$14*1000)</f>
        <v>0.17172405402212965</v>
      </c>
    </row>
    <row r="245" spans="1:17" x14ac:dyDescent="0.25">
      <c r="A245" s="127" t="s">
        <v>149</v>
      </c>
      <c r="B245" s="126">
        <f>IF(B$80=0,0,B$80/NFM!B$14*1000)</f>
        <v>42.209524175486408</v>
      </c>
      <c r="C245" s="126">
        <f>IF(C$80=0,0,C$80/NFM!C$14*1000)</f>
        <v>42.930620194854207</v>
      </c>
      <c r="D245" s="126">
        <f>IF(D$80=0,0,D$80/NFM!D$14*1000)</f>
        <v>41.131998756352054</v>
      </c>
      <c r="E245" s="126">
        <f>IF(E$80=0,0,E$80/NFM!E$14*1000)</f>
        <v>39.913082737751452</v>
      </c>
      <c r="F245" s="126">
        <f>IF(F$80=0,0,F$80/NFM!F$14*1000)</f>
        <v>38.789665615976809</v>
      </c>
      <c r="G245" s="126">
        <f>IF(G$80=0,0,G$80/NFM!G$14*1000)</f>
        <v>39.53611632771932</v>
      </c>
      <c r="H245" s="126">
        <f>IF(H$80=0,0,H$80/NFM!H$14*1000)</f>
        <v>35.409571591006703</v>
      </c>
      <c r="I245" s="126">
        <f>IF(I$80=0,0,I$80/NFM!I$14*1000)</f>
        <v>34.691881009937148</v>
      </c>
      <c r="J245" s="126">
        <f>IF(J$80=0,0,J$80/NFM!J$14*1000)</f>
        <v>35.756284125018418</v>
      </c>
      <c r="K245" s="126">
        <f>IF(K$80=0,0,K$80/NFM!K$14*1000)</f>
        <v>35.188110296924755</v>
      </c>
      <c r="L245" s="126">
        <f>IF(L$80=0,0,L$80/NFM!L$14*1000)</f>
        <v>36.289157054033531</v>
      </c>
      <c r="M245" s="126">
        <f>IF(M$80=0,0,M$80/NFM!M$14*1000)</f>
        <v>33.634881712491769</v>
      </c>
      <c r="N245" s="126">
        <f>IF(N$80=0,0,N$80/NFM!N$14*1000)</f>
        <v>33.486692717494599</v>
      </c>
      <c r="O245" s="126">
        <f>IF(O$80=0,0,O$80/NFM!O$14*1000)</f>
        <v>32.433381267740685</v>
      </c>
      <c r="P245" s="126">
        <f>IF(P$80=0,0,P$80/NFM!P$14*1000)</f>
        <v>33.688022401130034</v>
      </c>
      <c r="Q245" s="126">
        <f>IF(Q$80=0,0,Q$80/NFM!Q$14*1000)</f>
        <v>38.82168367525739</v>
      </c>
    </row>
    <row r="246" spans="1:17" x14ac:dyDescent="0.25">
      <c r="A246" s="127" t="s">
        <v>148</v>
      </c>
      <c r="B246" s="126">
        <f>IF(B$87=0,0,B$87/NFM!B$14*1000)</f>
        <v>69.896563921992296</v>
      </c>
      <c r="C246" s="126">
        <f>IF(C$87=0,0,C$87/NFM!C$14*1000)</f>
        <v>71.0906577905251</v>
      </c>
      <c r="D246" s="126">
        <f>IF(D$87=0,0,D$87/NFM!D$14*1000)</f>
        <v>68.112243302243726</v>
      </c>
      <c r="E246" s="126">
        <f>IF(E$87=0,0,E$87/NFM!E$14*1000)</f>
        <v>66.093787916311285</v>
      </c>
      <c r="F246" s="126">
        <f>IF(F$87=0,0,F$87/NFM!F$14*1000)</f>
        <v>64.233473255176449</v>
      </c>
      <c r="G246" s="126">
        <f>IF(G$87=0,0,G$87/NFM!G$14*1000)</f>
        <v>65.469553047760982</v>
      </c>
      <c r="H246" s="126">
        <f>IF(H$87=0,0,H$87/NFM!H$14*1000)</f>
        <v>58.636230388935488</v>
      </c>
      <c r="I246" s="126">
        <f>IF(I$87=0,0,I$87/NFM!I$14*1000)</f>
        <v>57.447775731939529</v>
      </c>
      <c r="J246" s="126">
        <f>IF(J$87=0,0,J$87/NFM!J$14*1000)</f>
        <v>59.210366564822039</v>
      </c>
      <c r="K246" s="126">
        <f>IF(K$87=0,0,K$87/NFM!K$14*1000)</f>
        <v>58.269503120613535</v>
      </c>
      <c r="L246" s="126">
        <f>IF(L$87=0,0,L$87/NFM!L$14*1000)</f>
        <v>60.09277373412236</v>
      </c>
      <c r="M246" s="126">
        <f>IF(M$87=0,0,M$87/NFM!M$14*1000)</f>
        <v>55.69744519866385</v>
      </c>
      <c r="N246" s="126">
        <f>IF(N$87=0,0,N$87/NFM!N$14*1000)</f>
        <v>55.452052677338742</v>
      </c>
      <c r="O246" s="126">
        <f>IF(O$87=0,0,O$87/NFM!O$14*1000)</f>
        <v>53.707829009443245</v>
      </c>
      <c r="P246" s="126">
        <f>IF(P$87=0,0,P$87/NFM!P$14*1000)</f>
        <v>55.785443147297919</v>
      </c>
      <c r="Q246" s="126">
        <f>IF(Q$87=0,0,Q$87/NFM!Q$14*1000)</f>
        <v>64.286493334669842</v>
      </c>
    </row>
    <row r="247" spans="1:17" x14ac:dyDescent="0.25">
      <c r="A247" s="72" t="s">
        <v>147</v>
      </c>
      <c r="B247" s="125">
        <f>IF(B$94=0,0,B$94/NFM!B$14*1000)</f>
        <v>34.828640166739802</v>
      </c>
      <c r="C247" s="125">
        <f>IF(C$94=0,0,C$94/NFM!C$14*1000)</f>
        <v>35.423643173165893</v>
      </c>
      <c r="D247" s="125">
        <f>IF(D$94=0,0,D$94/NFM!D$14*1000)</f>
        <v>33.939534074533746</v>
      </c>
      <c r="E247" s="125">
        <f>IF(E$94=0,0,E$94/NFM!E$14*1000)</f>
        <v>32.933761367198407</v>
      </c>
      <c r="F247" s="125">
        <f>IF(F$94=0,0,F$94/NFM!F$14*1000)</f>
        <v>32.006788333132114</v>
      </c>
      <c r="G247" s="125">
        <f>IF(G$94=0,0,G$94/NFM!G$14*1000)</f>
        <v>32.622712434370541</v>
      </c>
      <c r="H247" s="125">
        <f>IF(H$94=0,0,H$94/NFM!H$14*1000)</f>
        <v>29.217747688276916</v>
      </c>
      <c r="I247" s="125">
        <f>IF(I$94=0,0,I$94/NFM!I$14*1000)</f>
        <v>28.625554634993289</v>
      </c>
      <c r="J247" s="125">
        <f>IF(J$94=0,0,J$94/NFM!J$14*1000)</f>
        <v>29.503833028594627</v>
      </c>
      <c r="K247" s="125">
        <f>IF(K$94=0,0,K$94/NFM!K$14*1000)</f>
        <v>29.035011780372045</v>
      </c>
      <c r="L247" s="125">
        <f>IF(L$94=0,0,L$94/NFM!L$14*1000)</f>
        <v>29.943526198839891</v>
      </c>
      <c r="M247" s="125">
        <f>IF(M$94=0,0,M$94/NFM!M$14*1000)</f>
        <v>27.753385405267615</v>
      </c>
      <c r="N247" s="125">
        <f>IF(N$94=0,0,N$94/NFM!N$14*1000)</f>
        <v>27.631109182442412</v>
      </c>
      <c r="O247" s="125">
        <f>IF(O$94=0,0,O$94/NFM!O$14*1000)</f>
        <v>26.76198293229881</v>
      </c>
      <c r="P247" s="125">
        <f>IF(P$94=0,0,P$94/NFM!P$14*1000)</f>
        <v>27.797233753690115</v>
      </c>
      <c r="Q247" s="125">
        <f>IF(Q$94=0,0,Q$94/NFM!Q$14*1000)</f>
        <v>32.033207618525765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424.86653887795501</v>
      </c>
      <c r="C249" s="133">
        <f t="shared" si="57"/>
        <v>432.12484315719149</v>
      </c>
      <c r="D249" s="133">
        <f t="shared" si="57"/>
        <v>421.59261405054178</v>
      </c>
      <c r="E249" s="133">
        <f t="shared" si="57"/>
        <v>422.92321621132299</v>
      </c>
      <c r="F249" s="133">
        <f t="shared" si="57"/>
        <v>411.01937041195015</v>
      </c>
      <c r="G249" s="133">
        <f t="shared" si="57"/>
        <v>406.12027825734896</v>
      </c>
      <c r="H249" s="133">
        <f t="shared" si="57"/>
        <v>374.95383835102342</v>
      </c>
      <c r="I249" s="133">
        <f t="shared" si="57"/>
        <v>374.71203180208346</v>
      </c>
      <c r="J249" s="133">
        <f t="shared" si="57"/>
        <v>370.02250075134509</v>
      </c>
      <c r="K249" s="133">
        <f t="shared" si="57"/>
        <v>364.14277622522809</v>
      </c>
      <c r="L249" s="133">
        <f t="shared" si="57"/>
        <v>375.53691531096365</v>
      </c>
      <c r="M249" s="133">
        <f t="shared" si="57"/>
        <v>348.06925127389684</v>
      </c>
      <c r="N249" s="133">
        <f t="shared" si="57"/>
        <v>346.53572328421649</v>
      </c>
      <c r="O249" s="133">
        <f t="shared" si="57"/>
        <v>335.63557115025191</v>
      </c>
      <c r="P249" s="133">
        <f t="shared" si="57"/>
        <v>331.7427602678423</v>
      </c>
      <c r="Q249" s="133">
        <f t="shared" si="57"/>
        <v>382.29648351940392</v>
      </c>
    </row>
    <row r="250" spans="1:17" x14ac:dyDescent="0.25">
      <c r="A250" s="132" t="s">
        <v>83</v>
      </c>
      <c r="B250" s="131">
        <f>IF(B$113=0,0,B$113/NFM!B$15*1000)</f>
        <v>0.54985530735955135</v>
      </c>
      <c r="C250" s="131">
        <f>IF(C$113=0,0,C$113/NFM!C$15*1000)</f>
        <v>0.55924888573102938</v>
      </c>
      <c r="D250" s="131">
        <f>IF(D$113=0,0,D$113/NFM!D$15*1000)</f>
        <v>0.54561824753600408</v>
      </c>
      <c r="E250" s="131">
        <f>IF(E$113=0,0,E$113/NFM!E$15*1000)</f>
        <v>0.54734029103234949</v>
      </c>
      <c r="F250" s="131">
        <f>IF(F$113=0,0,F$113/NFM!F$15*1000)</f>
        <v>0.53193452900632421</v>
      </c>
      <c r="G250" s="131">
        <f>IF(G$113=0,0,G$113/NFM!G$15*1000)</f>
        <v>0.52559420427855152</v>
      </c>
      <c r="H250" s="131">
        <f>IF(H$113=0,0,H$113/NFM!H$15*1000)</f>
        <v>0.48525910884069146</v>
      </c>
      <c r="I250" s="131">
        <f>IF(I$113=0,0,I$113/NFM!I$15*1000)</f>
        <v>0.48494616677036506</v>
      </c>
      <c r="J250" s="131">
        <f>IF(J$113=0,0,J$113/NFM!J$15*1000)</f>
        <v>0.4788770525866835</v>
      </c>
      <c r="K250" s="131">
        <f>IF(K$113=0,0,K$113/NFM!K$15*1000)</f>
        <v>0.4712676095247853</v>
      </c>
      <c r="L250" s="131">
        <f>IF(L$113=0,0,L$113/NFM!L$15*1000)</f>
        <v>0.48601371748054567</v>
      </c>
      <c r="M250" s="131">
        <f>IF(M$113=0,0,M$113/NFM!M$15*1000)</f>
        <v>0.45046551711758709</v>
      </c>
      <c r="N250" s="131">
        <f>IF(N$113=0,0,N$113/NFM!N$15*1000)</f>
        <v>0.44848085034119878</v>
      </c>
      <c r="O250" s="131">
        <f>IF(O$113=0,0,O$113/NFM!O$15*1000)</f>
        <v>0.43437405219767949</v>
      </c>
      <c r="P250" s="131">
        <f>IF(P$113=0,0,P$113/NFM!P$15*1000)</f>
        <v>0.429336040190679</v>
      </c>
      <c r="Q250" s="131">
        <f>IF(Q$113=0,0,Q$113/NFM!Q$15*1000)</f>
        <v>0.49476183980781946</v>
      </c>
    </row>
    <row r="251" spans="1:17" x14ac:dyDescent="0.25">
      <c r="A251" s="76" t="s">
        <v>82</v>
      </c>
      <c r="B251" s="130">
        <f>IF(B$114=0,0,B$114/NFM!B$15*1000)</f>
        <v>0.27408607435620536</v>
      </c>
      <c r="C251" s="130">
        <f>IF(C$114=0,0,C$114/NFM!C$15*1000)</f>
        <v>0.27876848622990252</v>
      </c>
      <c r="D251" s="130">
        <f>IF(D$114=0,0,D$114/NFM!D$15*1000)</f>
        <v>0.27197402946311294</v>
      </c>
      <c r="E251" s="130">
        <f>IF(E$114=0,0,E$114/NFM!E$15*1000)</f>
        <v>0.27283241554299004</v>
      </c>
      <c r="F251" s="130">
        <f>IF(F$114=0,0,F$114/NFM!F$15*1000)</f>
        <v>0.26515311377093659</v>
      </c>
      <c r="G251" s="130">
        <f>IF(G$114=0,0,G$114/NFM!G$15*1000)</f>
        <v>0.26199265557126267</v>
      </c>
      <c r="H251" s="130">
        <f>IF(H$114=0,0,H$114/NFM!H$15*1000)</f>
        <v>0.24188684260669499</v>
      </c>
      <c r="I251" s="130">
        <f>IF(I$114=0,0,I$114/NFM!I$15*1000)</f>
        <v>0.24173085054404025</v>
      </c>
      <c r="J251" s="130">
        <f>IF(J$114=0,0,J$114/NFM!J$15*1000)</f>
        <v>0.23870558251596041</v>
      </c>
      <c r="K251" s="130">
        <f>IF(K$114=0,0,K$114/NFM!K$15*1000)</f>
        <v>0.23491250759432669</v>
      </c>
      <c r="L251" s="130">
        <f>IF(L$114=0,0,L$114/NFM!L$15*1000)</f>
        <v>0.24226299196272488</v>
      </c>
      <c r="M251" s="130">
        <f>IF(M$114=0,0,M$114/NFM!M$15*1000)</f>
        <v>0.22454329996829986</v>
      </c>
      <c r="N251" s="130">
        <f>IF(N$114=0,0,N$114/NFM!N$15*1000)</f>
        <v>0.2235540042056425</v>
      </c>
      <c r="O251" s="130">
        <f>IF(O$114=0,0,O$114/NFM!O$15*1000)</f>
        <v>0.21652219624972824</v>
      </c>
      <c r="P251" s="130">
        <f>IF(P$114=0,0,P$114/NFM!P$15*1000)</f>
        <v>0.21401090115977239</v>
      </c>
      <c r="Q251" s="130">
        <f>IF(Q$114=0,0,Q$114/NFM!Q$15*1000)</f>
        <v>0.2466236637150527</v>
      </c>
    </row>
    <row r="252" spans="1:17" x14ac:dyDescent="0.25">
      <c r="A252" s="76" t="s">
        <v>81</v>
      </c>
      <c r="B252" s="130">
        <f>IF(B$115=0,0,B$115/NFM!B$15*1000)</f>
        <v>6.986219365687635</v>
      </c>
      <c r="C252" s="130">
        <f>IF(C$115=0,0,C$115/NFM!C$15*1000)</f>
        <v>7.1055700353157301</v>
      </c>
      <c r="D252" s="130">
        <f>IF(D$115=0,0,D$115/NFM!D$15*1000)</f>
        <v>6.9323851496736255</v>
      </c>
      <c r="E252" s="130">
        <f>IF(E$115=0,0,E$115/NFM!E$15*1000)</f>
        <v>6.9542646759084397</v>
      </c>
      <c r="F252" s="130">
        <f>IF(F$115=0,0,F$115/NFM!F$15*1000)</f>
        <v>6.7585258486772695</v>
      </c>
      <c r="G252" s="130">
        <f>IF(G$115=0,0,G$115/NFM!G$15*1000)</f>
        <v>6.677968475119088</v>
      </c>
      <c r="H252" s="130">
        <f>IF(H$115=0,0,H$115/NFM!H$15*1000)</f>
        <v>6.1654885170406342</v>
      </c>
      <c r="I252" s="130">
        <f>IF(I$115=0,0,I$115/NFM!I$15*1000)</f>
        <v>6.1615124129223489</v>
      </c>
      <c r="J252" s="130">
        <f>IF(J$115=0,0,J$115/NFM!J$15*1000)</f>
        <v>6.0844009210896806</v>
      </c>
      <c r="K252" s="130">
        <f>IF(K$115=0,0,K$115/NFM!K$15*1000)</f>
        <v>5.9877186889286138</v>
      </c>
      <c r="L252" s="130">
        <f>IF(L$115=0,0,L$115/NFM!L$15*1000)</f>
        <v>6.175076242070662</v>
      </c>
      <c r="M252" s="130">
        <f>IF(M$115=0,0,M$115/NFM!M$15*1000)</f>
        <v>5.7234164645491354</v>
      </c>
      <c r="N252" s="130">
        <f>IF(N$115=0,0,N$115/NFM!N$15*1000)</f>
        <v>5.6982001625837642</v>
      </c>
      <c r="O252" s="130">
        <f>IF(O$115=0,0,O$115/NFM!O$15*1000)</f>
        <v>5.5189653983484943</v>
      </c>
      <c r="P252" s="130">
        <f>IF(P$115=0,0,P$115/NFM!P$15*1000)</f>
        <v>5.4549546366503101</v>
      </c>
      <c r="Q252" s="130">
        <f>IF(Q$115=0,0,Q$115/NFM!Q$15*1000)</f>
        <v>6.2862260314756044</v>
      </c>
    </row>
    <row r="253" spans="1:17" x14ac:dyDescent="0.25">
      <c r="A253" s="76" t="s">
        <v>80</v>
      </c>
      <c r="B253" s="130">
        <f>IF(B$116=0,0,B$116/NFM!B$15*1000)</f>
        <v>0.18328510245318375</v>
      </c>
      <c r="C253" s="130">
        <f>IF(C$116=0,0,C$116/NFM!C$15*1000)</f>
        <v>0.18641629524367645</v>
      </c>
      <c r="D253" s="130">
        <f>IF(D$116=0,0,D$116/NFM!D$15*1000)</f>
        <v>0.18187274917866797</v>
      </c>
      <c r="E253" s="130">
        <f>IF(E$116=0,0,E$116/NFM!E$15*1000)</f>
        <v>0.1824467636774498</v>
      </c>
      <c r="F253" s="130">
        <f>IF(F$116=0,0,F$116/NFM!F$15*1000)</f>
        <v>0.17731150966877471</v>
      </c>
      <c r="G253" s="130">
        <f>IF(G$116=0,0,G$116/NFM!G$15*1000)</f>
        <v>0.17519806809285052</v>
      </c>
      <c r="H253" s="130">
        <f>IF(H$116=0,0,H$116/NFM!H$15*1000)</f>
        <v>0.16175303628023044</v>
      </c>
      <c r="I253" s="130">
        <f>IF(I$116=0,0,I$116/NFM!I$15*1000)</f>
        <v>0.16164872225678831</v>
      </c>
      <c r="J253" s="130">
        <f>IF(J$116=0,0,J$116/NFM!J$15*1000)</f>
        <v>0.15962568419556111</v>
      </c>
      <c r="K253" s="130">
        <f>IF(K$116=0,0,K$116/NFM!K$15*1000)</f>
        <v>0.15708920317492839</v>
      </c>
      <c r="L253" s="130">
        <f>IF(L$116=0,0,L$116/NFM!L$15*1000)</f>
        <v>0.16200457249351519</v>
      </c>
      <c r="M253" s="130">
        <f>IF(M$116=0,0,M$116/NFM!M$15*1000)</f>
        <v>0.15015517237252901</v>
      </c>
      <c r="N253" s="130">
        <f>IF(N$116=0,0,N$116/NFM!N$15*1000)</f>
        <v>0.14949361678039955</v>
      </c>
      <c r="O253" s="130">
        <f>IF(O$116=0,0,O$116/NFM!O$15*1000)</f>
        <v>0.14479135073255983</v>
      </c>
      <c r="P253" s="130">
        <f>IF(P$116=0,0,P$116/NFM!P$15*1000)</f>
        <v>0.14311201339689297</v>
      </c>
      <c r="Q253" s="130">
        <f>IF(Q$116=0,0,Q$116/NFM!Q$15*1000)</f>
        <v>0.1649206132692731</v>
      </c>
    </row>
    <row r="254" spans="1:17" x14ac:dyDescent="0.25">
      <c r="A254" s="129" t="s">
        <v>79</v>
      </c>
      <c r="B254" s="128">
        <f>IF(B$117=0,0,B$117/NFM!B$15*1000)</f>
        <v>0.36657020490636755</v>
      </c>
      <c r="C254" s="128">
        <f>IF(C$117=0,0,C$117/NFM!C$15*1000)</f>
        <v>0.37283259048735296</v>
      </c>
      <c r="D254" s="128">
        <f>IF(D$117=0,0,D$117/NFM!D$15*1000)</f>
        <v>0.36374549835733594</v>
      </c>
      <c r="E254" s="128">
        <f>IF(E$117=0,0,E$117/NFM!E$15*1000)</f>
        <v>0.3648935273548996</v>
      </c>
      <c r="F254" s="128">
        <f>IF(F$117=0,0,F$117/NFM!F$15*1000)</f>
        <v>0.35462301933754942</v>
      </c>
      <c r="G254" s="128">
        <f>IF(G$117=0,0,G$117/NFM!G$15*1000)</f>
        <v>0.35039613618570098</v>
      </c>
      <c r="H254" s="128">
        <f>IF(H$117=0,0,H$117/NFM!H$15*1000)</f>
        <v>0.32350607256046088</v>
      </c>
      <c r="I254" s="128">
        <f>IF(I$117=0,0,I$117/NFM!I$15*1000)</f>
        <v>0.32329744451357662</v>
      </c>
      <c r="J254" s="128">
        <f>IF(J$117=0,0,J$117/NFM!J$15*1000)</f>
        <v>0.31925136839112223</v>
      </c>
      <c r="K254" s="128">
        <f>IF(K$117=0,0,K$117/NFM!K$15*1000)</f>
        <v>0.31417840634985678</v>
      </c>
      <c r="L254" s="128">
        <f>IF(L$117=0,0,L$117/NFM!L$15*1000)</f>
        <v>0.32400914498703043</v>
      </c>
      <c r="M254" s="128">
        <f>IF(M$117=0,0,M$117/NFM!M$15*1000)</f>
        <v>0.30031034474505802</v>
      </c>
      <c r="N254" s="128">
        <f>IF(N$117=0,0,N$117/NFM!N$15*1000)</f>
        <v>0.29898723356079909</v>
      </c>
      <c r="O254" s="128">
        <f>IF(O$117=0,0,O$117/NFM!O$15*1000)</f>
        <v>0.28958270146511966</v>
      </c>
      <c r="P254" s="128">
        <f>IF(P$117=0,0,P$117/NFM!P$15*1000)</f>
        <v>0.286224026793786</v>
      </c>
      <c r="Q254" s="128">
        <f>IF(Q$117=0,0,Q$117/NFM!Q$15*1000)</f>
        <v>0.32984122653854625</v>
      </c>
    </row>
    <row r="255" spans="1:17" x14ac:dyDescent="0.25">
      <c r="A255" s="127" t="s">
        <v>146</v>
      </c>
      <c r="B255" s="126">
        <f>IF(B$122=0,0,B$122/NFM!B$15*1000)</f>
        <v>238.31410453768328</v>
      </c>
      <c r="C255" s="126">
        <f>IF(C$122=0,0,C$122/NFM!C$15*1000)</f>
        <v>242.38539781800711</v>
      </c>
      <c r="D255" s="126">
        <f>IF(D$122=0,0,D$122/NFM!D$15*1000)</f>
        <v>236.47771030049714</v>
      </c>
      <c r="E255" s="126">
        <f>IF(E$122=0,0,E$122/NFM!E$15*1000)</f>
        <v>237.22406529300827</v>
      </c>
      <c r="F255" s="126">
        <f>IF(F$122=0,0,F$122/NFM!F$15*1000)</f>
        <v>230.54701710812617</v>
      </c>
      <c r="G255" s="126">
        <f>IF(G$122=0,0,G$122/NFM!G$15*1000)</f>
        <v>227.79904179579697</v>
      </c>
      <c r="H255" s="126">
        <f>IF(H$122=0,0,H$122/NFM!H$15*1000)</f>
        <v>210.31731156230109</v>
      </c>
      <c r="I255" s="126">
        <f>IF(I$122=0,0,I$122/NFM!I$15*1000)</f>
        <v>210.18167859074686</v>
      </c>
      <c r="J255" s="126">
        <f>IF(J$122=0,0,J$122/NFM!J$15*1000)</f>
        <v>207.55124928932474</v>
      </c>
      <c r="K255" s="126">
        <f>IF(K$122=0,0,K$122/NFM!K$15*1000)</f>
        <v>204.25322236286834</v>
      </c>
      <c r="L255" s="126">
        <f>IF(L$122=0,0,L$122/NFM!L$15*1000)</f>
        <v>210.64436829863922</v>
      </c>
      <c r="M255" s="126">
        <f>IF(M$122=0,0,M$122/NFM!M$15*1000)</f>
        <v>195.23733771434593</v>
      </c>
      <c r="N255" s="126">
        <f>IF(N$122=0,0,N$122/NFM!N$15*1000)</f>
        <v>194.37715853758769</v>
      </c>
      <c r="O255" s="126">
        <f>IF(O$122=0,0,O$122/NFM!O$15*1000)</f>
        <v>188.26309739737519</v>
      </c>
      <c r="P255" s="126">
        <f>IF(P$122=0,0,P$122/NFM!P$15*1000)</f>
        <v>186.07956055772192</v>
      </c>
      <c r="Q255" s="126">
        <f>IF(Q$122=0,0,Q$122/NFM!Q$15*1000)</f>
        <v>214.43591293030195</v>
      </c>
    </row>
    <row r="256" spans="1:17" x14ac:dyDescent="0.25">
      <c r="A256" s="127" t="s">
        <v>145</v>
      </c>
      <c r="B256" s="126">
        <f>IF(B$130=0,0,B$130/NFM!B$15*1000)</f>
        <v>114.5422505146104</v>
      </c>
      <c r="C256" s="126">
        <f>IF(C$130=0,0,C$130/NFM!C$15*1000)</f>
        <v>116.49905913799412</v>
      </c>
      <c r="D256" s="126">
        <f>IF(D$130=0,0,D$130/NFM!D$15*1000)</f>
        <v>113.65961400777245</v>
      </c>
      <c r="E256" s="126">
        <f>IF(E$130=0,0,E$130/NFM!E$15*1000)</f>
        <v>114.01833881212625</v>
      </c>
      <c r="F256" s="126">
        <f>IF(F$130=0,0,F$130/NFM!F$15*1000)</f>
        <v>110.80911153044872</v>
      </c>
      <c r="G256" s="126">
        <f>IF(G$130=0,0,G$130/NFM!G$15*1000)</f>
        <v>109.48833667642404</v>
      </c>
      <c r="H256" s="126">
        <f>IF(H$130=0,0,H$130/NFM!H$15*1000)</f>
        <v>101.08599419770896</v>
      </c>
      <c r="I256" s="126">
        <f>IF(I$130=0,0,I$130/NFM!I$15*1000)</f>
        <v>101.02080415855478</v>
      </c>
      <c r="J256" s="126">
        <f>IF(J$130=0,0,J$130/NFM!J$15*1000)</f>
        <v>99.756526105902537</v>
      </c>
      <c r="K256" s="126">
        <f>IF(K$130=0,0,K$130/NFM!K$15*1000)</f>
        <v>98.171376846076157</v>
      </c>
      <c r="L256" s="126">
        <f>IF(L$130=0,0,L$130/NFM!L$15*1000)</f>
        <v>101.24318931924326</v>
      </c>
      <c r="M256" s="126">
        <f>IF(M$130=0,0,M$130/NFM!M$15*1000)</f>
        <v>93.838021419945292</v>
      </c>
      <c r="N256" s="126">
        <f>IF(N$130=0,0,N$130/NFM!N$15*1000)</f>
        <v>93.424588656732098</v>
      </c>
      <c r="O256" s="126">
        <f>IF(O$130=0,0,O$130/NFM!O$15*1000)</f>
        <v>90.485953009704645</v>
      </c>
      <c r="P256" s="126">
        <f>IF(P$130=0,0,P$130/NFM!P$15*1000)</f>
        <v>89.436467398348839</v>
      </c>
      <c r="Q256" s="126">
        <f>IF(Q$130=0,0,Q$130/NFM!Q$15*1000)</f>
        <v>103.06554077376475</v>
      </c>
    </row>
    <row r="257" spans="1:17" x14ac:dyDescent="0.25">
      <c r="A257" s="72" t="s">
        <v>144</v>
      </c>
      <c r="B257" s="125">
        <f>IF(B$137=0,0,B$137/NFM!B$15*1000)</f>
        <v>63.650167770898406</v>
      </c>
      <c r="C257" s="125">
        <f>IF(C$137=0,0,C$137/NFM!C$15*1000)</f>
        <v>64.737549908182515</v>
      </c>
      <c r="D257" s="125">
        <f>IF(D$137=0,0,D$137/NFM!D$15*1000)</f>
        <v>63.159694068063473</v>
      </c>
      <c r="E257" s="125">
        <f>IF(E$137=0,0,E$137/NFM!E$15*1000)</f>
        <v>63.359034432672338</v>
      </c>
      <c r="F257" s="125">
        <f>IF(F$137=0,0,F$137/NFM!F$15*1000)</f>
        <v>61.575693752914411</v>
      </c>
      <c r="G257" s="125">
        <f>IF(G$137=0,0,G$137/NFM!G$15*1000)</f>
        <v>60.841750245880533</v>
      </c>
      <c r="H257" s="125">
        <f>IF(H$137=0,0,H$137/NFM!H$15*1000)</f>
        <v>56.172639013684659</v>
      </c>
      <c r="I257" s="125">
        <f>IF(I$137=0,0,I$137/NFM!I$15*1000)</f>
        <v>56.136413455774665</v>
      </c>
      <c r="J257" s="125">
        <f>IF(J$137=0,0,J$137/NFM!J$15*1000)</f>
        <v>55.433864747338824</v>
      </c>
      <c r="K257" s="125">
        <f>IF(K$137=0,0,K$137/NFM!K$15*1000)</f>
        <v>54.553010600711112</v>
      </c>
      <c r="L257" s="125">
        <f>IF(L$137=0,0,L$137/NFM!L$15*1000)</f>
        <v>56.259991024086688</v>
      </c>
      <c r="M257" s="125">
        <f>IF(M$137=0,0,M$137/NFM!M$15*1000)</f>
        <v>52.145001340853042</v>
      </c>
      <c r="N257" s="125">
        <f>IF(N$137=0,0,N$137/NFM!N$15*1000)</f>
        <v>51.91526022242487</v>
      </c>
      <c r="O257" s="125">
        <f>IF(O$137=0,0,O$137/NFM!O$15*1000)</f>
        <v>50.282285044178458</v>
      </c>
      <c r="P257" s="125">
        <f>IF(P$137=0,0,P$137/NFM!P$15*1000)</f>
        <v>49.699094693580101</v>
      </c>
      <c r="Q257" s="125">
        <f>IF(Q$137=0,0,Q$137/NFM!Q$15*1000)</f>
        <v>57.272656440530916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92.946988542514831</v>
      </c>
      <c r="C5" s="96">
        <v>101.38814176729774</v>
      </c>
      <c r="D5" s="96">
        <v>99.556709704735511</v>
      </c>
      <c r="E5" s="96">
        <v>110.48053900405972</v>
      </c>
      <c r="F5" s="96">
        <v>143.36016972476077</v>
      </c>
      <c r="G5" s="96">
        <v>158.09191356055896</v>
      </c>
      <c r="H5" s="96">
        <v>165.85223104612743</v>
      </c>
      <c r="I5" s="96">
        <v>164.89253544203748</v>
      </c>
      <c r="J5" s="96">
        <v>168.10585336944521</v>
      </c>
      <c r="K5" s="96">
        <v>136.93848974066734</v>
      </c>
      <c r="L5" s="96">
        <v>184.38321203136249</v>
      </c>
      <c r="M5" s="96">
        <v>161.50872806042392</v>
      </c>
      <c r="N5" s="96">
        <v>156.60345580629809</v>
      </c>
      <c r="O5" s="96">
        <v>151.15084636152267</v>
      </c>
      <c r="P5" s="96">
        <v>161.46498307496384</v>
      </c>
      <c r="Q5" s="96">
        <v>194.71600132130087</v>
      </c>
    </row>
    <row r="6" spans="1:17" x14ac:dyDescent="0.25">
      <c r="A6" s="132" t="s">
        <v>83</v>
      </c>
      <c r="B6" s="160">
        <v>0.15335441341920059</v>
      </c>
      <c r="C6" s="160">
        <v>0.1673847492449462</v>
      </c>
      <c r="D6" s="160">
        <v>0.16444705470148607</v>
      </c>
      <c r="E6" s="160">
        <v>0.18449419008086271</v>
      </c>
      <c r="F6" s="160">
        <v>0.23940098220536005</v>
      </c>
      <c r="G6" s="160">
        <v>0.26347370572696827</v>
      </c>
      <c r="H6" s="160">
        <v>0.26743227718880985</v>
      </c>
      <c r="I6" s="160">
        <v>0.26607808861335058</v>
      </c>
      <c r="J6" s="160">
        <v>0.27562485926563851</v>
      </c>
      <c r="K6" s="160">
        <v>0.22438486052103929</v>
      </c>
      <c r="L6" s="160">
        <v>0.29795210493739555</v>
      </c>
      <c r="M6" s="160">
        <v>0.2612819164904539</v>
      </c>
      <c r="N6" s="160">
        <v>0.25253975295367914</v>
      </c>
      <c r="O6" s="160">
        <v>0.2438789181288489</v>
      </c>
      <c r="P6" s="160">
        <v>0.26076342513788081</v>
      </c>
      <c r="Q6" s="160">
        <v>0.31522032485713225</v>
      </c>
    </row>
    <row r="7" spans="1:17" x14ac:dyDescent="0.25">
      <c r="A7" s="76" t="s">
        <v>82</v>
      </c>
      <c r="B7" s="159">
        <v>1.9926039414268688E-2</v>
      </c>
      <c r="C7" s="159">
        <v>2.1749065034633582E-2</v>
      </c>
      <c r="D7" s="159">
        <v>2.1367356964060769E-2</v>
      </c>
      <c r="E7" s="159">
        <v>2.3972172833433229E-2</v>
      </c>
      <c r="F7" s="159">
        <v>3.110646313255291E-2</v>
      </c>
      <c r="G7" s="159">
        <v>3.4234342056970624E-2</v>
      </c>
      <c r="H7" s="159">
        <v>3.4748697328619946E-2</v>
      </c>
      <c r="I7" s="159">
        <v>3.4572741421467844E-2</v>
      </c>
      <c r="J7" s="159">
        <v>3.5813196939213345E-2</v>
      </c>
      <c r="K7" s="159">
        <v>2.9155349852797986E-2</v>
      </c>
      <c r="L7" s="159">
        <v>3.8714277953760715E-2</v>
      </c>
      <c r="M7" s="159">
        <v>3.3949552870009496E-2</v>
      </c>
      <c r="N7" s="159">
        <v>3.2813643629995753E-2</v>
      </c>
      <c r="O7" s="159">
        <v>3.1688301801011065E-2</v>
      </c>
      <c r="P7" s="159">
        <v>3.3882182920250775E-2</v>
      </c>
      <c r="Q7" s="159">
        <v>4.0958016644178162E-2</v>
      </c>
    </row>
    <row r="8" spans="1:17" x14ac:dyDescent="0.25">
      <c r="A8" s="76" t="s">
        <v>81</v>
      </c>
      <c r="B8" s="159">
        <v>2.7773004821877811</v>
      </c>
      <c r="C8" s="159">
        <v>3.0313946264989937</v>
      </c>
      <c r="D8" s="159">
        <v>2.9781919811354745</v>
      </c>
      <c r="E8" s="159">
        <v>3.3412524077267274</v>
      </c>
      <c r="F8" s="159">
        <v>4.3356330508576546</v>
      </c>
      <c r="G8" s="159">
        <v>4.7715982451646415</v>
      </c>
      <c r="H8" s="159">
        <v>4.8432893180501315</v>
      </c>
      <c r="I8" s="159">
        <v>4.8187645032779898</v>
      </c>
      <c r="J8" s="159">
        <v>4.9916597603806192</v>
      </c>
      <c r="K8" s="159">
        <v>4.0636859900289979</v>
      </c>
      <c r="L8" s="159">
        <v>5.3960137583356076</v>
      </c>
      <c r="M8" s="159">
        <v>4.7319041981026535</v>
      </c>
      <c r="N8" s="159">
        <v>4.573580648980661</v>
      </c>
      <c r="O8" s="159">
        <v>4.4167299904384913</v>
      </c>
      <c r="P8" s="159">
        <v>4.7225141437090103</v>
      </c>
      <c r="Q8" s="159">
        <v>5.7087470826678599</v>
      </c>
    </row>
    <row r="9" spans="1:17" x14ac:dyDescent="0.25">
      <c r="A9" s="76" t="s">
        <v>80</v>
      </c>
      <c r="B9" s="159">
        <v>5.0707732579411545E-2</v>
      </c>
      <c r="C9" s="159">
        <v>5.5346963372896948E-2</v>
      </c>
      <c r="D9" s="159">
        <v>5.437559368102788E-2</v>
      </c>
      <c r="E9" s="159">
        <v>6.1004322239507122E-2</v>
      </c>
      <c r="F9" s="159">
        <v>7.9159645387799113E-2</v>
      </c>
      <c r="G9" s="159">
        <v>8.7119463430042579E-2</v>
      </c>
      <c r="H9" s="159">
        <v>8.8428393369573269E-2</v>
      </c>
      <c r="I9" s="159">
        <v>8.7980621240845672E-2</v>
      </c>
      <c r="J9" s="159">
        <v>9.1137329172751746E-2</v>
      </c>
      <c r="K9" s="159">
        <v>7.4194457456317614E-2</v>
      </c>
      <c r="L9" s="159">
        <v>9.851999249176209E-2</v>
      </c>
      <c r="M9" s="159">
        <v>8.6394732657725043E-2</v>
      </c>
      <c r="N9" s="159">
        <v>8.3504073817822641E-2</v>
      </c>
      <c r="O9" s="159">
        <v>8.0640306897652891E-2</v>
      </c>
      <c r="P9" s="159">
        <v>8.6223289787156016E-2</v>
      </c>
      <c r="Q9" s="159">
        <v>0.10422985279698133</v>
      </c>
    </row>
    <row r="10" spans="1:17" x14ac:dyDescent="0.25">
      <c r="A10" s="129" t="s">
        <v>79</v>
      </c>
      <c r="B10" s="158">
        <v>0.16028170190733082</v>
      </c>
      <c r="C10" s="158">
        <v>0.1749458126710341</v>
      </c>
      <c r="D10" s="158">
        <v>0.17187541729987152</v>
      </c>
      <c r="E10" s="158">
        <v>0.19282811703202568</v>
      </c>
      <c r="F10" s="158">
        <v>0.25021514549614815</v>
      </c>
      <c r="G10" s="158">
        <v>0.27537527626487179</v>
      </c>
      <c r="H10" s="158">
        <v>0.27951266335976666</v>
      </c>
      <c r="I10" s="158">
        <v>0.27809730370536423</v>
      </c>
      <c r="J10" s="158">
        <v>0.28807531877353765</v>
      </c>
      <c r="K10" s="158">
        <v>0.23452071919338899</v>
      </c>
      <c r="L10" s="158">
        <v>0.31141112538896204</v>
      </c>
      <c r="M10" s="158">
        <v>0.27308448005485086</v>
      </c>
      <c r="N10" s="158">
        <v>0.26394741762029145</v>
      </c>
      <c r="O10" s="158">
        <v>0.25489535765859062</v>
      </c>
      <c r="P10" s="158">
        <v>0.27254256753624939</v>
      </c>
      <c r="Q10" s="158">
        <v>0.32945938116416179</v>
      </c>
    </row>
    <row r="11" spans="1:17" x14ac:dyDescent="0.25">
      <c r="A11" s="92" t="s">
        <v>125</v>
      </c>
      <c r="B11" s="91">
        <v>2.6189834036760794E-2</v>
      </c>
      <c r="C11" s="91">
        <v>2.8585931798563391E-2</v>
      </c>
      <c r="D11" s="91">
        <v>2.8084232950590839E-2</v>
      </c>
      <c r="E11" s="91">
        <v>3.1507878457702233E-2</v>
      </c>
      <c r="F11" s="91">
        <v>4.0884848713528377E-2</v>
      </c>
      <c r="G11" s="91">
        <v>4.4995983305529695E-2</v>
      </c>
      <c r="H11" s="91">
        <v>4.5672027296027005E-2</v>
      </c>
      <c r="I11" s="91">
        <v>4.5440759259750739E-2</v>
      </c>
      <c r="J11" s="91">
        <v>4.707115471688688E-2</v>
      </c>
      <c r="K11" s="91">
        <v>3.832039865291522E-2</v>
      </c>
      <c r="L11" s="91">
        <v>5.088419697373326E-2</v>
      </c>
      <c r="M11" s="91">
        <v>4.4621670006890185E-2</v>
      </c>
      <c r="N11" s="91">
        <v>4.3128685181442139E-2</v>
      </c>
      <c r="O11" s="91">
        <v>4.1649589656085034E-2</v>
      </c>
      <c r="P11" s="91">
        <v>4.4533122164212409E-2</v>
      </c>
      <c r="Q11" s="91">
        <v>5.38332598909637E-2</v>
      </c>
    </row>
    <row r="12" spans="1:17" x14ac:dyDescent="0.25">
      <c r="A12" s="92" t="s">
        <v>26</v>
      </c>
      <c r="B12" s="91">
        <v>4.3583204462271839E-2</v>
      </c>
      <c r="C12" s="91">
        <v>4.7570614940614472E-2</v>
      </c>
      <c r="D12" s="91">
        <v>4.6735724446883876E-2</v>
      </c>
      <c r="E12" s="91">
        <v>5.2433104656828461E-2</v>
      </c>
      <c r="F12" s="91">
        <v>6.8037572074326397E-2</v>
      </c>
      <c r="G12" s="91">
        <v>7.4879021288690076E-2</v>
      </c>
      <c r="H12" s="91">
        <v>7.6004044204909305E-2</v>
      </c>
      <c r="I12" s="91">
        <v>7.5619184869929593E-2</v>
      </c>
      <c r="J12" s="91">
        <v>7.8332369629442941E-2</v>
      </c>
      <c r="K12" s="91">
        <v>6.3770002025271902E-2</v>
      </c>
      <c r="L12" s="91">
        <v>8.4677755402799038E-2</v>
      </c>
      <c r="M12" s="91">
        <v>7.4256116500341474E-2</v>
      </c>
      <c r="N12" s="91">
        <v>7.1771600454335269E-2</v>
      </c>
      <c r="O12" s="91">
        <v>6.9310197964713272E-2</v>
      </c>
      <c r="P12" s="91">
        <v>7.4108761663090439E-2</v>
      </c>
      <c r="Q12" s="91">
        <v>8.958537001056438E-2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9.050866340829819E-2</v>
      </c>
      <c r="C14" s="157">
        <v>9.8789265931856232E-2</v>
      </c>
      <c r="D14" s="157">
        <v>9.7055459902396807E-2</v>
      </c>
      <c r="E14" s="157">
        <v>0.10888713391749501</v>
      </c>
      <c r="F14" s="157">
        <v>0.14129272470829338</v>
      </c>
      <c r="G14" s="157">
        <v>0.155500271670652</v>
      </c>
      <c r="H14" s="157">
        <v>0.15783659185883031</v>
      </c>
      <c r="I14" s="157">
        <v>0.15703735957568388</v>
      </c>
      <c r="J14" s="157">
        <v>0.16267179442720783</v>
      </c>
      <c r="K14" s="157">
        <v>0.13243031851520187</v>
      </c>
      <c r="L14" s="157">
        <v>0.17584917301242975</v>
      </c>
      <c r="M14" s="157">
        <v>0.15420669354761921</v>
      </c>
      <c r="N14" s="157">
        <v>0.14904713198451403</v>
      </c>
      <c r="O14" s="157">
        <v>0.14393557003779228</v>
      </c>
      <c r="P14" s="157">
        <v>0.15390068370894652</v>
      </c>
      <c r="Q14" s="157">
        <v>0.1860407512626337</v>
      </c>
    </row>
    <row r="15" spans="1:17" x14ac:dyDescent="0.25">
      <c r="A15" s="156" t="s">
        <v>152</v>
      </c>
      <c r="B15" s="206">
        <v>40.100853647294286</v>
      </c>
      <c r="C15" s="206">
        <v>43.707134479811465</v>
      </c>
      <c r="D15" s="206">
        <v>42.888035865392482</v>
      </c>
      <c r="E15" s="206">
        <v>46.903595641195835</v>
      </c>
      <c r="F15" s="206">
        <v>60.862272744844191</v>
      </c>
      <c r="G15" s="206">
        <v>67.298524027449389</v>
      </c>
      <c r="H15" s="206">
        <v>73.694712520570732</v>
      </c>
      <c r="I15" s="206">
        <v>73.201672101269409</v>
      </c>
      <c r="J15" s="206">
        <v>73.125160160361304</v>
      </c>
      <c r="K15" s="206">
        <v>59.615168271424011</v>
      </c>
      <c r="L15" s="206">
        <v>81.70852025842197</v>
      </c>
      <c r="M15" s="206">
        <v>71.47063201429151</v>
      </c>
      <c r="N15" s="206">
        <v>69.577920945983081</v>
      </c>
      <c r="O15" s="206">
        <v>67.109846704684884</v>
      </c>
      <c r="P15" s="206">
        <v>71.605559838756932</v>
      </c>
      <c r="Q15" s="206">
        <v>86.090657989450051</v>
      </c>
    </row>
    <row r="16" spans="1:17" x14ac:dyDescent="0.25">
      <c r="A16" s="88" t="s">
        <v>33</v>
      </c>
      <c r="B16" s="87">
        <v>14.138193548722201</v>
      </c>
      <c r="C16" s="87">
        <v>15.520426248645686</v>
      </c>
      <c r="D16" s="87">
        <v>15.150730222764633</v>
      </c>
      <c r="E16" s="87">
        <v>15.049246936801456</v>
      </c>
      <c r="F16" s="87">
        <v>16.793535767715291</v>
      </c>
      <c r="G16" s="87">
        <v>17.127743924634132</v>
      </c>
      <c r="H16" s="87">
        <v>6.2474641230971217</v>
      </c>
      <c r="I16" s="87">
        <v>6.6781966381023592</v>
      </c>
      <c r="J16" s="87">
        <v>5.7530226422962327</v>
      </c>
      <c r="K16" s="87">
        <v>5.5323539271557545</v>
      </c>
      <c r="L16" s="87">
        <v>5.8897631370133983</v>
      </c>
      <c r="M16" s="87">
        <v>6.7874761854159615</v>
      </c>
      <c r="N16" s="87">
        <v>6.7144665094492959</v>
      </c>
      <c r="O16" s="87">
        <v>7.3807492948265123</v>
      </c>
      <c r="P16" s="87">
        <v>7.3491520194935278</v>
      </c>
      <c r="Q16" s="87">
        <v>7.8704120849189705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1.4263018637198528E-14</v>
      </c>
      <c r="J18" s="87">
        <v>0</v>
      </c>
      <c r="K18" s="87">
        <v>0</v>
      </c>
      <c r="L18" s="87">
        <v>7.9839877010366873E-15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1.6510741681973977</v>
      </c>
      <c r="C19" s="87">
        <v>1.5030269002981123</v>
      </c>
      <c r="D19" s="87">
        <v>1.2838977324407783</v>
      </c>
      <c r="E19" s="87">
        <v>0.72364021198971185</v>
      </c>
      <c r="F19" s="87">
        <v>0.76204598833200288</v>
      </c>
      <c r="G19" s="87">
        <v>0.95679135328286036</v>
      </c>
      <c r="H19" s="87">
        <v>2.596548917383092</v>
      </c>
      <c r="I19" s="87">
        <v>2.3947833883200542</v>
      </c>
      <c r="J19" s="87">
        <v>1.7671755137885024</v>
      </c>
      <c r="K19" s="87">
        <v>1.1652278251756285</v>
      </c>
      <c r="L19" s="87">
        <v>1.5034980534127322</v>
      </c>
      <c r="M19" s="87">
        <v>1.6463127754916889</v>
      </c>
      <c r="N19" s="87">
        <v>1.3757301739271184</v>
      </c>
      <c r="O19" s="87">
        <v>1.957668527319826</v>
      </c>
      <c r="P19" s="87">
        <v>0.97353432595661693</v>
      </c>
      <c r="Q19" s="87">
        <v>0.92497511309370295</v>
      </c>
    </row>
    <row r="20" spans="1:17" x14ac:dyDescent="0.25">
      <c r="A20" s="88" t="s">
        <v>29</v>
      </c>
      <c r="B20" s="87">
        <v>4.2200312648380525</v>
      </c>
      <c r="C20" s="87">
        <v>4.966867903356107</v>
      </c>
      <c r="D20" s="87">
        <v>5.3644674264889529</v>
      </c>
      <c r="E20" s="87">
        <v>0.79428698307509438</v>
      </c>
      <c r="F20" s="87">
        <v>5.3517591234207771</v>
      </c>
      <c r="G20" s="87">
        <v>5.3104589891176666</v>
      </c>
      <c r="H20" s="87">
        <v>5.4758605832407623</v>
      </c>
      <c r="I20" s="87">
        <v>5.0581913830511995</v>
      </c>
      <c r="J20" s="87">
        <v>6.5855789605958801</v>
      </c>
      <c r="K20" s="87">
        <v>5.2509458188992175</v>
      </c>
      <c r="L20" s="87">
        <v>5.6690064632860446</v>
      </c>
      <c r="M20" s="87">
        <v>1.138334692383034</v>
      </c>
      <c r="N20" s="87">
        <v>3.6394671591709331</v>
      </c>
      <c r="O20" s="87">
        <v>3.3876245815753618</v>
      </c>
      <c r="P20" s="87">
        <v>5.5959889091278638</v>
      </c>
      <c r="Q20" s="87">
        <v>7.2677385488223782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15.888497041266398</v>
      </c>
      <c r="F21" s="87">
        <v>20.464769561594089</v>
      </c>
      <c r="G21" s="87">
        <v>22.439615007325653</v>
      </c>
      <c r="H21" s="87">
        <v>2.3545053118762524</v>
      </c>
      <c r="I21" s="87">
        <v>2.5340310062941462</v>
      </c>
      <c r="J21" s="87">
        <v>19.995787994153186</v>
      </c>
      <c r="K21" s="87">
        <v>15.013984537928057</v>
      </c>
      <c r="L21" s="87">
        <v>9.992434831987989</v>
      </c>
      <c r="M21" s="87">
        <v>9.0820191338322811</v>
      </c>
      <c r="N21" s="87">
        <v>2.6878156229404424</v>
      </c>
      <c r="O21" s="87">
        <v>2.031119627032377</v>
      </c>
      <c r="P21" s="87">
        <v>1.6767845280796658</v>
      </c>
      <c r="Q21" s="87">
        <v>7.2872104035169345</v>
      </c>
    </row>
    <row r="22" spans="1:17" x14ac:dyDescent="0.25">
      <c r="A22" s="88" t="s">
        <v>26</v>
      </c>
      <c r="B22" s="87">
        <v>18.516214250546302</v>
      </c>
      <c r="C22" s="87">
        <v>20.073312898856603</v>
      </c>
      <c r="D22" s="87">
        <v>19.508748721260815</v>
      </c>
      <c r="E22" s="87">
        <v>10.970868385240944</v>
      </c>
      <c r="F22" s="87">
        <v>12.148850474001749</v>
      </c>
      <c r="G22" s="87">
        <v>17.591863700242385</v>
      </c>
      <c r="H22" s="87">
        <v>52.440501848752319</v>
      </c>
      <c r="I22" s="87">
        <v>52.437610149717216</v>
      </c>
      <c r="J22" s="87">
        <v>34.434281273248395</v>
      </c>
      <c r="K22" s="87">
        <v>25.911769453570081</v>
      </c>
      <c r="L22" s="87">
        <v>38.355781157539404</v>
      </c>
      <c r="M22" s="87">
        <v>46.947175042351802</v>
      </c>
      <c r="N22" s="87">
        <v>49.681251253531798</v>
      </c>
      <c r="O22" s="87">
        <v>46.414143730857916</v>
      </c>
      <c r="P22" s="87">
        <v>51.111341528862631</v>
      </c>
      <c r="Q22" s="87">
        <v>53.036240114420586</v>
      </c>
    </row>
    <row r="23" spans="1:17" x14ac:dyDescent="0.25">
      <c r="A23" s="88" t="s">
        <v>25</v>
      </c>
      <c r="B23" s="87">
        <v>0.30403204217563018</v>
      </c>
      <c r="C23" s="87">
        <v>0.28655820735477472</v>
      </c>
      <c r="D23" s="87">
        <v>0.26741905421379369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0.90100619912559132</v>
      </c>
      <c r="F24" s="87">
        <v>0.68683451816862495</v>
      </c>
      <c r="G24" s="87">
        <v>0.76715994856660408</v>
      </c>
      <c r="H24" s="87">
        <v>0.87253901088339725</v>
      </c>
      <c r="I24" s="87">
        <v>1.1154697472076665</v>
      </c>
      <c r="J24" s="87">
        <v>1.5590647333933045</v>
      </c>
      <c r="K24" s="87">
        <v>1.6078264695078943</v>
      </c>
      <c r="L24" s="87">
        <v>1.8199602884717003</v>
      </c>
      <c r="M24" s="87">
        <v>1.6183311668862574</v>
      </c>
      <c r="N24" s="87">
        <v>1.4538826315681852</v>
      </c>
      <c r="O24" s="87">
        <v>1.3493585888335495</v>
      </c>
      <c r="P24" s="87">
        <v>1.5082875262703217</v>
      </c>
      <c r="Q24" s="87">
        <v>1.5312125845986391</v>
      </c>
    </row>
    <row r="25" spans="1:17" x14ac:dyDescent="0.25">
      <c r="A25" s="88" t="s">
        <v>22</v>
      </c>
      <c r="B25" s="87">
        <v>1.2713083728147061</v>
      </c>
      <c r="C25" s="87">
        <v>1.356942321300185</v>
      </c>
      <c r="D25" s="87">
        <v>1.3127727082235057</v>
      </c>
      <c r="E25" s="87">
        <v>2.5760498836966415</v>
      </c>
      <c r="F25" s="87">
        <v>4.6544773116116609</v>
      </c>
      <c r="G25" s="87">
        <v>3.1048911042800866</v>
      </c>
      <c r="H25" s="87">
        <v>3.7072927253377777</v>
      </c>
      <c r="I25" s="87">
        <v>2.9833897885767544</v>
      </c>
      <c r="J25" s="87">
        <v>3.0302490428858069</v>
      </c>
      <c r="K25" s="87">
        <v>5.1330602391873823</v>
      </c>
      <c r="L25" s="87">
        <v>18.478076326710703</v>
      </c>
      <c r="M25" s="87">
        <v>4.2509830179304746</v>
      </c>
      <c r="N25" s="87">
        <v>4.0253075953952999</v>
      </c>
      <c r="O25" s="87">
        <v>4.589182354239342</v>
      </c>
      <c r="P25" s="87">
        <v>3.3904710009663046</v>
      </c>
      <c r="Q25" s="87">
        <v>8.1728691400788467</v>
      </c>
    </row>
    <row r="26" spans="1:17" x14ac:dyDescent="0.25">
      <c r="A26" s="156" t="s">
        <v>151</v>
      </c>
      <c r="B26" s="204">
        <v>49.68456452571256</v>
      </c>
      <c r="C26" s="204">
        <v>54.230186070663777</v>
      </c>
      <c r="D26" s="204">
        <v>53.278416435561098</v>
      </c>
      <c r="E26" s="204">
        <v>59.773392152951345</v>
      </c>
      <c r="F26" s="204">
        <v>77.562381692837064</v>
      </c>
      <c r="G26" s="204">
        <v>85.361588500466084</v>
      </c>
      <c r="H26" s="204">
        <v>86.644107176259809</v>
      </c>
      <c r="I26" s="204">
        <v>86.205370082509049</v>
      </c>
      <c r="J26" s="204">
        <v>89.298382744552157</v>
      </c>
      <c r="K26" s="204">
        <v>72.697380092190784</v>
      </c>
      <c r="L26" s="204">
        <v>96.532080513833051</v>
      </c>
      <c r="M26" s="204">
        <v>84.651481165956696</v>
      </c>
      <c r="N26" s="204">
        <v>81.819149323312558</v>
      </c>
      <c r="O26" s="204">
        <v>79.013166781913199</v>
      </c>
      <c r="P26" s="204">
        <v>84.48349762711635</v>
      </c>
      <c r="Q26" s="204">
        <v>102.12672867372049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1.8878156702549003</v>
      </c>
      <c r="C28" s="208">
        <v>2.0605311939899678</v>
      </c>
      <c r="D28" s="208">
        <v>2.0243677366109707</v>
      </c>
      <c r="E28" s="208">
        <v>2.2711509590113388</v>
      </c>
      <c r="F28" s="208">
        <v>2.9470617480455754</v>
      </c>
      <c r="G28" s="208">
        <v>3.24340056005994</v>
      </c>
      <c r="H28" s="208">
        <v>3.2921311643566722</v>
      </c>
      <c r="I28" s="208">
        <v>3.2754609012958751</v>
      </c>
      <c r="J28" s="208">
        <v>3.3929830699500858</v>
      </c>
      <c r="K28" s="208">
        <v>2.7622110535655566</v>
      </c>
      <c r="L28" s="208">
        <v>3.6678347896560979</v>
      </c>
      <c r="M28" s="208">
        <v>3.2164193081068109</v>
      </c>
      <c r="N28" s="208">
        <v>3.1088019728851561</v>
      </c>
      <c r="O28" s="208">
        <v>3.0021858062208793</v>
      </c>
      <c r="P28" s="208">
        <v>3.2100366023309852</v>
      </c>
      <c r="Q28" s="208">
        <v>3.8804091488483254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38.840300731245932</v>
      </c>
      <c r="C30" s="208">
        <v>42.393784786137203</v>
      </c>
      <c r="D30" s="208">
        <v>41.649750512975267</v>
      </c>
      <c r="E30" s="208">
        <v>46.727118353746512</v>
      </c>
      <c r="F30" s="208">
        <v>60.633443387079197</v>
      </c>
      <c r="G30" s="208">
        <v>66.730377933355115</v>
      </c>
      <c r="H30" s="208">
        <v>67.732971224385935</v>
      </c>
      <c r="I30" s="208">
        <v>67.389993866610908</v>
      </c>
      <c r="J30" s="208">
        <v>69.807918691072913</v>
      </c>
      <c r="K30" s="208">
        <v>56.830287879309658</v>
      </c>
      <c r="L30" s="208">
        <v>75.462773462164094</v>
      </c>
      <c r="M30" s="208">
        <v>66.17526020842196</v>
      </c>
      <c r="N30" s="208">
        <v>63.961119426689805</v>
      </c>
      <c r="O30" s="208">
        <v>61.767576888983257</v>
      </c>
      <c r="P30" s="208">
        <v>66.043941131184567</v>
      </c>
      <c r="Q30" s="208">
        <v>79.836321244857956</v>
      </c>
    </row>
    <row r="31" spans="1:17" x14ac:dyDescent="0.25">
      <c r="A31" s="82" t="s">
        <v>21</v>
      </c>
      <c r="B31" s="207">
        <v>8.9564481242117235</v>
      </c>
      <c r="C31" s="207">
        <v>9.7758700905366034</v>
      </c>
      <c r="D31" s="207">
        <v>9.604298185974864</v>
      </c>
      <c r="E31" s="207">
        <v>10.775122840193495</v>
      </c>
      <c r="F31" s="207">
        <v>13.981876557712296</v>
      </c>
      <c r="G31" s="207">
        <v>15.387810007051032</v>
      </c>
      <c r="H31" s="207">
        <v>15.619004787517198</v>
      </c>
      <c r="I31" s="207">
        <v>15.539915314602274</v>
      </c>
      <c r="J31" s="207">
        <v>16.097480983529145</v>
      </c>
      <c r="K31" s="207">
        <v>13.104881159315562</v>
      </c>
      <c r="L31" s="207">
        <v>17.401472262012856</v>
      </c>
      <c r="M31" s="207">
        <v>15.25980164942793</v>
      </c>
      <c r="N31" s="207">
        <v>14.749227923737587</v>
      </c>
      <c r="O31" s="207">
        <v>14.243404086709063</v>
      </c>
      <c r="P31" s="207">
        <v>15.229519893600798</v>
      </c>
      <c r="Q31" s="207">
        <v>18.409998280014214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539.68041235341002</v>
      </c>
      <c r="C33" s="96">
        <v>555.99276323774154</v>
      </c>
      <c r="D33" s="96">
        <v>543.51285651047101</v>
      </c>
      <c r="E33" s="96">
        <v>550.39157797238965</v>
      </c>
      <c r="F33" s="96">
        <v>541.15108103820126</v>
      </c>
      <c r="G33" s="96">
        <v>542.89990711942653</v>
      </c>
      <c r="H33" s="96">
        <v>401.45443020086833</v>
      </c>
      <c r="I33" s="96">
        <v>429.28877632000774</v>
      </c>
      <c r="J33" s="96">
        <v>485.30149933385064</v>
      </c>
      <c r="K33" s="96">
        <v>229.63879531150303</v>
      </c>
      <c r="L33" s="96">
        <v>327.34189081927838</v>
      </c>
      <c r="M33" s="96">
        <v>326.039791949147</v>
      </c>
      <c r="N33" s="96">
        <v>308.14965711789705</v>
      </c>
      <c r="O33" s="96">
        <v>357.42580852109955</v>
      </c>
      <c r="P33" s="96">
        <v>409.96407855745804</v>
      </c>
      <c r="Q33" s="96">
        <v>472.27350298127453</v>
      </c>
    </row>
    <row r="34" spans="1:17" x14ac:dyDescent="0.25">
      <c r="A34" s="132" t="s">
        <v>83</v>
      </c>
      <c r="B34" s="160">
        <v>0.50362016476992344</v>
      </c>
      <c r="C34" s="160">
        <v>0.51866507982557641</v>
      </c>
      <c r="D34" s="160">
        <v>0.50699666996475889</v>
      </c>
      <c r="E34" s="160">
        <v>0.51478868273823875</v>
      </c>
      <c r="F34" s="160">
        <v>0.50563380006963154</v>
      </c>
      <c r="G34" s="160">
        <v>0.50736703283739204</v>
      </c>
      <c r="H34" s="160">
        <v>0.37271436223250426</v>
      </c>
      <c r="I34" s="160">
        <v>0.39811604587232652</v>
      </c>
      <c r="J34" s="160">
        <v>0.45117260224393341</v>
      </c>
      <c r="K34" s="160">
        <v>0.21380280523374104</v>
      </c>
      <c r="L34" s="160">
        <v>0.30417495901623609</v>
      </c>
      <c r="M34" s="160">
        <v>0.3029385129457714</v>
      </c>
      <c r="N34" s="160">
        <v>0.28621998562181189</v>
      </c>
      <c r="O34" s="160">
        <v>0.33257426253341305</v>
      </c>
      <c r="P34" s="160">
        <v>0.38113260544555227</v>
      </c>
      <c r="Q34" s="160">
        <v>0.43838562174608936</v>
      </c>
    </row>
    <row r="35" spans="1:17" x14ac:dyDescent="0.25">
      <c r="A35" s="76" t="s">
        <v>82</v>
      </c>
      <c r="B35" s="159">
        <v>6.0951488251384495E-2</v>
      </c>
      <c r="C35" s="159">
        <v>6.2772324721815834E-2</v>
      </c>
      <c r="D35" s="159">
        <v>6.1360135543749708E-2</v>
      </c>
      <c r="E35" s="159">
        <v>6.2303177161700751E-2</v>
      </c>
      <c r="F35" s="159">
        <v>6.119519189333221E-2</v>
      </c>
      <c r="G35" s="159">
        <v>6.1404959341244701E-2</v>
      </c>
      <c r="H35" s="159">
        <v>4.5108390529031206E-2</v>
      </c>
      <c r="I35" s="159">
        <v>4.8182672557919644E-2</v>
      </c>
      <c r="J35" s="159">
        <v>5.4603932663380879E-2</v>
      </c>
      <c r="K35" s="159">
        <v>2.5875848671132622E-2</v>
      </c>
      <c r="L35" s="159">
        <v>3.6813292512450045E-2</v>
      </c>
      <c r="M35" s="159">
        <v>3.6663649520748486E-2</v>
      </c>
      <c r="N35" s="159">
        <v>3.4640261274901919E-2</v>
      </c>
      <c r="O35" s="159">
        <v>4.0250366592804829E-2</v>
      </c>
      <c r="P35" s="159">
        <v>4.6127222752581673E-2</v>
      </c>
      <c r="Q35" s="159">
        <v>5.3056366568720863E-2</v>
      </c>
    </row>
    <row r="36" spans="1:17" x14ac:dyDescent="0.25">
      <c r="A36" s="76" t="s">
        <v>81</v>
      </c>
      <c r="B36" s="159">
        <v>9.8303068352947296</v>
      </c>
      <c r="C36" s="159">
        <v>10.123972859123583</v>
      </c>
      <c r="D36" s="159">
        <v>9.896213811262152</v>
      </c>
      <c r="E36" s="159">
        <v>10.048308349539496</v>
      </c>
      <c r="F36" s="159">
        <v>9.869611561823211</v>
      </c>
      <c r="G36" s="159">
        <v>9.9034430306879617</v>
      </c>
      <c r="H36" s="159">
        <v>7.2751188275801795</v>
      </c>
      <c r="I36" s="159">
        <v>7.7709415959687638</v>
      </c>
      <c r="J36" s="159">
        <v>8.8065677786401455</v>
      </c>
      <c r="K36" s="159">
        <v>4.1732784441913786</v>
      </c>
      <c r="L36" s="159">
        <v>5.9372785045428609</v>
      </c>
      <c r="M36" s="159">
        <v>5.9131439580965015</v>
      </c>
      <c r="N36" s="159">
        <v>5.5868102150783612</v>
      </c>
      <c r="O36" s="159">
        <v>6.4916126774210499</v>
      </c>
      <c r="P36" s="159">
        <v>7.439436937908833</v>
      </c>
      <c r="Q36" s="159">
        <v>8.5569750288181385</v>
      </c>
    </row>
    <row r="37" spans="1:17" x14ac:dyDescent="0.25">
      <c r="A37" s="76" t="s">
        <v>80</v>
      </c>
      <c r="B37" s="159">
        <v>0.16716572550951464</v>
      </c>
      <c r="C37" s="159">
        <v>0.17215955680627421</v>
      </c>
      <c r="D37" s="159">
        <v>0.16828648273900162</v>
      </c>
      <c r="E37" s="159">
        <v>0.17087287136991205</v>
      </c>
      <c r="F37" s="159">
        <v>0.16783410781295369</v>
      </c>
      <c r="G37" s="159">
        <v>0.16840941661384715</v>
      </c>
      <c r="H37" s="159">
        <v>0.12371440051229161</v>
      </c>
      <c r="I37" s="159">
        <v>0.13214593517245354</v>
      </c>
      <c r="J37" s="159">
        <v>0.14975690145087489</v>
      </c>
      <c r="K37" s="159">
        <v>7.0967176362359635E-2</v>
      </c>
      <c r="L37" s="159">
        <v>0.10096424103472008</v>
      </c>
      <c r="M37" s="159">
        <v>0.10055382973890341</v>
      </c>
      <c r="N37" s="159">
        <v>9.500447936522026E-2</v>
      </c>
      <c r="O37" s="159">
        <v>0.11039077020990234</v>
      </c>
      <c r="P37" s="159">
        <v>0.12650865267427089</v>
      </c>
      <c r="Q37" s="159">
        <v>0.14551254226606217</v>
      </c>
    </row>
    <row r="38" spans="1:17" x14ac:dyDescent="0.25">
      <c r="A38" s="129" t="s">
        <v>79</v>
      </c>
      <c r="B38" s="158">
        <v>0.52622079930882315</v>
      </c>
      <c r="C38" s="158">
        <v>0.54194087523099355</v>
      </c>
      <c r="D38" s="158">
        <v>0.52974882973093396</v>
      </c>
      <c r="E38" s="158">
        <v>0.53789051959309098</v>
      </c>
      <c r="F38" s="158">
        <v>0.52832479921004427</v>
      </c>
      <c r="G38" s="158">
        <v>0.53013581313728797</v>
      </c>
      <c r="H38" s="158">
        <v>0.3894404222227037</v>
      </c>
      <c r="I38" s="158">
        <v>0.4159820406959111</v>
      </c>
      <c r="J38" s="158">
        <v>0.47141958163551079</v>
      </c>
      <c r="K38" s="158">
        <v>0.22339749464949715</v>
      </c>
      <c r="L38" s="158">
        <v>0.31782522079189668</v>
      </c>
      <c r="M38" s="158">
        <v>0.3165332875354126</v>
      </c>
      <c r="N38" s="158">
        <v>0.29906449373582455</v>
      </c>
      <c r="O38" s="158">
        <v>0.34749898137979912</v>
      </c>
      <c r="P38" s="158">
        <v>0.39823644546051423</v>
      </c>
      <c r="Q38" s="158">
        <v>0.45805876813155627</v>
      </c>
    </row>
    <row r="39" spans="1:17" x14ac:dyDescent="0.25">
      <c r="A39" s="92" t="s">
        <v>125</v>
      </c>
      <c r="B39" s="91">
        <v>8.5983834939297912E-2</v>
      </c>
      <c r="C39" s="91">
        <v>8.8552476116348505E-2</v>
      </c>
      <c r="D39" s="91">
        <v>8.6560310794820988E-2</v>
      </c>
      <c r="E39" s="91">
        <v>8.7890652959467783E-2</v>
      </c>
      <c r="F39" s="91">
        <v>8.6327625949566819E-2</v>
      </c>
      <c r="G39" s="91">
        <v>8.6623543410065215E-2</v>
      </c>
      <c r="H39" s="91">
        <v>6.3634088631748992E-2</v>
      </c>
      <c r="I39" s="91">
        <v>6.7970956624841664E-2</v>
      </c>
      <c r="J39" s="91">
        <v>7.7029383003753504E-2</v>
      </c>
      <c r="K39" s="91">
        <v>3.6502877368254916E-2</v>
      </c>
      <c r="L39" s="91">
        <v>5.1932252316918552E-2</v>
      </c>
      <c r="M39" s="91">
        <v>5.1721152003088258E-2</v>
      </c>
      <c r="N39" s="91">
        <v>4.8866772463880964E-2</v>
      </c>
      <c r="O39" s="91">
        <v>5.6780908500348996E-2</v>
      </c>
      <c r="P39" s="91">
        <v>6.5071348069603824E-2</v>
      </c>
      <c r="Q39" s="91">
        <v>7.4846242420014295E-2</v>
      </c>
    </row>
    <row r="40" spans="1:17" x14ac:dyDescent="0.25">
      <c r="A40" s="92" t="s">
        <v>26</v>
      </c>
      <c r="B40" s="91">
        <v>0.14308800328209895</v>
      </c>
      <c r="C40" s="91">
        <v>0.14736254788029959</v>
      </c>
      <c r="D40" s="91">
        <v>0.14404733219741625</v>
      </c>
      <c r="E40" s="91">
        <v>0.14626119023428655</v>
      </c>
      <c r="F40" s="91">
        <v>0.14366011511265922</v>
      </c>
      <c r="G40" s="91">
        <v>0.14415255928648465</v>
      </c>
      <c r="H40" s="91">
        <v>0.10589519168831134</v>
      </c>
      <c r="I40" s="91">
        <v>0.11311228990296722</v>
      </c>
      <c r="J40" s="91">
        <v>0.12818665992090647</v>
      </c>
      <c r="K40" s="91">
        <v>6.0745416162960031E-2</v>
      </c>
      <c r="L40" s="91">
        <v>8.6421852377438366E-2</v>
      </c>
      <c r="M40" s="91">
        <v>8.6070554689686662E-2</v>
      </c>
      <c r="N40" s="91">
        <v>8.1320505227915299E-2</v>
      </c>
      <c r="O40" s="91">
        <v>9.4490631030754502E-2</v>
      </c>
      <c r="P40" s="91">
        <v>0.10828697362390642</v>
      </c>
      <c r="Q40" s="91">
        <v>0.12455363718783241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0.29714896108742628</v>
      </c>
      <c r="C42" s="157">
        <v>0.30602585123434539</v>
      </c>
      <c r="D42" s="157">
        <v>0.29914118673869672</v>
      </c>
      <c r="E42" s="157">
        <v>0.3037386763993366</v>
      </c>
      <c r="F42" s="157">
        <v>0.29833705814781825</v>
      </c>
      <c r="G42" s="157">
        <v>0.29935971044073817</v>
      </c>
      <c r="H42" s="157">
        <v>0.21991114190264341</v>
      </c>
      <c r="I42" s="157">
        <v>0.23489879416810222</v>
      </c>
      <c r="J42" s="157">
        <v>0.26620353871085084</v>
      </c>
      <c r="K42" s="157">
        <v>0.12614920111828221</v>
      </c>
      <c r="L42" s="157">
        <v>0.17947111609753977</v>
      </c>
      <c r="M42" s="157">
        <v>0.17874158084263769</v>
      </c>
      <c r="N42" s="157">
        <v>0.16887721604402828</v>
      </c>
      <c r="O42" s="157">
        <v>0.19622744184869562</v>
      </c>
      <c r="P42" s="157">
        <v>0.224878123767004</v>
      </c>
      <c r="Q42" s="157">
        <v>0.25865888852370955</v>
      </c>
    </row>
    <row r="43" spans="1:17" x14ac:dyDescent="0.25">
      <c r="A43" s="156" t="s">
        <v>150</v>
      </c>
      <c r="B43" s="204">
        <v>453.30574025603488</v>
      </c>
      <c r="C43" s="204">
        <v>466.84758554633925</v>
      </c>
      <c r="D43" s="204">
        <v>456.34491401017254</v>
      </c>
      <c r="E43" s="204">
        <v>463.35846184930716</v>
      </c>
      <c r="F43" s="204">
        <v>455.11820231373832</v>
      </c>
      <c r="G43" s="204">
        <v>456.67827559472903</v>
      </c>
      <c r="H43" s="204">
        <v>335.47814741104918</v>
      </c>
      <c r="I43" s="204">
        <v>358.34206313880742</v>
      </c>
      <c r="J43" s="204">
        <v>406.09797770282177</v>
      </c>
      <c r="K43" s="204">
        <v>192.44272901497976</v>
      </c>
      <c r="L43" s="204">
        <v>273.78620756219277</v>
      </c>
      <c r="M43" s="204">
        <v>272.6732892549706</v>
      </c>
      <c r="N43" s="204">
        <v>257.62503476730433</v>
      </c>
      <c r="O43" s="204">
        <v>299.34826445380054</v>
      </c>
      <c r="P43" s="204">
        <v>343.05536182439459</v>
      </c>
      <c r="Q43" s="204">
        <v>394.58848688872234</v>
      </c>
    </row>
    <row r="44" spans="1:17" x14ac:dyDescent="0.25">
      <c r="A44" s="156" t="s">
        <v>148</v>
      </c>
      <c r="B44" s="206">
        <v>46.42512537045652</v>
      </c>
      <c r="C44" s="206">
        <v>48.010504709329055</v>
      </c>
      <c r="D44" s="206">
        <v>46.973380818878852</v>
      </c>
      <c r="E44" s="206">
        <v>46.732600714056588</v>
      </c>
      <c r="F44" s="206">
        <v>46.401765064250455</v>
      </c>
      <c r="G44" s="206">
        <v>46.396278009087709</v>
      </c>
      <c r="H44" s="206">
        <v>35.562241930897493</v>
      </c>
      <c r="I44" s="206">
        <v>38.46331514084082</v>
      </c>
      <c r="J44" s="206">
        <v>43.054956141660952</v>
      </c>
      <c r="K44" s="206">
        <v>20.055521626568989</v>
      </c>
      <c r="L44" s="206">
        <v>28.708361682244011</v>
      </c>
      <c r="M44" s="206">
        <v>28.731233828544109</v>
      </c>
      <c r="N44" s="206">
        <v>27.164355198890316</v>
      </c>
      <c r="O44" s="206">
        <v>30.983253401812405</v>
      </c>
      <c r="P44" s="206">
        <v>35.869468447741049</v>
      </c>
      <c r="Q44" s="206">
        <v>41.995913738271618</v>
      </c>
    </row>
    <row r="45" spans="1:17" x14ac:dyDescent="0.25">
      <c r="A45" s="152" t="s">
        <v>164</v>
      </c>
      <c r="B45" s="151">
        <v>18.437719026753051</v>
      </c>
      <c r="C45" s="151">
        <v>18.29496581571286</v>
      </c>
      <c r="D45" s="151">
        <v>17.785750225772532</v>
      </c>
      <c r="E45" s="151">
        <v>22.016367716404446</v>
      </c>
      <c r="F45" s="151">
        <v>19.630978979258707</v>
      </c>
      <c r="G45" s="151">
        <v>20.443876207701791</v>
      </c>
      <c r="H45" s="151">
        <v>9.0499575131274241</v>
      </c>
      <c r="I45" s="151">
        <v>7.7398798230316634</v>
      </c>
      <c r="J45" s="151">
        <v>10.933312917920972</v>
      </c>
      <c r="K45" s="151">
        <v>6.6104683328658371</v>
      </c>
      <c r="L45" s="151">
        <v>8.7204147545530759</v>
      </c>
      <c r="M45" s="151">
        <v>8.1357975283764397</v>
      </c>
      <c r="N45" s="151">
        <v>7.6454340411139441</v>
      </c>
      <c r="O45" s="151">
        <v>11.181977242106344</v>
      </c>
      <c r="P45" s="151">
        <v>11.48479832177472</v>
      </c>
      <c r="Q45" s="151">
        <v>10.177156996870716</v>
      </c>
    </row>
    <row r="46" spans="1:17" x14ac:dyDescent="0.25">
      <c r="A46" s="154" t="s">
        <v>30</v>
      </c>
      <c r="B46" s="205">
        <v>0.88010190439145553</v>
      </c>
      <c r="C46" s="205">
        <v>0.92194684194645393</v>
      </c>
      <c r="D46" s="205">
        <v>0.8461687515339722</v>
      </c>
      <c r="E46" s="205">
        <v>0.3314968096334418</v>
      </c>
      <c r="F46" s="205">
        <v>0.31988003916449081</v>
      </c>
      <c r="G46" s="205">
        <v>0.29649831182895786</v>
      </c>
      <c r="H46" s="205">
        <v>0.1844538414394947</v>
      </c>
      <c r="I46" s="205">
        <v>0.22302363393039193</v>
      </c>
      <c r="J46" s="205">
        <v>0.12806174536483519</v>
      </c>
      <c r="K46" s="205">
        <v>7.4035480564329861E-2</v>
      </c>
      <c r="L46" s="205">
        <v>9.5250603044761961E-2</v>
      </c>
      <c r="M46" s="205">
        <v>7.5130936978412152E-2</v>
      </c>
      <c r="N46" s="205">
        <v>4.8727230906048524E-2</v>
      </c>
      <c r="O46" s="205">
        <v>2.9608975308030284E-2</v>
      </c>
      <c r="P46" s="205">
        <v>6.8844465834364585E-2</v>
      </c>
      <c r="Q46" s="205">
        <v>6.8019535064243977E-2</v>
      </c>
    </row>
    <row r="47" spans="1:17" x14ac:dyDescent="0.25">
      <c r="A47" s="154" t="s">
        <v>125</v>
      </c>
      <c r="B47" s="205">
        <v>1.5528912419808041</v>
      </c>
      <c r="C47" s="205">
        <v>1.2904349981669518</v>
      </c>
      <c r="D47" s="205">
        <v>1.0960939225367003</v>
      </c>
      <c r="E47" s="205">
        <v>1.4096196692211211</v>
      </c>
      <c r="F47" s="205">
        <v>1.2025282753699673</v>
      </c>
      <c r="G47" s="205">
        <v>1.0670165166810237</v>
      </c>
      <c r="H47" s="205">
        <v>0.4217049446580815</v>
      </c>
      <c r="I47" s="205">
        <v>0.31995760093475051</v>
      </c>
      <c r="J47" s="205">
        <v>0.53679006351536651</v>
      </c>
      <c r="K47" s="205">
        <v>0.27254271172720801</v>
      </c>
      <c r="L47" s="205">
        <v>0.29063037293254573</v>
      </c>
      <c r="M47" s="205">
        <v>0.22964578220488643</v>
      </c>
      <c r="N47" s="205">
        <v>0.14131657301123235</v>
      </c>
      <c r="O47" s="205">
        <v>0.42540620542437779</v>
      </c>
      <c r="P47" s="205">
        <v>6.9875686668893572E-2</v>
      </c>
      <c r="Q47" s="205">
        <v>2.5497686774980457E-2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16.004725880380789</v>
      </c>
      <c r="C49" s="205">
        <v>16.082583975599455</v>
      </c>
      <c r="D49" s="205">
        <v>15.843487551701859</v>
      </c>
      <c r="E49" s="205">
        <v>20.275251237549885</v>
      </c>
      <c r="F49" s="205">
        <v>18.108570664724247</v>
      </c>
      <c r="G49" s="205">
        <v>19.08036137919181</v>
      </c>
      <c r="H49" s="205">
        <v>8.4437987270298471</v>
      </c>
      <c r="I49" s="205">
        <v>7.1968985881665208</v>
      </c>
      <c r="J49" s="205">
        <v>10.26846110904077</v>
      </c>
      <c r="K49" s="205">
        <v>6.2638901405742997</v>
      </c>
      <c r="L49" s="205">
        <v>8.3345337785757678</v>
      </c>
      <c r="M49" s="205">
        <v>7.8310208091931415</v>
      </c>
      <c r="N49" s="205">
        <v>7.4553902371966636</v>
      </c>
      <c r="O49" s="205">
        <v>10.726962061373936</v>
      </c>
      <c r="P49" s="205">
        <v>11.346078169271463</v>
      </c>
      <c r="Q49" s="205">
        <v>10.083639775031491</v>
      </c>
    </row>
    <row r="50" spans="1:17" x14ac:dyDescent="0.25">
      <c r="A50" s="152" t="s">
        <v>163</v>
      </c>
      <c r="B50" s="151">
        <v>27.987406343703469</v>
      </c>
      <c r="C50" s="151">
        <v>29.715538893616198</v>
      </c>
      <c r="D50" s="151">
        <v>29.187630593106316</v>
      </c>
      <c r="E50" s="151">
        <v>24.716232997652142</v>
      </c>
      <c r="F50" s="151">
        <v>26.770786084991748</v>
      </c>
      <c r="G50" s="151">
        <v>25.952401801385918</v>
      </c>
      <c r="H50" s="151">
        <v>26.512284417770069</v>
      </c>
      <c r="I50" s="151">
        <v>30.723435317809159</v>
      </c>
      <c r="J50" s="151">
        <v>32.12164322373998</v>
      </c>
      <c r="K50" s="151">
        <v>13.44505329370315</v>
      </c>
      <c r="L50" s="151">
        <v>19.987946927690935</v>
      </c>
      <c r="M50" s="151">
        <v>20.59543630016767</v>
      </c>
      <c r="N50" s="151">
        <v>19.518921157776372</v>
      </c>
      <c r="O50" s="151">
        <v>19.80127615970606</v>
      </c>
      <c r="P50" s="151">
        <v>24.384670125966327</v>
      </c>
      <c r="Q50" s="151">
        <v>31.818756741400904</v>
      </c>
    </row>
    <row r="51" spans="1:17" x14ac:dyDescent="0.25">
      <c r="A51" s="156" t="s">
        <v>147</v>
      </c>
      <c r="B51" s="206">
        <v>28.86128171378428</v>
      </c>
      <c r="C51" s="206">
        <v>29.715162286364944</v>
      </c>
      <c r="D51" s="206">
        <v>29.031955752178938</v>
      </c>
      <c r="E51" s="206">
        <v>28.966351808623457</v>
      </c>
      <c r="F51" s="206">
        <v>28.498514199403164</v>
      </c>
      <c r="G51" s="206">
        <v>28.654593262992059</v>
      </c>
      <c r="H51" s="206">
        <v>22.207944455845016</v>
      </c>
      <c r="I51" s="206">
        <v>23.718029750092075</v>
      </c>
      <c r="J51" s="206">
        <v>26.215044692734043</v>
      </c>
      <c r="K51" s="206">
        <v>12.433222900846145</v>
      </c>
      <c r="L51" s="206">
        <v>18.150265356943514</v>
      </c>
      <c r="M51" s="206">
        <v>17.965435627794854</v>
      </c>
      <c r="N51" s="206">
        <v>17.058527716626386</v>
      </c>
      <c r="O51" s="206">
        <v>19.771963607349754</v>
      </c>
      <c r="P51" s="206">
        <v>22.647806421080624</v>
      </c>
      <c r="Q51" s="206">
        <v>26.037114026750029</v>
      </c>
    </row>
    <row r="52" spans="1:17" x14ac:dyDescent="0.25">
      <c r="A52" s="152" t="s">
        <v>162</v>
      </c>
      <c r="B52" s="151">
        <v>8.5351700363611194</v>
      </c>
      <c r="C52" s="151">
        <v>8.759792317284063</v>
      </c>
      <c r="D52" s="151">
        <v>8.5633396867884102</v>
      </c>
      <c r="E52" s="151">
        <v>8.9139591294656793</v>
      </c>
      <c r="F52" s="151">
        <v>8.6477447080238559</v>
      </c>
      <c r="G52" s="151">
        <v>8.7234056215032751</v>
      </c>
      <c r="H52" s="151">
        <v>6.0829870572745079</v>
      </c>
      <c r="I52" s="151">
        <v>6.3920202208003722</v>
      </c>
      <c r="J52" s="151">
        <v>7.3608313596064017</v>
      </c>
      <c r="K52" s="151">
        <v>3.5714584423761728</v>
      </c>
      <c r="L52" s="151">
        <v>5.0451624437141014</v>
      </c>
      <c r="M52" s="151">
        <v>4.9961132064328293</v>
      </c>
      <c r="N52" s="151">
        <v>4.7217023364789945</v>
      </c>
      <c r="O52" s="151">
        <v>5.604096905938821</v>
      </c>
      <c r="P52" s="151">
        <v>6.364101618223045</v>
      </c>
      <c r="Q52" s="151">
        <v>7.1542166688730928</v>
      </c>
    </row>
    <row r="53" spans="1:17" x14ac:dyDescent="0.25">
      <c r="A53" s="154" t="s">
        <v>30</v>
      </c>
      <c r="B53" s="153">
        <v>0.21055795038743008</v>
      </c>
      <c r="C53" s="153">
        <v>0.22056904596818783</v>
      </c>
      <c r="D53" s="153">
        <v>0.20243969149013183</v>
      </c>
      <c r="E53" s="153">
        <v>7.9308189708613502E-2</v>
      </c>
      <c r="F53" s="153">
        <v>7.652896224886295E-2</v>
      </c>
      <c r="G53" s="153">
        <v>7.0935054816414239E-2</v>
      </c>
      <c r="H53" s="153">
        <v>4.4129233899843176E-2</v>
      </c>
      <c r="I53" s="153">
        <v>5.3356774953020616E-2</v>
      </c>
      <c r="J53" s="153">
        <v>3.063783692832836E-2</v>
      </c>
      <c r="K53" s="153">
        <v>1.7712447803817113E-2</v>
      </c>
      <c r="L53" s="153">
        <v>2.278801085442406E-2</v>
      </c>
      <c r="M53" s="153">
        <v>1.7974527747215752E-2</v>
      </c>
      <c r="N53" s="153">
        <v>1.1657633981290836E-2</v>
      </c>
      <c r="O53" s="153">
        <v>7.0837310120828046E-3</v>
      </c>
      <c r="P53" s="153">
        <v>1.6470535456487061E-2</v>
      </c>
      <c r="Q53" s="153">
        <v>1.627317679688027E-2</v>
      </c>
    </row>
    <row r="54" spans="1:17" x14ac:dyDescent="0.25">
      <c r="A54" s="154" t="s">
        <v>125</v>
      </c>
      <c r="B54" s="153">
        <v>0.7362740120771788</v>
      </c>
      <c r="C54" s="153">
        <v>0.6342773574994145</v>
      </c>
      <c r="D54" s="153">
        <v>0.54100106816219284</v>
      </c>
      <c r="E54" s="153">
        <v>0.57429429895733819</v>
      </c>
      <c r="F54" s="153">
        <v>0.53374120864715879</v>
      </c>
      <c r="G54" s="153">
        <v>0.45823972987782813</v>
      </c>
      <c r="H54" s="153">
        <v>0.28725003096404761</v>
      </c>
      <c r="I54" s="153">
        <v>0.26980741659081892</v>
      </c>
      <c r="J54" s="153">
        <v>0.36415396401076555</v>
      </c>
      <c r="K54" s="153">
        <v>0.14817677960379003</v>
      </c>
      <c r="L54" s="153">
        <v>0.16923208982331506</v>
      </c>
      <c r="M54" s="153">
        <v>0.14182555968896379</v>
      </c>
      <c r="N54" s="153">
        <v>8.7617884001037247E-2</v>
      </c>
      <c r="O54" s="153">
        <v>0.21349762485375545</v>
      </c>
      <c r="P54" s="153">
        <v>3.8853089827296773E-2</v>
      </c>
      <c r="Q54" s="153">
        <v>1.800361782259776E-2</v>
      </c>
    </row>
    <row r="55" spans="1:17" x14ac:dyDescent="0.25">
      <c r="A55" s="154" t="s">
        <v>26</v>
      </c>
      <c r="B55" s="153">
        <v>7.5883380738965096</v>
      </c>
      <c r="C55" s="153">
        <v>7.9049459138164604</v>
      </c>
      <c r="D55" s="153">
        <v>7.8198989271360864</v>
      </c>
      <c r="E55" s="153">
        <v>8.2603566407997278</v>
      </c>
      <c r="F55" s="153">
        <v>8.0374745371278333</v>
      </c>
      <c r="G55" s="153">
        <v>8.194230836809032</v>
      </c>
      <c r="H55" s="153">
        <v>5.751607792410617</v>
      </c>
      <c r="I55" s="153">
        <v>6.0688560292565326</v>
      </c>
      <c r="J55" s="153">
        <v>6.9660395586673074</v>
      </c>
      <c r="K55" s="153">
        <v>3.4055692149685659</v>
      </c>
      <c r="L55" s="153">
        <v>4.853142343036362</v>
      </c>
      <c r="M55" s="153">
        <v>4.8363131189966495</v>
      </c>
      <c r="N55" s="153">
        <v>4.6224268184966668</v>
      </c>
      <c r="O55" s="153">
        <v>5.3835155500729828</v>
      </c>
      <c r="P55" s="153">
        <v>6.3087779929392616</v>
      </c>
      <c r="Q55" s="153">
        <v>7.1199398742536149</v>
      </c>
    </row>
    <row r="56" spans="1:17" x14ac:dyDescent="0.25">
      <c r="A56" s="152" t="s">
        <v>161</v>
      </c>
      <c r="B56" s="151">
        <v>18.787393137241139</v>
      </c>
      <c r="C56" s="151">
        <v>19.320413809837447</v>
      </c>
      <c r="D56" s="151">
        <v>18.862506724562692</v>
      </c>
      <c r="E56" s="151">
        <v>18.690538732028131</v>
      </c>
      <c r="F56" s="151">
        <v>18.37626931764191</v>
      </c>
      <c r="G56" s="151">
        <v>18.500549735379934</v>
      </c>
      <c r="H56" s="151">
        <v>14.664793492365675</v>
      </c>
      <c r="I56" s="151">
        <v>15.631776750192945</v>
      </c>
      <c r="J56" s="151">
        <v>17.084079175714635</v>
      </c>
      <c r="K56" s="151">
        <v>8.1239530735816192</v>
      </c>
      <c r="L56" s="151">
        <v>12.006463236329814</v>
      </c>
      <c r="M56" s="151">
        <v>11.83676446664893</v>
      </c>
      <c r="N56" s="151">
        <v>11.263399463462457</v>
      </c>
      <c r="O56" s="151">
        <v>13.077911007462085</v>
      </c>
      <c r="P56" s="151">
        <v>14.94151048507092</v>
      </c>
      <c r="Q56" s="151">
        <v>17.130289807434774</v>
      </c>
    </row>
    <row r="57" spans="1:17" x14ac:dyDescent="0.25">
      <c r="A57" s="150" t="s">
        <v>33</v>
      </c>
      <c r="B57" s="87">
        <v>6.6141409233166746</v>
      </c>
      <c r="C57" s="87">
        <v>6.8508972995750659</v>
      </c>
      <c r="D57" s="87">
        <v>6.6540377735430427</v>
      </c>
      <c r="E57" s="87">
        <v>5.9818257001711652</v>
      </c>
      <c r="F57" s="87">
        <v>5.0527173306526914</v>
      </c>
      <c r="G57" s="87">
        <v>4.6984846856998947</v>
      </c>
      <c r="H57" s="87">
        <v>1.2403343355324148</v>
      </c>
      <c r="I57" s="87">
        <v>1.4234180280241573</v>
      </c>
      <c r="J57" s="87">
        <v>1.3415075051759828</v>
      </c>
      <c r="K57" s="87">
        <v>0.75093525358842117</v>
      </c>
      <c r="L57" s="87">
        <v>0.85653974405306865</v>
      </c>
      <c r="M57" s="87">
        <v>1.1210529985705735</v>
      </c>
      <c r="N57" s="87">
        <v>1.0840627103547951</v>
      </c>
      <c r="O57" s="87">
        <v>1.4337965141045934</v>
      </c>
      <c r="P57" s="87">
        <v>1.5301688172054271</v>
      </c>
      <c r="Q57" s="87">
        <v>1.5592374276574734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3.0400778776711661E-15</v>
      </c>
      <c r="J59" s="87">
        <v>0</v>
      </c>
      <c r="K59" s="87">
        <v>0</v>
      </c>
      <c r="L59" s="87">
        <v>1.1610997968649304E-15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0.77240682734127886</v>
      </c>
      <c r="C60" s="87">
        <v>0.66345361702546968</v>
      </c>
      <c r="D60" s="87">
        <v>0.5638740762600879</v>
      </c>
      <c r="E60" s="87">
        <v>0.28763496512054593</v>
      </c>
      <c r="F60" s="87">
        <v>0.22927887404162214</v>
      </c>
      <c r="G60" s="87">
        <v>0.26246711420900842</v>
      </c>
      <c r="H60" s="87">
        <v>0.51550336467129521</v>
      </c>
      <c r="I60" s="87">
        <v>0.51043388400677014</v>
      </c>
      <c r="J60" s="87">
        <v>0.41207541880354548</v>
      </c>
      <c r="K60" s="87">
        <v>0.15816245018083974</v>
      </c>
      <c r="L60" s="87">
        <v>0.21865154979856347</v>
      </c>
      <c r="M60" s="87">
        <v>0.27191312693156744</v>
      </c>
      <c r="N60" s="87">
        <v>0.22211411419886956</v>
      </c>
      <c r="O60" s="87">
        <v>0.38029991239655253</v>
      </c>
      <c r="P60" s="87">
        <v>0.20269983041670453</v>
      </c>
      <c r="Q60" s="87">
        <v>0.18325035594400579</v>
      </c>
    </row>
    <row r="61" spans="1:17" x14ac:dyDescent="0.25">
      <c r="A61" s="150" t="s">
        <v>29</v>
      </c>
      <c r="B61" s="87">
        <v>1.9742183745223836</v>
      </c>
      <c r="C61" s="87">
        <v>2.1924334655059923</v>
      </c>
      <c r="D61" s="87">
        <v>2.3560164009233624</v>
      </c>
      <c r="E61" s="87">
        <v>0.31571588323474281</v>
      </c>
      <c r="F61" s="87">
        <v>1.6101984981847366</v>
      </c>
      <c r="G61" s="87">
        <v>1.456765721404822</v>
      </c>
      <c r="H61" s="87">
        <v>1.0871447621239088</v>
      </c>
      <c r="I61" s="87">
        <v>1.0781235105825537</v>
      </c>
      <c r="J61" s="87">
        <v>1.5356455468498251</v>
      </c>
      <c r="K61" s="87">
        <v>0.71273826331666856</v>
      </c>
      <c r="L61" s="87">
        <v>0.82443541992089031</v>
      </c>
      <c r="M61" s="87">
        <v>0.18801296467380621</v>
      </c>
      <c r="N61" s="87">
        <v>0.58759852733880136</v>
      </c>
      <c r="O61" s="87">
        <v>0.65808553063337127</v>
      </c>
      <c r="P61" s="87">
        <v>1.1651422786550258</v>
      </c>
      <c r="Q61" s="87">
        <v>1.4398394693293286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6.3154136773531464</v>
      </c>
      <c r="F62" s="87">
        <v>6.1572915472908631</v>
      </c>
      <c r="G62" s="87">
        <v>6.1556377727765019</v>
      </c>
      <c r="H62" s="87">
        <v>0.46744946813169136</v>
      </c>
      <c r="I62" s="87">
        <v>0.54011368837983587</v>
      </c>
      <c r="J62" s="87">
        <v>4.6626793138011555</v>
      </c>
      <c r="K62" s="87">
        <v>2.0379264296559572</v>
      </c>
      <c r="L62" s="87">
        <v>1.453185361508111</v>
      </c>
      <c r="M62" s="87">
        <v>1.5000310137270925</v>
      </c>
      <c r="N62" s="87">
        <v>0.43395267293957479</v>
      </c>
      <c r="O62" s="87">
        <v>0.39456864400064912</v>
      </c>
      <c r="P62" s="87">
        <v>0.34912373444369771</v>
      </c>
      <c r="Q62" s="87">
        <v>1.4436971129060656</v>
      </c>
    </row>
    <row r="63" spans="1:17" x14ac:dyDescent="0.25">
      <c r="A63" s="150" t="s">
        <v>26</v>
      </c>
      <c r="B63" s="87">
        <v>8.6622700415999301</v>
      </c>
      <c r="C63" s="87">
        <v>8.8605946079800564</v>
      </c>
      <c r="D63" s="87">
        <v>8.568032629264362</v>
      </c>
      <c r="E63" s="87">
        <v>4.3607379648710616</v>
      </c>
      <c r="F63" s="87">
        <v>3.6552580818332356</v>
      </c>
      <c r="G63" s="87">
        <v>4.8258020759890812</v>
      </c>
      <c r="H63" s="87">
        <v>10.411225056113455</v>
      </c>
      <c r="I63" s="87">
        <v>11.176765776519501</v>
      </c>
      <c r="J63" s="87">
        <v>8.029491562189639</v>
      </c>
      <c r="K63" s="87">
        <v>3.517139615748512</v>
      </c>
      <c r="L63" s="87">
        <v>5.5780258410007395</v>
      </c>
      <c r="M63" s="87">
        <v>7.7540266688126458</v>
      </c>
      <c r="N63" s="87">
        <v>8.021127488226691</v>
      </c>
      <c r="O63" s="87">
        <v>9.0164880052355052</v>
      </c>
      <c r="P63" s="87">
        <v>10.641905461412978</v>
      </c>
      <c r="Q63" s="87">
        <v>10.507212292872548</v>
      </c>
    </row>
    <row r="64" spans="1:17" x14ac:dyDescent="0.25">
      <c r="A64" s="150" t="s">
        <v>25</v>
      </c>
      <c r="B64" s="87">
        <v>0.14223251119200594</v>
      </c>
      <c r="C64" s="87">
        <v>0.12649013741547244</v>
      </c>
      <c r="D64" s="87">
        <v>0.11744757262129107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0.35813499908511104</v>
      </c>
      <c r="F65" s="87">
        <v>0.20664979199393679</v>
      </c>
      <c r="G65" s="87">
        <v>0.21044740543080628</v>
      </c>
      <c r="H65" s="87">
        <v>0.17322870095229276</v>
      </c>
      <c r="I65" s="87">
        <v>0.23775576460745207</v>
      </c>
      <c r="J65" s="87">
        <v>0.36354750727480567</v>
      </c>
      <c r="K65" s="87">
        <v>0.21823867263438274</v>
      </c>
      <c r="L65" s="87">
        <v>0.26467419544901694</v>
      </c>
      <c r="M65" s="87">
        <v>0.26729154663057897</v>
      </c>
      <c r="N65" s="87">
        <v>0.23473196923352246</v>
      </c>
      <c r="O65" s="87">
        <v>0.26212862185994529</v>
      </c>
      <c r="P65" s="87">
        <v>0.3140409307028883</v>
      </c>
      <c r="Q65" s="87">
        <v>0.30335437914124347</v>
      </c>
    </row>
    <row r="66" spans="1:17" x14ac:dyDescent="0.25">
      <c r="A66" s="150" t="s">
        <v>22</v>
      </c>
      <c r="B66" s="87">
        <v>0.62212445926886617</v>
      </c>
      <c r="C66" s="87">
        <v>0.62654468233539351</v>
      </c>
      <c r="D66" s="87">
        <v>0.60309827195054544</v>
      </c>
      <c r="E66" s="87">
        <v>1.0710755421923592</v>
      </c>
      <c r="F66" s="87">
        <v>1.4648751936448241</v>
      </c>
      <c r="G66" s="87">
        <v>0.89094495986982192</v>
      </c>
      <c r="H66" s="87">
        <v>0.7699078048406145</v>
      </c>
      <c r="I66" s="87">
        <v>0.66516609807267046</v>
      </c>
      <c r="J66" s="87">
        <v>0.73913232161968068</v>
      </c>
      <c r="K66" s="87">
        <v>0.72881238845683871</v>
      </c>
      <c r="L66" s="87">
        <v>2.8109511245994261</v>
      </c>
      <c r="M66" s="87">
        <v>0.73443614730266438</v>
      </c>
      <c r="N66" s="87">
        <v>0.67981198117020358</v>
      </c>
      <c r="O66" s="87">
        <v>0.93254377923146825</v>
      </c>
      <c r="P66" s="87">
        <v>0.73842943223419855</v>
      </c>
      <c r="Q66" s="87">
        <v>1.6936987695841108</v>
      </c>
    </row>
    <row r="67" spans="1:17" x14ac:dyDescent="0.25">
      <c r="A67" s="149" t="s">
        <v>160</v>
      </c>
      <c r="B67" s="148">
        <v>1.5387185401820229</v>
      </c>
      <c r="C67" s="148">
        <v>1.6349561592434338</v>
      </c>
      <c r="D67" s="148">
        <v>1.6061093408278344</v>
      </c>
      <c r="E67" s="148">
        <v>1.3618539471296474</v>
      </c>
      <c r="F67" s="148">
        <v>1.4745001737374015</v>
      </c>
      <c r="G67" s="148">
        <v>1.4306379061088488</v>
      </c>
      <c r="H67" s="148">
        <v>1.4601639062048319</v>
      </c>
      <c r="I67" s="148">
        <v>1.6942327790987581</v>
      </c>
      <c r="J67" s="148">
        <v>1.7701341574130078</v>
      </c>
      <c r="K67" s="148">
        <v>0.7378113848883523</v>
      </c>
      <c r="L67" s="148">
        <v>1.0986396768995979</v>
      </c>
      <c r="M67" s="148">
        <v>1.1325579547130931</v>
      </c>
      <c r="N67" s="148">
        <v>1.0734259166849334</v>
      </c>
      <c r="O67" s="148">
        <v>1.0899556939488479</v>
      </c>
      <c r="P67" s="148">
        <v>1.3421943177866587</v>
      </c>
      <c r="Q67" s="148">
        <v>1.7526075504421612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47.964017774541759</v>
      </c>
      <c r="C70" s="96">
        <v>53.206173532518335</v>
      </c>
      <c r="D70" s="96">
        <v>54.770065109017459</v>
      </c>
      <c r="E70" s="96">
        <v>54.216687060890941</v>
      </c>
      <c r="F70" s="96">
        <v>54.795314737780878</v>
      </c>
      <c r="G70" s="96">
        <v>57.453741700225621</v>
      </c>
      <c r="H70" s="96">
        <v>59.872936937811041</v>
      </c>
      <c r="I70" s="96">
        <v>64.793284246582445</v>
      </c>
      <c r="J70" s="96">
        <v>55.533608648707919</v>
      </c>
      <c r="K70" s="96">
        <v>42.170606681329794</v>
      </c>
      <c r="L70" s="96">
        <v>47.775471204018316</v>
      </c>
      <c r="M70" s="96">
        <v>46.034474808818999</v>
      </c>
      <c r="N70" s="96">
        <v>45.938552719834448</v>
      </c>
      <c r="O70" s="96">
        <v>41.442376776624172</v>
      </c>
      <c r="P70" s="96">
        <v>37.576009496092972</v>
      </c>
      <c r="Q70" s="96">
        <v>47.474613866820661</v>
      </c>
    </row>
    <row r="71" spans="1:17" x14ac:dyDescent="0.25">
      <c r="A71" s="132" t="s">
        <v>83</v>
      </c>
      <c r="B71" s="160">
        <v>7.9717089944767242E-2</v>
      </c>
      <c r="C71" s="160">
        <v>8.8255187138040786E-2</v>
      </c>
      <c r="D71" s="160">
        <v>9.0806953288797065E-2</v>
      </c>
      <c r="E71" s="160">
        <v>9.1015262355645457E-2</v>
      </c>
      <c r="F71" s="160">
        <v>9.1491841477736369E-2</v>
      </c>
      <c r="G71" s="160">
        <v>9.6036746689112981E-2</v>
      </c>
      <c r="H71" s="160">
        <v>9.7040659825515824E-2</v>
      </c>
      <c r="I71" s="160">
        <v>0.10439560190229293</v>
      </c>
      <c r="J71" s="160">
        <v>9.0445332721180036E-2</v>
      </c>
      <c r="K71" s="160">
        <v>6.9235536166386377E-2</v>
      </c>
      <c r="L71" s="160">
        <v>7.7817422169911513E-2</v>
      </c>
      <c r="M71" s="160">
        <v>7.4875736310467927E-2</v>
      </c>
      <c r="N71" s="160">
        <v>7.4610941980457729E-2</v>
      </c>
      <c r="O71" s="160">
        <v>6.7940152761149397E-2</v>
      </c>
      <c r="P71" s="160">
        <v>6.1301933652127612E-2</v>
      </c>
      <c r="Q71" s="160">
        <v>7.6815124743871477E-2</v>
      </c>
    </row>
    <row r="72" spans="1:17" x14ac:dyDescent="0.25">
      <c r="A72" s="76" t="s">
        <v>82</v>
      </c>
      <c r="B72" s="159">
        <v>1.0733299149230447E-2</v>
      </c>
      <c r="C72" s="159">
        <v>1.1882888922315555E-2</v>
      </c>
      <c r="D72" s="159">
        <v>1.2226464803897837E-2</v>
      </c>
      <c r="E72" s="159">
        <v>1.225451203356377E-2</v>
      </c>
      <c r="F72" s="159">
        <v>1.2318679783405411E-2</v>
      </c>
      <c r="G72" s="159">
        <v>1.2930616662591552E-2</v>
      </c>
      <c r="H72" s="159">
        <v>1.3065785922035415E-2</v>
      </c>
      <c r="I72" s="159">
        <v>1.4056072867908709E-2</v>
      </c>
      <c r="J72" s="159">
        <v>1.2177775348055466E-2</v>
      </c>
      <c r="K72" s="159">
        <v>9.3220377455583339E-3</v>
      </c>
      <c r="L72" s="159">
        <v>1.0477523348510596E-2</v>
      </c>
      <c r="M72" s="159">
        <v>1.0081447747226788E-2</v>
      </c>
      <c r="N72" s="159">
        <v>1.0045795206987441E-2</v>
      </c>
      <c r="O72" s="159">
        <v>9.1476242338384417E-3</v>
      </c>
      <c r="P72" s="159">
        <v>8.2538385780319551E-3</v>
      </c>
      <c r="Q72" s="159">
        <v>1.0342571632164141E-2</v>
      </c>
    </row>
    <row r="73" spans="1:17" x14ac:dyDescent="0.25">
      <c r="A73" s="76" t="s">
        <v>81</v>
      </c>
      <c r="B73" s="159">
        <v>1.3950274496371837</v>
      </c>
      <c r="C73" s="159">
        <v>1.5444418344389796</v>
      </c>
      <c r="D73" s="159">
        <v>1.5890970498742953</v>
      </c>
      <c r="E73" s="159">
        <v>1.5927424020373404</v>
      </c>
      <c r="F73" s="159">
        <v>1.6010824073950549</v>
      </c>
      <c r="G73" s="159">
        <v>1.6806170157238638</v>
      </c>
      <c r="H73" s="159">
        <v>1.6981852232851746</v>
      </c>
      <c r="I73" s="159">
        <v>1.8268947144959615</v>
      </c>
      <c r="J73" s="159">
        <v>1.582768788035728</v>
      </c>
      <c r="K73" s="159">
        <v>1.2116031017862945</v>
      </c>
      <c r="L73" s="159">
        <v>1.3617837788891543</v>
      </c>
      <c r="M73" s="159">
        <v>1.3103050743230857</v>
      </c>
      <c r="N73" s="159">
        <v>1.3056712453771417</v>
      </c>
      <c r="O73" s="159">
        <v>1.188934243585849</v>
      </c>
      <c r="P73" s="159">
        <v>1.0727672098894649</v>
      </c>
      <c r="Q73" s="159">
        <v>1.3442438458209085</v>
      </c>
    </row>
    <row r="74" spans="1:17" x14ac:dyDescent="0.25">
      <c r="A74" s="76" t="s">
        <v>80</v>
      </c>
      <c r="B74" s="159">
        <v>2.6360173151967765E-2</v>
      </c>
      <c r="C74" s="159">
        <v>2.9183478926914634E-2</v>
      </c>
      <c r="D74" s="159">
        <v>3.0027275377887328E-2</v>
      </c>
      <c r="E74" s="159">
        <v>3.0096157258485995E-2</v>
      </c>
      <c r="F74" s="159">
        <v>3.0253748412247792E-2</v>
      </c>
      <c r="G74" s="159">
        <v>3.1756619232220971E-2</v>
      </c>
      <c r="H74" s="159">
        <v>3.2088584738280593E-2</v>
      </c>
      <c r="I74" s="159">
        <v>3.4520654785002908E-2</v>
      </c>
      <c r="J74" s="159">
        <v>2.990769774673821E-2</v>
      </c>
      <c r="K74" s="159">
        <v>2.2894221588868616E-2</v>
      </c>
      <c r="L74" s="159">
        <v>2.5732007077276554E-2</v>
      </c>
      <c r="M74" s="159">
        <v>2.47592752745056E-2</v>
      </c>
      <c r="N74" s="159">
        <v>2.4671715324768799E-2</v>
      </c>
      <c r="O74" s="159">
        <v>2.2465875159214808E-2</v>
      </c>
      <c r="P74" s="159">
        <v>2.0270805002291687E-2</v>
      </c>
      <c r="Q74" s="159">
        <v>2.5400575840655998E-2</v>
      </c>
    </row>
    <row r="75" spans="1:17" x14ac:dyDescent="0.25">
      <c r="A75" s="129" t="s">
        <v>79</v>
      </c>
      <c r="B75" s="158">
        <v>8.3319790629983903E-2</v>
      </c>
      <c r="C75" s="158">
        <v>9.2243755002176853E-2</v>
      </c>
      <c r="D75" s="158">
        <v>9.4910844600718441E-2</v>
      </c>
      <c r="E75" s="158">
        <v>9.5128567900053154E-2</v>
      </c>
      <c r="F75" s="158">
        <v>9.5626685338845108E-2</v>
      </c>
      <c r="G75" s="158">
        <v>0.10037699108768006</v>
      </c>
      <c r="H75" s="158">
        <v>0.10142627465276921</v>
      </c>
      <c r="I75" s="158">
        <v>0.10911361289300497</v>
      </c>
      <c r="J75" s="158">
        <v>9.4532881105033648E-2</v>
      </c>
      <c r="K75" s="158">
        <v>7.2364537911944402E-2</v>
      </c>
      <c r="L75" s="158">
        <v>8.1334270067490055E-2</v>
      </c>
      <c r="M75" s="158">
        <v>7.8259638892696243E-2</v>
      </c>
      <c r="N75" s="158">
        <v>7.7982877558937791E-2</v>
      </c>
      <c r="O75" s="158">
        <v>7.1010611493096426E-2</v>
      </c>
      <c r="P75" s="158">
        <v>6.4072387497427885E-2</v>
      </c>
      <c r="Q75" s="158">
        <v>8.0286675232499355E-2</v>
      </c>
    </row>
    <row r="76" spans="1:17" x14ac:dyDescent="0.25">
      <c r="A76" s="92" t="s">
        <v>125</v>
      </c>
      <c r="B76" s="91">
        <v>1.3614351873045157E-2</v>
      </c>
      <c r="C76" s="91">
        <v>1.5072516735761841E-2</v>
      </c>
      <c r="D76" s="91">
        <v>1.5508315913807511E-2</v>
      </c>
      <c r="E76" s="91">
        <v>1.5543891634601945E-2</v>
      </c>
      <c r="F76" s="91">
        <v>1.5625283414808518E-2</v>
      </c>
      <c r="G76" s="91">
        <v>1.6401477563643973E-2</v>
      </c>
      <c r="H76" s="91">
        <v>1.6572929214706884E-2</v>
      </c>
      <c r="I76" s="91">
        <v>1.7829030880089882E-2</v>
      </c>
      <c r="J76" s="91">
        <v>1.5446557140933596E-2</v>
      </c>
      <c r="K76" s="91">
        <v>1.1824276979267748E-2</v>
      </c>
      <c r="L76" s="91">
        <v>1.3289920241801595E-2</v>
      </c>
      <c r="M76" s="91">
        <v>1.2787529268696899E-2</v>
      </c>
      <c r="N76" s="91">
        <v>1.2742306805292331E-2</v>
      </c>
      <c r="O76" s="91">
        <v>1.1603047058536592E-2</v>
      </c>
      <c r="P76" s="91">
        <v>1.0469349744407188E-2</v>
      </c>
      <c r="Q76" s="91">
        <v>1.3118744527171133E-2</v>
      </c>
    </row>
    <row r="77" spans="1:17" x14ac:dyDescent="0.25">
      <c r="A77" s="92" t="s">
        <v>26</v>
      </c>
      <c r="B77" s="91">
        <v>2.2656007688761522E-2</v>
      </c>
      <c r="C77" s="91">
        <v>2.5082578901938338E-2</v>
      </c>
      <c r="D77" s="91">
        <v>2.5807803989451081E-2</v>
      </c>
      <c r="E77" s="91">
        <v>2.5867006499520454E-2</v>
      </c>
      <c r="F77" s="91">
        <v>2.6002452741497876E-2</v>
      </c>
      <c r="G77" s="91">
        <v>2.7294138219291709E-2</v>
      </c>
      <c r="H77" s="91">
        <v>2.7579455505120261E-2</v>
      </c>
      <c r="I77" s="91">
        <v>2.9669767938217236E-2</v>
      </c>
      <c r="J77" s="91">
        <v>2.5705029560956244E-2</v>
      </c>
      <c r="K77" s="91">
        <v>1.9677096100823507E-2</v>
      </c>
      <c r="L77" s="91">
        <v>2.2116112319486958E-2</v>
      </c>
      <c r="M77" s="91">
        <v>2.128007004178149E-2</v>
      </c>
      <c r="N77" s="91">
        <v>2.1204814128892444E-2</v>
      </c>
      <c r="O77" s="91">
        <v>1.9308941462849675E-2</v>
      </c>
      <c r="P77" s="91">
        <v>1.7422325389961368E-2</v>
      </c>
      <c r="Q77" s="91">
        <v>2.1831254226868144E-2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4.7049431068177217E-2</v>
      </c>
      <c r="C79" s="157">
        <v>5.208865936447668E-2</v>
      </c>
      <c r="D79" s="157">
        <v>5.3594724697459857E-2</v>
      </c>
      <c r="E79" s="157">
        <v>5.3717669765930759E-2</v>
      </c>
      <c r="F79" s="157">
        <v>5.3998949182538704E-2</v>
      </c>
      <c r="G79" s="157">
        <v>5.6681375304744375E-2</v>
      </c>
      <c r="H79" s="157">
        <v>5.7273889932942058E-2</v>
      </c>
      <c r="I79" s="157">
        <v>6.1614814074697863E-2</v>
      </c>
      <c r="J79" s="157">
        <v>5.3381294403143806E-2</v>
      </c>
      <c r="K79" s="157">
        <v>4.0863164831853149E-2</v>
      </c>
      <c r="L79" s="157">
        <v>4.5928237506201508E-2</v>
      </c>
      <c r="M79" s="157">
        <v>4.419203958221786E-2</v>
      </c>
      <c r="N79" s="157">
        <v>4.4035756624753022E-2</v>
      </c>
      <c r="O79" s="157">
        <v>4.0098622971710164E-2</v>
      </c>
      <c r="P79" s="157">
        <v>3.6180712363059322E-2</v>
      </c>
      <c r="Q79" s="157">
        <v>4.5336676478460083E-2</v>
      </c>
    </row>
    <row r="80" spans="1:17" x14ac:dyDescent="0.25">
      <c r="A80" s="156" t="s">
        <v>149</v>
      </c>
      <c r="B80" s="204">
        <v>13.431923903089043</v>
      </c>
      <c r="C80" s="204">
        <v>14.873919084168996</v>
      </c>
      <c r="D80" s="204">
        <v>15.310647130772466</v>
      </c>
      <c r="E80" s="204">
        <v>15.380166789709421</v>
      </c>
      <c r="F80" s="204">
        <v>15.461968537168181</v>
      </c>
      <c r="G80" s="204">
        <v>16.234931214042302</v>
      </c>
      <c r="H80" s="204">
        <v>16.409715946354758</v>
      </c>
      <c r="I80" s="204">
        <v>17.652775522614785</v>
      </c>
      <c r="J80" s="204">
        <v>15.300828805743038</v>
      </c>
      <c r="K80" s="204">
        <v>11.713089041649894</v>
      </c>
      <c r="L80" s="204">
        <v>13.168126757945512</v>
      </c>
      <c r="M80" s="204">
        <v>12.673542863422227</v>
      </c>
      <c r="N80" s="204">
        <v>12.633520194462809</v>
      </c>
      <c r="O80" s="204">
        <v>11.501282189193258</v>
      </c>
      <c r="P80" s="204">
        <v>10.382476566478317</v>
      </c>
      <c r="Q80" s="204">
        <v>13.011609027826141</v>
      </c>
    </row>
    <row r="81" spans="1:17" x14ac:dyDescent="0.25">
      <c r="A81" s="152" t="s">
        <v>166</v>
      </c>
      <c r="B81" s="151">
        <v>3.6125568177570271</v>
      </c>
      <c r="C81" s="151">
        <v>4.0070729559714104</v>
      </c>
      <c r="D81" s="151">
        <v>4.1138689351490729</v>
      </c>
      <c r="E81" s="151">
        <v>4.0087980740219615</v>
      </c>
      <c r="F81" s="151">
        <v>4.0294040397581519</v>
      </c>
      <c r="G81" s="151">
        <v>4.2270528377689818</v>
      </c>
      <c r="H81" s="151">
        <v>4.2624529235699455</v>
      </c>
      <c r="I81" s="151">
        <v>4.5957238879005455</v>
      </c>
      <c r="J81" s="151">
        <v>3.948682222193967</v>
      </c>
      <c r="K81" s="151">
        <v>3.0299664714463672</v>
      </c>
      <c r="L81" s="151">
        <v>3.4045979215077375</v>
      </c>
      <c r="M81" s="151">
        <v>3.271314510558935</v>
      </c>
      <c r="N81" s="151">
        <v>3.2552818646523245</v>
      </c>
      <c r="O81" s="151">
        <v>2.9527233750268476</v>
      </c>
      <c r="P81" s="151">
        <v>2.6781332153306034</v>
      </c>
      <c r="Q81" s="151">
        <v>3.3544660138471856</v>
      </c>
    </row>
    <row r="82" spans="1:17" x14ac:dyDescent="0.25">
      <c r="A82" s="154" t="s">
        <v>30</v>
      </c>
      <c r="B82" s="153">
        <v>0.24719839553213291</v>
      </c>
      <c r="C82" s="153">
        <v>0.27837066895901097</v>
      </c>
      <c r="D82" s="153">
        <v>0.26892757893791036</v>
      </c>
      <c r="E82" s="153">
        <v>0.1039989486221199</v>
      </c>
      <c r="F82" s="153">
        <v>0.10270646293568228</v>
      </c>
      <c r="G82" s="153">
        <v>9.9586800812046877E-2</v>
      </c>
      <c r="H82" s="153">
        <v>8.5217674389031495E-2</v>
      </c>
      <c r="I82" s="153">
        <v>0.10377381185414462</v>
      </c>
      <c r="J82" s="153">
        <v>4.5554073638112522E-2</v>
      </c>
      <c r="K82" s="153">
        <v>4.2542197701769528E-2</v>
      </c>
      <c r="L82" s="153">
        <v>4.3239979248625028E-2</v>
      </c>
      <c r="M82" s="153">
        <v>3.2951089834579693E-2</v>
      </c>
      <c r="N82" s="153">
        <v>2.2539208470087242E-2</v>
      </c>
      <c r="O82" s="153">
        <v>1.0733111011805321E-2</v>
      </c>
      <c r="P82" s="153">
        <v>1.9648593403591218E-2</v>
      </c>
      <c r="Q82" s="153">
        <v>2.1148932871992435E-2</v>
      </c>
    </row>
    <row r="83" spans="1:17" x14ac:dyDescent="0.25">
      <c r="A83" s="154" t="s">
        <v>125</v>
      </c>
      <c r="B83" s="153">
        <v>0.29765061987503044</v>
      </c>
      <c r="C83" s="153">
        <v>0.27696095515532659</v>
      </c>
      <c r="D83" s="153">
        <v>0.24879108491920468</v>
      </c>
      <c r="E83" s="153">
        <v>0.2538305012368029</v>
      </c>
      <c r="F83" s="153">
        <v>0.24452077427617988</v>
      </c>
      <c r="G83" s="153">
        <v>0.21859293334519656</v>
      </c>
      <c r="H83" s="153">
        <v>0.19869832835388546</v>
      </c>
      <c r="I83" s="153">
        <v>0.19120141901002827</v>
      </c>
      <c r="J83" s="153">
        <v>0.19390205496502788</v>
      </c>
      <c r="K83" s="153">
        <v>0.12456346313713823</v>
      </c>
      <c r="L83" s="153">
        <v>0.11326308637821161</v>
      </c>
      <c r="M83" s="153">
        <v>9.2259925700134249E-2</v>
      </c>
      <c r="N83" s="153">
        <v>6.0136599320252088E-2</v>
      </c>
      <c r="O83" s="153">
        <v>0.11222198591989302</v>
      </c>
      <c r="P83" s="153">
        <v>1.6272266058537096E-2</v>
      </c>
      <c r="Q83" s="153">
        <v>8.4074309181675598E-3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3.0677078023498638</v>
      </c>
      <c r="C85" s="153">
        <v>3.4517413318570727</v>
      </c>
      <c r="D85" s="153">
        <v>3.596150271291958</v>
      </c>
      <c r="E85" s="153">
        <v>3.6509686241630388</v>
      </c>
      <c r="F85" s="153">
        <v>3.68217680254629</v>
      </c>
      <c r="G85" s="153">
        <v>3.9088731036117381</v>
      </c>
      <c r="H85" s="153">
        <v>3.9785369208270289</v>
      </c>
      <c r="I85" s="153">
        <v>4.3007486570363724</v>
      </c>
      <c r="J85" s="153">
        <v>3.7092260935908268</v>
      </c>
      <c r="K85" s="153">
        <v>2.8628608106074593</v>
      </c>
      <c r="L85" s="153">
        <v>3.2480948558809009</v>
      </c>
      <c r="M85" s="153">
        <v>3.1461034950242208</v>
      </c>
      <c r="N85" s="153">
        <v>3.1726060568619854</v>
      </c>
      <c r="O85" s="153">
        <v>2.8297682780951492</v>
      </c>
      <c r="P85" s="153">
        <v>2.6422123558684749</v>
      </c>
      <c r="Q85" s="153">
        <v>3.3249096500570254</v>
      </c>
    </row>
    <row r="86" spans="1:17" x14ac:dyDescent="0.25">
      <c r="A86" s="152" t="s">
        <v>165</v>
      </c>
      <c r="B86" s="151">
        <v>9.819367085332015</v>
      </c>
      <c r="C86" s="151">
        <v>10.866846128197585</v>
      </c>
      <c r="D86" s="151">
        <v>11.196778195623393</v>
      </c>
      <c r="E86" s="151">
        <v>11.37136871568746</v>
      </c>
      <c r="F86" s="151">
        <v>11.432564497410029</v>
      </c>
      <c r="G86" s="151">
        <v>12.00787837627332</v>
      </c>
      <c r="H86" s="151">
        <v>12.147263022784815</v>
      </c>
      <c r="I86" s="151">
        <v>13.05705163471424</v>
      </c>
      <c r="J86" s="151">
        <v>11.35214658354907</v>
      </c>
      <c r="K86" s="151">
        <v>8.683122570203528</v>
      </c>
      <c r="L86" s="151">
        <v>9.7635288364377733</v>
      </c>
      <c r="M86" s="151">
        <v>9.4022283528632915</v>
      </c>
      <c r="N86" s="151">
        <v>9.3782383298104843</v>
      </c>
      <c r="O86" s="151">
        <v>8.5485588141664106</v>
      </c>
      <c r="P86" s="151">
        <v>7.7043433511477142</v>
      </c>
      <c r="Q86" s="151">
        <v>9.6571430139789562</v>
      </c>
    </row>
    <row r="87" spans="1:17" x14ac:dyDescent="0.25">
      <c r="A87" s="156" t="s">
        <v>148</v>
      </c>
      <c r="B87" s="206">
        <v>22.227993931931405</v>
      </c>
      <c r="C87" s="206">
        <v>24.710888498793558</v>
      </c>
      <c r="D87" s="206">
        <v>25.448645691043048</v>
      </c>
      <c r="E87" s="206">
        <v>24.992174460130549</v>
      </c>
      <c r="F87" s="206">
        <v>25.396836953865559</v>
      </c>
      <c r="G87" s="206">
        <v>26.564227787530747</v>
      </c>
      <c r="H87" s="206">
        <v>28.006936283797796</v>
      </c>
      <c r="I87" s="206">
        <v>30.508305911189652</v>
      </c>
      <c r="J87" s="206">
        <v>26.107509912907265</v>
      </c>
      <c r="K87" s="206">
        <v>19.644839336955414</v>
      </c>
      <c r="L87" s="206">
        <v>22.215733115172064</v>
      </c>
      <c r="M87" s="206">
        <v>21.480270801473775</v>
      </c>
      <c r="N87" s="206">
        <v>21.419080683278679</v>
      </c>
      <c r="O87" s="206">
        <v>19.145369825688039</v>
      </c>
      <c r="P87" s="206">
        <v>17.451062321637863</v>
      </c>
      <c r="Q87" s="206">
        <v>22.258522461130894</v>
      </c>
    </row>
    <row r="88" spans="1:17" x14ac:dyDescent="0.25">
      <c r="A88" s="152" t="s">
        <v>164</v>
      </c>
      <c r="B88" s="151">
        <v>8.8278384468537823</v>
      </c>
      <c r="C88" s="151">
        <v>9.4163738352343191</v>
      </c>
      <c r="D88" s="151">
        <v>9.6357393901518478</v>
      </c>
      <c r="E88" s="151">
        <v>11.77415539771707</v>
      </c>
      <c r="F88" s="151">
        <v>10.744521715729027</v>
      </c>
      <c r="G88" s="151">
        <v>11.705158425318032</v>
      </c>
      <c r="H88" s="151">
        <v>7.1272667210843714</v>
      </c>
      <c r="I88" s="151">
        <v>6.1391125671891977</v>
      </c>
      <c r="J88" s="151">
        <v>6.6297030810197279</v>
      </c>
      <c r="K88" s="151">
        <v>6.4751040017400436</v>
      </c>
      <c r="L88" s="151">
        <v>6.748222311849343</v>
      </c>
      <c r="M88" s="151">
        <v>6.0825488782826307</v>
      </c>
      <c r="N88" s="151">
        <v>6.0284209724954021</v>
      </c>
      <c r="O88" s="151">
        <v>6.9096387944214444</v>
      </c>
      <c r="P88" s="151">
        <v>5.5875355821548158</v>
      </c>
      <c r="Q88" s="151">
        <v>5.3940599796704234</v>
      </c>
    </row>
    <row r="89" spans="1:17" x14ac:dyDescent="0.25">
      <c r="A89" s="154" t="s">
        <v>30</v>
      </c>
      <c r="B89" s="205">
        <v>0.4213860411617491</v>
      </c>
      <c r="C89" s="205">
        <v>0.47452376831037185</v>
      </c>
      <c r="D89" s="205">
        <v>0.4584266317906957</v>
      </c>
      <c r="E89" s="205">
        <v>0.17728151168021103</v>
      </c>
      <c r="F89" s="205">
        <v>0.17507827963457512</v>
      </c>
      <c r="G89" s="205">
        <v>0.1697603564773025</v>
      </c>
      <c r="H89" s="205">
        <v>0.14526606602969297</v>
      </c>
      <c r="I89" s="205">
        <v>0.17689773292965391</v>
      </c>
      <c r="J89" s="205">
        <v>7.7653621933237021E-2</v>
      </c>
      <c r="K89" s="205">
        <v>7.2519436193261469E-2</v>
      </c>
      <c r="L89" s="205">
        <v>7.3708907520501313E-2</v>
      </c>
      <c r="M89" s="205">
        <v>5.6169981473661257E-2</v>
      </c>
      <c r="N89" s="205">
        <v>3.8421397548653737E-2</v>
      </c>
      <c r="O89" s="205">
        <v>1.8296167128747851E-2</v>
      </c>
      <c r="P89" s="205">
        <v>3.3493918805229082E-2</v>
      </c>
      <c r="Q89" s="205">
        <v>3.6051468208522557E-2</v>
      </c>
    </row>
    <row r="90" spans="1:17" x14ac:dyDescent="0.25">
      <c r="A90" s="154" t="s">
        <v>125</v>
      </c>
      <c r="B90" s="205">
        <v>0.74351241549182101</v>
      </c>
      <c r="C90" s="205">
        <v>0.66418371453712755</v>
      </c>
      <c r="D90" s="205">
        <v>0.59382793813153212</v>
      </c>
      <c r="E90" s="205">
        <v>0.75385191830355802</v>
      </c>
      <c r="F90" s="205">
        <v>0.65817355222794338</v>
      </c>
      <c r="G90" s="205">
        <v>0.61092119925267374</v>
      </c>
      <c r="H90" s="205">
        <v>0.33211245619866064</v>
      </c>
      <c r="I90" s="205">
        <v>0.2537837503653701</v>
      </c>
      <c r="J90" s="205">
        <v>0.32549683382018468</v>
      </c>
      <c r="K90" s="205">
        <v>0.26696178159964945</v>
      </c>
      <c r="L90" s="205">
        <v>0.22490195963448942</v>
      </c>
      <c r="M90" s="205">
        <v>0.171689584220936</v>
      </c>
      <c r="N90" s="205">
        <v>0.11142804815538851</v>
      </c>
      <c r="O90" s="205">
        <v>0.26286971943740117</v>
      </c>
      <c r="P90" s="205">
        <v>3.3995624011063277E-2</v>
      </c>
      <c r="Q90" s="205">
        <v>1.3514191816966533E-2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7.6629399902002131</v>
      </c>
      <c r="C92" s="205">
        <v>8.2776663523868201</v>
      </c>
      <c r="D92" s="205">
        <v>8.5834848202296197</v>
      </c>
      <c r="E92" s="205">
        <v>10.843021967733302</v>
      </c>
      <c r="F92" s="205">
        <v>9.9112698838665079</v>
      </c>
      <c r="G92" s="205">
        <v>10.924476869588057</v>
      </c>
      <c r="H92" s="205">
        <v>6.6498881988560177</v>
      </c>
      <c r="I92" s="205">
        <v>5.7084310838941734</v>
      </c>
      <c r="J92" s="205">
        <v>6.2265526252663062</v>
      </c>
      <c r="K92" s="205">
        <v>6.1356227839471327</v>
      </c>
      <c r="L92" s="205">
        <v>6.4496114446943524</v>
      </c>
      <c r="M92" s="205">
        <v>5.8546893125880333</v>
      </c>
      <c r="N92" s="205">
        <v>5.8785715267913599</v>
      </c>
      <c r="O92" s="205">
        <v>6.6284729078552953</v>
      </c>
      <c r="P92" s="205">
        <v>5.5200460393385233</v>
      </c>
      <c r="Q92" s="205">
        <v>5.3444943196449346</v>
      </c>
    </row>
    <row r="93" spans="1:17" x14ac:dyDescent="0.25">
      <c r="A93" s="152" t="s">
        <v>163</v>
      </c>
      <c r="B93" s="151">
        <v>13.400155485077622</v>
      </c>
      <c r="C93" s="151">
        <v>15.294514663559237</v>
      </c>
      <c r="D93" s="151">
        <v>15.8129063008912</v>
      </c>
      <c r="E93" s="151">
        <v>13.218019062413477</v>
      </c>
      <c r="F93" s="151">
        <v>14.652315238136531</v>
      </c>
      <c r="G93" s="151">
        <v>14.859069362212715</v>
      </c>
      <c r="H93" s="151">
        <v>20.879669562713424</v>
      </c>
      <c r="I93" s="151">
        <v>24.369193344000454</v>
      </c>
      <c r="J93" s="151">
        <v>19.477806831887538</v>
      </c>
      <c r="K93" s="151">
        <v>13.169735335215369</v>
      </c>
      <c r="L93" s="151">
        <v>15.467510803322719</v>
      </c>
      <c r="M93" s="151">
        <v>15.397721923191144</v>
      </c>
      <c r="N93" s="151">
        <v>15.390659710783277</v>
      </c>
      <c r="O93" s="151">
        <v>12.235731031266594</v>
      </c>
      <c r="P93" s="151">
        <v>11.863526739483047</v>
      </c>
      <c r="Q93" s="151">
        <v>16.864462481460471</v>
      </c>
    </row>
    <row r="94" spans="1:17" x14ac:dyDescent="0.25">
      <c r="A94" s="156" t="s">
        <v>147</v>
      </c>
      <c r="B94" s="206">
        <v>10.708942137008176</v>
      </c>
      <c r="C94" s="206">
        <v>11.85535880512735</v>
      </c>
      <c r="D94" s="206">
        <v>12.193703699256357</v>
      </c>
      <c r="E94" s="206">
        <v>12.023108909465897</v>
      </c>
      <c r="F94" s="206">
        <v>12.105735884339849</v>
      </c>
      <c r="G94" s="206">
        <v>12.732864709257115</v>
      </c>
      <c r="H94" s="206">
        <v>13.514478179234709</v>
      </c>
      <c r="I94" s="206">
        <v>14.543222155833847</v>
      </c>
      <c r="J94" s="206">
        <v>12.315437455100879</v>
      </c>
      <c r="K94" s="206">
        <v>9.4272588675254276</v>
      </c>
      <c r="L94" s="206">
        <v>10.834466329348404</v>
      </c>
      <c r="M94" s="206">
        <v>10.382379971375007</v>
      </c>
      <c r="N94" s="206">
        <v>10.392969266644661</v>
      </c>
      <c r="O94" s="206">
        <v>9.4362262545097213</v>
      </c>
      <c r="P94" s="206">
        <v>8.5158044333574505</v>
      </c>
      <c r="Q94" s="206">
        <v>10.667393584593515</v>
      </c>
    </row>
    <row r="95" spans="1:17" x14ac:dyDescent="0.25">
      <c r="A95" s="152" t="s">
        <v>162</v>
      </c>
      <c r="B95" s="151">
        <v>3.7762504868732596</v>
      </c>
      <c r="C95" s="151">
        <v>4.166269235402118</v>
      </c>
      <c r="D95" s="151">
        <v>4.287039259708882</v>
      </c>
      <c r="E95" s="151">
        <v>4.4051039806143528</v>
      </c>
      <c r="F95" s="151">
        <v>4.3737043501893593</v>
      </c>
      <c r="G95" s="151">
        <v>4.6153171827721948</v>
      </c>
      <c r="H95" s="151">
        <v>4.4268498935664278</v>
      </c>
      <c r="I95" s="151">
        <v>4.6850146351394324</v>
      </c>
      <c r="J95" s="151">
        <v>4.1244932842866779</v>
      </c>
      <c r="K95" s="151">
        <v>3.232671338722771</v>
      </c>
      <c r="L95" s="151">
        <v>3.6076867970003752</v>
      </c>
      <c r="M95" s="151">
        <v>3.4515898123253392</v>
      </c>
      <c r="N95" s="151">
        <v>3.4403407818529574</v>
      </c>
      <c r="O95" s="151">
        <v>3.1999545495064985</v>
      </c>
      <c r="P95" s="151">
        <v>2.861116004030555</v>
      </c>
      <c r="Q95" s="151">
        <v>3.5039089987648029</v>
      </c>
    </row>
    <row r="96" spans="1:17" x14ac:dyDescent="0.25">
      <c r="A96" s="154" t="s">
        <v>30</v>
      </c>
      <c r="B96" s="153">
        <v>9.3158022544160071E-2</v>
      </c>
      <c r="C96" s="153">
        <v>0.10490545862440873</v>
      </c>
      <c r="D96" s="153">
        <v>0.10134678021479181</v>
      </c>
      <c r="E96" s="153">
        <v>3.9192553735847457E-2</v>
      </c>
      <c r="F96" s="153">
        <v>3.8705473670234733E-2</v>
      </c>
      <c r="G96" s="153">
        <v>3.7529812502134538E-2</v>
      </c>
      <c r="H96" s="153">
        <v>3.2114731225520193E-2</v>
      </c>
      <c r="I96" s="153">
        <v>3.9107709754310188E-2</v>
      </c>
      <c r="J96" s="153">
        <v>1.716729354097276E-2</v>
      </c>
      <c r="K96" s="153">
        <v>1.6032252167528311E-2</v>
      </c>
      <c r="L96" s="153">
        <v>1.6295214833337429E-2</v>
      </c>
      <c r="M96" s="153">
        <v>1.2417792449892343E-2</v>
      </c>
      <c r="N96" s="153">
        <v>8.4940198995384388E-3</v>
      </c>
      <c r="O96" s="153">
        <v>4.0448296416097165E-3</v>
      </c>
      <c r="P96" s="153">
        <v>7.4046763261246618E-3</v>
      </c>
      <c r="Q96" s="153">
        <v>7.9700871886035467E-3</v>
      </c>
    </row>
    <row r="97" spans="1:17" x14ac:dyDescent="0.25">
      <c r="A97" s="154" t="s">
        <v>125</v>
      </c>
      <c r="B97" s="153">
        <v>0.32575274830306145</v>
      </c>
      <c r="C97" s="153">
        <v>0.30167042157470697</v>
      </c>
      <c r="D97" s="153">
        <v>0.27083975453338438</v>
      </c>
      <c r="E97" s="153">
        <v>0.28380499233147632</v>
      </c>
      <c r="F97" s="153">
        <v>0.26994624898783104</v>
      </c>
      <c r="G97" s="153">
        <v>0.24244220559006555</v>
      </c>
      <c r="H97" s="153">
        <v>0.209044135229493</v>
      </c>
      <c r="I97" s="153">
        <v>0.19775464590737343</v>
      </c>
      <c r="J97" s="153">
        <v>0.20404632379583384</v>
      </c>
      <c r="K97" s="153">
        <v>0.1341207902088086</v>
      </c>
      <c r="L97" s="153">
        <v>0.12101421567605593</v>
      </c>
      <c r="M97" s="153">
        <v>9.7980897694526309E-2</v>
      </c>
      <c r="N97" s="153">
        <v>6.3840402902909932E-2</v>
      </c>
      <c r="O97" s="153">
        <v>0.12190772347916017</v>
      </c>
      <c r="P97" s="153">
        <v>1.7467225349232254E-2</v>
      </c>
      <c r="Q97" s="153">
        <v>8.8176024600131794E-3</v>
      </c>
    </row>
    <row r="98" spans="1:17" x14ac:dyDescent="0.25">
      <c r="A98" s="154" t="s">
        <v>26</v>
      </c>
      <c r="B98" s="153">
        <v>3.3573397160260381</v>
      </c>
      <c r="C98" s="153">
        <v>3.7596933552030025</v>
      </c>
      <c r="D98" s="153">
        <v>3.9148527249607055</v>
      </c>
      <c r="E98" s="153">
        <v>4.082106434547029</v>
      </c>
      <c r="F98" s="153">
        <v>4.0650526275312933</v>
      </c>
      <c r="G98" s="153">
        <v>4.3353451646799943</v>
      </c>
      <c r="H98" s="153">
        <v>4.1856910271114147</v>
      </c>
      <c r="I98" s="153">
        <v>4.4481522794777488</v>
      </c>
      <c r="J98" s="153">
        <v>3.9032796669498713</v>
      </c>
      <c r="K98" s="153">
        <v>3.0825182963464339</v>
      </c>
      <c r="L98" s="153">
        <v>3.4703773664909821</v>
      </c>
      <c r="M98" s="153">
        <v>3.3411911221809207</v>
      </c>
      <c r="N98" s="153">
        <v>3.3680063590505092</v>
      </c>
      <c r="O98" s="153">
        <v>3.0740019963857286</v>
      </c>
      <c r="P98" s="153">
        <v>2.8362441023551979</v>
      </c>
      <c r="Q98" s="153">
        <v>3.4871213091161861</v>
      </c>
    </row>
    <row r="99" spans="1:17" x14ac:dyDescent="0.25">
      <c r="A99" s="152" t="s">
        <v>161</v>
      </c>
      <c r="B99" s="151">
        <v>6.2519100591684458</v>
      </c>
      <c r="C99" s="151">
        <v>6.9114835146082712</v>
      </c>
      <c r="D99" s="151">
        <v>7.1026027006283705</v>
      </c>
      <c r="E99" s="151">
        <v>6.9450033863959888</v>
      </c>
      <c r="F99" s="151">
        <v>6.9862847479107808</v>
      </c>
      <c r="G99" s="151">
        <v>7.3606358343227081</v>
      </c>
      <c r="H99" s="151">
        <v>8.0250045496795064</v>
      </c>
      <c r="I99" s="151">
        <v>8.6164240013649422</v>
      </c>
      <c r="J99" s="151">
        <v>7.1990852233859046</v>
      </c>
      <c r="K99" s="151">
        <v>5.5267646335360743</v>
      </c>
      <c r="L99" s="151">
        <v>6.4411660062761911</v>
      </c>
      <c r="M99" s="151">
        <v>6.1483568280109573</v>
      </c>
      <c r="N99" s="151">
        <v>6.1705057048489671</v>
      </c>
      <c r="O99" s="151">
        <v>5.6139040443162722</v>
      </c>
      <c r="P99" s="151">
        <v>5.0512766874178281</v>
      </c>
      <c r="Q99" s="151">
        <v>6.3051128518531563</v>
      </c>
    </row>
    <row r="100" spans="1:17" x14ac:dyDescent="0.25">
      <c r="A100" s="150" t="s">
        <v>33</v>
      </c>
      <c r="B100" s="87">
        <v>2.2019167515284765</v>
      </c>
      <c r="C100" s="87">
        <v>2.4517704924661747</v>
      </c>
      <c r="D100" s="87">
        <v>2.5065616204060936</v>
      </c>
      <c r="E100" s="87">
        <v>2.2243243427932646</v>
      </c>
      <c r="F100" s="87">
        <v>1.9228721081019837</v>
      </c>
      <c r="G100" s="87">
        <v>1.8704759838933789</v>
      </c>
      <c r="H100" s="87">
        <v>0.6791966022516196</v>
      </c>
      <c r="I100" s="87">
        <v>0.78502612233016467</v>
      </c>
      <c r="J100" s="87">
        <v>0.56560817034968114</v>
      </c>
      <c r="K100" s="87">
        <v>0.51144304811815866</v>
      </c>
      <c r="L100" s="87">
        <v>0.46087168516564608</v>
      </c>
      <c r="M100" s="87">
        <v>0.5827628887400822</v>
      </c>
      <c r="N100" s="87">
        <v>0.59434155904165742</v>
      </c>
      <c r="O100" s="87">
        <v>0.61603378156802602</v>
      </c>
      <c r="P100" s="87">
        <v>0.51762654905319405</v>
      </c>
      <c r="Q100" s="87">
        <v>0.57462142567027763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1.6766266134781664E-15</v>
      </c>
      <c r="J102" s="87">
        <v>0</v>
      </c>
      <c r="K102" s="87">
        <v>0</v>
      </c>
      <c r="L102" s="87">
        <v>6.2474394649161257E-16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0.25714231853180225</v>
      </c>
      <c r="C103" s="87">
        <v>0.23743400757794078</v>
      </c>
      <c r="D103" s="87">
        <v>0.21241014349440582</v>
      </c>
      <c r="E103" s="87">
        <v>0.10695621818900786</v>
      </c>
      <c r="F103" s="87">
        <v>8.7254822112661626E-2</v>
      </c>
      <c r="G103" s="87">
        <v>0.10448867380241764</v>
      </c>
      <c r="H103" s="87">
        <v>0.28228528688091858</v>
      </c>
      <c r="I103" s="87">
        <v>0.28150826024311071</v>
      </c>
      <c r="J103" s="87">
        <v>0.17373978362124537</v>
      </c>
      <c r="K103" s="87">
        <v>0.1077204529042667</v>
      </c>
      <c r="L103" s="87">
        <v>0.11764814057886928</v>
      </c>
      <c r="M103" s="87">
        <v>0.14135003388692449</v>
      </c>
      <c r="N103" s="87">
        <v>0.12177491916026495</v>
      </c>
      <c r="O103" s="87">
        <v>0.16339668206680197</v>
      </c>
      <c r="P103" s="87">
        <v>6.8569436608889145E-2</v>
      </c>
      <c r="Q103" s="87">
        <v>6.7532743198274611E-2</v>
      </c>
    </row>
    <row r="104" spans="1:17" x14ac:dyDescent="0.25">
      <c r="A104" s="150" t="s">
        <v>29</v>
      </c>
      <c r="B104" s="87">
        <v>0.65723796339318263</v>
      </c>
      <c r="C104" s="87">
        <v>0.78461892542986456</v>
      </c>
      <c r="D104" s="87">
        <v>0.88750627642700031</v>
      </c>
      <c r="E104" s="87">
        <v>0.11739802523256734</v>
      </c>
      <c r="F104" s="87">
        <v>0.61278032750491818</v>
      </c>
      <c r="G104" s="87">
        <v>0.57994129561389307</v>
      </c>
      <c r="H104" s="87">
        <v>0.59531128618901885</v>
      </c>
      <c r="I104" s="87">
        <v>0.59459350819128642</v>
      </c>
      <c r="J104" s="87">
        <v>0.64746090849892279</v>
      </c>
      <c r="K104" s="87">
        <v>0.48542804211042101</v>
      </c>
      <c r="L104" s="87">
        <v>0.4435975609155699</v>
      </c>
      <c r="M104" s="87">
        <v>9.773577034591624E-2</v>
      </c>
      <c r="N104" s="87">
        <v>0.32215315727890581</v>
      </c>
      <c r="O104" s="87">
        <v>0.28274787533881757</v>
      </c>
      <c r="P104" s="87">
        <v>0.39414512312284816</v>
      </c>
      <c r="Q104" s="87">
        <v>0.5306200286927093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2.3483680537438887</v>
      </c>
      <c r="F105" s="87">
        <v>2.3432310582488691</v>
      </c>
      <c r="G105" s="87">
        <v>2.4505714905422189</v>
      </c>
      <c r="H105" s="87">
        <v>0.25597137915486995</v>
      </c>
      <c r="I105" s="87">
        <v>0.29787690338222239</v>
      </c>
      <c r="J105" s="87">
        <v>1.9658850251906843</v>
      </c>
      <c r="K105" s="87">
        <v>1.3879802553457723</v>
      </c>
      <c r="L105" s="87">
        <v>0.78190415688965054</v>
      </c>
      <c r="M105" s="87">
        <v>0.77976902775688284</v>
      </c>
      <c r="N105" s="87">
        <v>0.23791622543753935</v>
      </c>
      <c r="O105" s="87">
        <v>0.16952727354319444</v>
      </c>
      <c r="P105" s="87">
        <v>0.11810181453226783</v>
      </c>
      <c r="Q105" s="87">
        <v>0.53204167533386437</v>
      </c>
    </row>
    <row r="106" spans="1:17" x14ac:dyDescent="0.25">
      <c r="A106" s="150" t="s">
        <v>26</v>
      </c>
      <c r="B106" s="87">
        <v>2.8837603752321717</v>
      </c>
      <c r="C106" s="87">
        <v>3.1709925657326457</v>
      </c>
      <c r="D106" s="87">
        <v>3.2275593379244931</v>
      </c>
      <c r="E106" s="87">
        <v>1.6215276228339306</v>
      </c>
      <c r="F106" s="87">
        <v>1.3910522504063292</v>
      </c>
      <c r="G106" s="87">
        <v>1.9211612870918147</v>
      </c>
      <c r="H106" s="87">
        <v>5.7010988737595785</v>
      </c>
      <c r="I106" s="87">
        <v>6.1640733256082436</v>
      </c>
      <c r="J106" s="87">
        <v>3.3854048626679218</v>
      </c>
      <c r="K106" s="87">
        <v>2.3954350220471325</v>
      </c>
      <c r="L106" s="87">
        <v>3.0013250255907038</v>
      </c>
      <c r="M106" s="87">
        <v>4.0308165507310108</v>
      </c>
      <c r="N106" s="87">
        <v>4.3976140596739954</v>
      </c>
      <c r="O106" s="87">
        <v>3.8739536243026356</v>
      </c>
      <c r="P106" s="87">
        <v>3.5999510233137975</v>
      </c>
      <c r="Q106" s="87">
        <v>3.8721936765085285</v>
      </c>
    </row>
    <row r="107" spans="1:17" x14ac:dyDescent="0.25">
      <c r="A107" s="150" t="s">
        <v>25</v>
      </c>
      <c r="B107" s="87">
        <v>4.735069189432882E-2</v>
      </c>
      <c r="C107" s="87">
        <v>4.5267761716772888E-2</v>
      </c>
      <c r="D107" s="87">
        <v>4.4242246281333254E-2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0.13317144905249612</v>
      </c>
      <c r="F108" s="87">
        <v>7.8643053859276155E-2</v>
      </c>
      <c r="G108" s="87">
        <v>8.3779525541298944E-2</v>
      </c>
      <c r="H108" s="87">
        <v>9.4858572990124485E-2</v>
      </c>
      <c r="I108" s="87">
        <v>0.1311241548700294</v>
      </c>
      <c r="J108" s="87">
        <v>0.1532793813165553</v>
      </c>
      <c r="K108" s="87">
        <v>0.14863685173391192</v>
      </c>
      <c r="L108" s="87">
        <v>0.14241118794937371</v>
      </c>
      <c r="M108" s="87">
        <v>0.13894757344109149</v>
      </c>
      <c r="N108" s="87">
        <v>0.12869270681352982</v>
      </c>
      <c r="O108" s="87">
        <v>0.11262413082545514</v>
      </c>
      <c r="P108" s="87">
        <v>0.10623397980235143</v>
      </c>
      <c r="Q108" s="87">
        <v>0.11179434429517544</v>
      </c>
    </row>
    <row r="109" spans="1:17" x14ac:dyDescent="0.25">
      <c r="A109" s="150" t="s">
        <v>22</v>
      </c>
      <c r="B109" s="87">
        <v>0.20450195858848347</v>
      </c>
      <c r="C109" s="87">
        <v>0.22139976168487269</v>
      </c>
      <c r="D109" s="87">
        <v>0.22432307609504401</v>
      </c>
      <c r="E109" s="87">
        <v>0.39325767455083355</v>
      </c>
      <c r="F109" s="87">
        <v>0.55045112767674353</v>
      </c>
      <c r="G109" s="87">
        <v>0.35021757783768537</v>
      </c>
      <c r="H109" s="87">
        <v>0.41628254845337592</v>
      </c>
      <c r="I109" s="87">
        <v>0.36222172673988479</v>
      </c>
      <c r="J109" s="87">
        <v>0.307707091740894</v>
      </c>
      <c r="K109" s="87">
        <v>0.49012096127641125</v>
      </c>
      <c r="L109" s="87">
        <v>1.4934082491863778</v>
      </c>
      <c r="M109" s="87">
        <v>0.37697498310904909</v>
      </c>
      <c r="N109" s="87">
        <v>0.36801307744307443</v>
      </c>
      <c r="O109" s="87">
        <v>0.3956206766713421</v>
      </c>
      <c r="P109" s="87">
        <v>0.24664876098447952</v>
      </c>
      <c r="Q109" s="87">
        <v>0.61630895815432707</v>
      </c>
    </row>
    <row r="110" spans="1:17" x14ac:dyDescent="0.25">
      <c r="A110" s="149" t="s">
        <v>160</v>
      </c>
      <c r="B110" s="148">
        <v>0.68078159096647095</v>
      </c>
      <c r="C110" s="148">
        <v>0.77760605511696113</v>
      </c>
      <c r="D110" s="148">
        <v>0.80406173891910537</v>
      </c>
      <c r="E110" s="148">
        <v>0.67300154245555488</v>
      </c>
      <c r="F110" s="148">
        <v>0.74574678623970858</v>
      </c>
      <c r="G110" s="148">
        <v>0.75691169216221299</v>
      </c>
      <c r="H110" s="148">
        <v>1.0626237359887747</v>
      </c>
      <c r="I110" s="148">
        <v>1.2417835193294715</v>
      </c>
      <c r="J110" s="148">
        <v>0.99185894742829706</v>
      </c>
      <c r="K110" s="148">
        <v>0.66782289526658156</v>
      </c>
      <c r="L110" s="148">
        <v>0.78561352607183654</v>
      </c>
      <c r="M110" s="148">
        <v>0.78243333103871104</v>
      </c>
      <c r="N110" s="148">
        <v>0.78212277994273793</v>
      </c>
      <c r="O110" s="148">
        <v>0.62236766068695182</v>
      </c>
      <c r="P110" s="148">
        <v>0.60341174190906743</v>
      </c>
      <c r="Q110" s="148">
        <v>0.85837173397555633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602.10776653650055</v>
      </c>
      <c r="C112" s="96">
        <v>610.30044917789189</v>
      </c>
      <c r="D112" s="96">
        <v>606.51959009817608</v>
      </c>
      <c r="E112" s="96">
        <v>550.34831396683626</v>
      </c>
      <c r="F112" s="96">
        <v>563.76953083029684</v>
      </c>
      <c r="G112" s="96">
        <v>553.143641411104</v>
      </c>
      <c r="H112" s="96">
        <v>526.62363909583291</v>
      </c>
      <c r="I112" s="96">
        <v>515.71837973644926</v>
      </c>
      <c r="J112" s="96">
        <v>530.8991842467633</v>
      </c>
      <c r="K112" s="96">
        <v>452.11598658914016</v>
      </c>
      <c r="L112" s="96">
        <v>494.20524961451201</v>
      </c>
      <c r="M112" s="96">
        <v>466.4910980620557</v>
      </c>
      <c r="N112" s="96">
        <v>453.68967751039099</v>
      </c>
      <c r="O112" s="96">
        <v>425.87835150624136</v>
      </c>
      <c r="P112" s="96">
        <v>441.36787498074744</v>
      </c>
      <c r="Q112" s="96">
        <v>508.58792442330105</v>
      </c>
    </row>
    <row r="113" spans="1:17" x14ac:dyDescent="0.25">
      <c r="A113" s="132" t="s">
        <v>83</v>
      </c>
      <c r="B113" s="160">
        <v>0.87227974981212331</v>
      </c>
      <c r="C113" s="160">
        <v>0.88286977779894971</v>
      </c>
      <c r="D113" s="160">
        <v>0.87699700697698313</v>
      </c>
      <c r="E113" s="160">
        <v>0.80221311705066722</v>
      </c>
      <c r="F113" s="160">
        <v>0.81874016835678165</v>
      </c>
      <c r="G113" s="160">
        <v>0.8038084274950047</v>
      </c>
      <c r="H113" s="160">
        <v>0.74876321096756582</v>
      </c>
      <c r="I113" s="160">
        <v>0.73032850261933779</v>
      </c>
      <c r="J113" s="160">
        <v>0.75759825441973094</v>
      </c>
      <c r="K113" s="160">
        <v>0.64859631020304243</v>
      </c>
      <c r="L113" s="160">
        <v>0.70465949574707365</v>
      </c>
      <c r="M113" s="160">
        <v>0.66467991277648009</v>
      </c>
      <c r="N113" s="160">
        <v>0.64565544636402961</v>
      </c>
      <c r="O113" s="160">
        <v>0.61001730913627328</v>
      </c>
      <c r="P113" s="160">
        <v>0.62997894859765524</v>
      </c>
      <c r="Q113" s="160">
        <v>0.7218220368880448</v>
      </c>
    </row>
    <row r="114" spans="1:17" x14ac:dyDescent="0.25">
      <c r="A114" s="76" t="s">
        <v>82</v>
      </c>
      <c r="B114" s="159">
        <v>0.11313464164864226</v>
      </c>
      <c r="C114" s="159">
        <v>0.11450816776981697</v>
      </c>
      <c r="D114" s="159">
        <v>0.11374646967632013</v>
      </c>
      <c r="E114" s="159">
        <v>0.10404700274529535</v>
      </c>
      <c r="F114" s="159">
        <v>0.10619056050578297</v>
      </c>
      <c r="G114" s="159">
        <v>0.10425391443329149</v>
      </c>
      <c r="H114" s="159">
        <v>9.7114552493907907E-2</v>
      </c>
      <c r="I114" s="159">
        <v>9.4723571706696874E-2</v>
      </c>
      <c r="J114" s="159">
        <v>9.8260457205241777E-2</v>
      </c>
      <c r="K114" s="159">
        <v>8.4122910276499666E-2</v>
      </c>
      <c r="L114" s="159">
        <v>9.1394302748434755E-2</v>
      </c>
      <c r="M114" s="159">
        <v>8.6208952757661203E-2</v>
      </c>
      <c r="N114" s="159">
        <v>8.3741480377850952E-2</v>
      </c>
      <c r="O114" s="159">
        <v>7.9119215691371925E-2</v>
      </c>
      <c r="P114" s="159">
        <v>8.1708239370609295E-2</v>
      </c>
      <c r="Q114" s="159">
        <v>9.3620283509976074E-2</v>
      </c>
    </row>
    <row r="115" spans="1:17" x14ac:dyDescent="0.25">
      <c r="A115" s="76" t="s">
        <v>81</v>
      </c>
      <c r="B115" s="159">
        <v>15.864265839776749</v>
      </c>
      <c r="C115" s="159">
        <v>16.056868063168814</v>
      </c>
      <c r="D115" s="159">
        <v>15.95005921250384</v>
      </c>
      <c r="E115" s="159">
        <v>14.589954830189328</v>
      </c>
      <c r="F115" s="159">
        <v>14.890534472814643</v>
      </c>
      <c r="G115" s="159">
        <v>14.6189689497896</v>
      </c>
      <c r="H115" s="159">
        <v>13.617854400945097</v>
      </c>
      <c r="I115" s="159">
        <v>13.282579950313819</v>
      </c>
      <c r="J115" s="159">
        <v>13.778538491182553</v>
      </c>
      <c r="K115" s="159">
        <v>11.796105882287865</v>
      </c>
      <c r="L115" s="159">
        <v>12.815734366712499</v>
      </c>
      <c r="M115" s="159">
        <v>12.088620464841553</v>
      </c>
      <c r="N115" s="159">
        <v>11.742620007199353</v>
      </c>
      <c r="O115" s="159">
        <v>11.09446454659472</v>
      </c>
      <c r="P115" s="159">
        <v>11.457509492991043</v>
      </c>
      <c r="Q115" s="159">
        <v>13.127871746039617</v>
      </c>
    </row>
    <row r="116" spans="1:17" x14ac:dyDescent="0.25">
      <c r="A116" s="76" t="s">
        <v>80</v>
      </c>
      <c r="B116" s="159">
        <v>0.28887829030048673</v>
      </c>
      <c r="C116" s="159">
        <v>0.29238545549574385</v>
      </c>
      <c r="D116" s="159">
        <v>0.29044053358881927</v>
      </c>
      <c r="E116" s="159">
        <v>0.26567388932293212</v>
      </c>
      <c r="F116" s="159">
        <v>0.2711472553228273</v>
      </c>
      <c r="G116" s="159">
        <v>0.26620221816899103</v>
      </c>
      <c r="H116" s="159">
        <v>0.24797255269401977</v>
      </c>
      <c r="I116" s="159">
        <v>0.24186741608965481</v>
      </c>
      <c r="J116" s="159">
        <v>0.25089850878521819</v>
      </c>
      <c r="K116" s="159">
        <v>0.21479965942923121</v>
      </c>
      <c r="L116" s="159">
        <v>0.23336645201182515</v>
      </c>
      <c r="M116" s="159">
        <v>0.22012616576425489</v>
      </c>
      <c r="N116" s="159">
        <v>0.21382571532700528</v>
      </c>
      <c r="O116" s="159">
        <v>0.2020232125702168</v>
      </c>
      <c r="P116" s="159">
        <v>0.20863403241378278</v>
      </c>
      <c r="Q116" s="159">
        <v>0.23905027711848775</v>
      </c>
    </row>
    <row r="117" spans="1:17" x14ac:dyDescent="0.25">
      <c r="A117" s="129" t="s">
        <v>79</v>
      </c>
      <c r="B117" s="158">
        <v>0.91159224056639654</v>
      </c>
      <c r="C117" s="158">
        <v>0.92265954706095998</v>
      </c>
      <c r="D117" s="158">
        <v>0.91652209825158115</v>
      </c>
      <c r="E117" s="158">
        <v>0.83836779764918357</v>
      </c>
      <c r="F117" s="158">
        <v>0.85563970122523414</v>
      </c>
      <c r="G117" s="158">
        <v>0.84003500661817054</v>
      </c>
      <c r="H117" s="158">
        <v>0.78250897523028362</v>
      </c>
      <c r="I117" s="158">
        <v>0.76324343904081127</v>
      </c>
      <c r="J117" s="158">
        <v>0.79174220236618265</v>
      </c>
      <c r="K117" s="158">
        <v>0.67782768517604253</v>
      </c>
      <c r="L117" s="158">
        <v>0.73641756409319115</v>
      </c>
      <c r="M117" s="158">
        <v>0.69463615437351889</v>
      </c>
      <c r="N117" s="158">
        <v>0.67475428050651542</v>
      </c>
      <c r="O117" s="158">
        <v>0.63750997972794043</v>
      </c>
      <c r="P117" s="158">
        <v>0.65837126378950317</v>
      </c>
      <c r="Q117" s="158">
        <v>0.75435359818762082</v>
      </c>
    </row>
    <row r="118" spans="1:17" x14ac:dyDescent="0.25">
      <c r="A118" s="92" t="s">
        <v>125</v>
      </c>
      <c r="B118" s="91">
        <v>0.14895305705847942</v>
      </c>
      <c r="C118" s="91">
        <v>0.15076144140227785</v>
      </c>
      <c r="D118" s="91">
        <v>0.1497585897740884</v>
      </c>
      <c r="E118" s="91">
        <v>0.13698827265317759</v>
      </c>
      <c r="F118" s="91">
        <v>0.1398104805706929</v>
      </c>
      <c r="G118" s="91">
        <v>0.13726069255939755</v>
      </c>
      <c r="H118" s="91">
        <v>0.12786100939585518</v>
      </c>
      <c r="I118" s="91">
        <v>0.12471304434789728</v>
      </c>
      <c r="J118" s="91">
        <v>0.12936970741587445</v>
      </c>
      <c r="K118" s="91">
        <v>0.11075621464604851</v>
      </c>
      <c r="L118" s="91">
        <v>0.12032972919458505</v>
      </c>
      <c r="M118" s="91">
        <v>0.11350269795297288</v>
      </c>
      <c r="N118" s="91">
        <v>0.11025402408240415</v>
      </c>
      <c r="O118" s="91">
        <v>0.10416835089202311</v>
      </c>
      <c r="P118" s="91">
        <v>0.10757705919037862</v>
      </c>
      <c r="Q118" s="91">
        <v>0.12326045522644603</v>
      </c>
    </row>
    <row r="119" spans="1:17" x14ac:dyDescent="0.25">
      <c r="A119" s="92" t="s">
        <v>26</v>
      </c>
      <c r="B119" s="91">
        <v>0.24787677279466561</v>
      </c>
      <c r="C119" s="91">
        <v>0.25088615362890498</v>
      </c>
      <c r="D119" s="91">
        <v>0.24921728136742544</v>
      </c>
      <c r="E119" s="91">
        <v>0.22796585452189871</v>
      </c>
      <c r="F119" s="91">
        <v>0.23266236632611506</v>
      </c>
      <c r="G119" s="91">
        <v>0.22841919578613554</v>
      </c>
      <c r="H119" s="91">
        <v>0.21277693121041433</v>
      </c>
      <c r="I119" s="91">
        <v>0.20753831823819538</v>
      </c>
      <c r="J119" s="91">
        <v>0.21528759600447261</v>
      </c>
      <c r="K119" s="91">
        <v>0.18431238401933098</v>
      </c>
      <c r="L119" s="91">
        <v>0.20024392605987038</v>
      </c>
      <c r="M119" s="91">
        <v>0.18888288047035418</v>
      </c>
      <c r="N119" s="91">
        <v>0.18347667524837752</v>
      </c>
      <c r="O119" s="91">
        <v>0.17334934345335154</v>
      </c>
      <c r="P119" s="91">
        <v>0.17902186625402844</v>
      </c>
      <c r="Q119" s="91">
        <v>0.20512102576543598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0.51476241071325146</v>
      </c>
      <c r="C121" s="157">
        <v>0.52101195202977713</v>
      </c>
      <c r="D121" s="157">
        <v>0.51754622711006737</v>
      </c>
      <c r="E121" s="157">
        <v>0.47341367047410726</v>
      </c>
      <c r="F121" s="157">
        <v>0.48316685432842621</v>
      </c>
      <c r="G121" s="157">
        <v>0.47435511827263749</v>
      </c>
      <c r="H121" s="157">
        <v>0.44187103462401417</v>
      </c>
      <c r="I121" s="157">
        <v>0.4309920764547186</v>
      </c>
      <c r="J121" s="157">
        <v>0.44708489894583553</v>
      </c>
      <c r="K121" s="157">
        <v>0.38275908651066309</v>
      </c>
      <c r="L121" s="157">
        <v>0.41584390883873573</v>
      </c>
      <c r="M121" s="157">
        <v>0.39225057595019186</v>
      </c>
      <c r="N121" s="157">
        <v>0.38102358117573382</v>
      </c>
      <c r="O121" s="157">
        <v>0.35999228538256572</v>
      </c>
      <c r="P121" s="157">
        <v>0.37177233834509615</v>
      </c>
      <c r="Q121" s="157">
        <v>0.42597211719573885</v>
      </c>
    </row>
    <row r="122" spans="1:17" x14ac:dyDescent="0.25">
      <c r="A122" s="156" t="s">
        <v>146</v>
      </c>
      <c r="B122" s="206">
        <v>293.5432348530594</v>
      </c>
      <c r="C122" s="206">
        <v>297.20781140161034</v>
      </c>
      <c r="D122" s="206">
        <v>295.37331184508463</v>
      </c>
      <c r="E122" s="206">
        <v>270.72790821052996</v>
      </c>
      <c r="F122" s="206">
        <v>276.33305556321187</v>
      </c>
      <c r="G122" s="206">
        <v>271.39122982576151</v>
      </c>
      <c r="H122" s="206">
        <v>252.88966437037155</v>
      </c>
      <c r="I122" s="206">
        <v>246.66708439842603</v>
      </c>
      <c r="J122" s="206">
        <v>255.96429300296668</v>
      </c>
      <c r="K122" s="206">
        <v>219.15985041614186</v>
      </c>
      <c r="L122" s="206">
        <v>238.17373268139426</v>
      </c>
      <c r="M122" s="206">
        <v>224.72314874900778</v>
      </c>
      <c r="N122" s="206">
        <v>218.38675845646301</v>
      </c>
      <c r="O122" s="206">
        <v>206.24941614513654</v>
      </c>
      <c r="P122" s="206">
        <v>213.15669122066839</v>
      </c>
      <c r="Q122" s="206">
        <v>244.26997223673351</v>
      </c>
    </row>
    <row r="123" spans="1:17" x14ac:dyDescent="0.25">
      <c r="A123" s="152" t="s">
        <v>159</v>
      </c>
      <c r="B123" s="151">
        <v>105.67563964081073</v>
      </c>
      <c r="C123" s="151">
        <v>107.13326868900208</v>
      </c>
      <c r="D123" s="151">
        <v>106.29744155258972</v>
      </c>
      <c r="E123" s="151">
        <v>95.480218329867753</v>
      </c>
      <c r="F123" s="151">
        <v>97.449089252954749</v>
      </c>
      <c r="G123" s="151">
        <v>95.66142667953892</v>
      </c>
      <c r="H123" s="151">
        <v>89.006923408918141</v>
      </c>
      <c r="I123" s="151">
        <v>86.952272004485138</v>
      </c>
      <c r="J123" s="151">
        <v>89.701595885838117</v>
      </c>
      <c r="K123" s="151">
        <v>76.931762363709439</v>
      </c>
      <c r="L123" s="151">
        <v>83.58661187928378</v>
      </c>
      <c r="M123" s="151">
        <v>78.785861455574519</v>
      </c>
      <c r="N123" s="151">
        <v>76.48636896614218</v>
      </c>
      <c r="O123" s="151">
        <v>72.043219230728923</v>
      </c>
      <c r="P123" s="151">
        <v>74.71990160573948</v>
      </c>
      <c r="Q123" s="151">
        <v>85.599510323863214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5.5177347300425108</v>
      </c>
      <c r="C125" s="153">
        <v>5.6805540890078001</v>
      </c>
      <c r="D125" s="153">
        <v>5.298161161700679</v>
      </c>
      <c r="E125" s="153">
        <v>1.8698867254843101</v>
      </c>
      <c r="F125" s="153">
        <v>1.8748750002468979</v>
      </c>
      <c r="G125" s="153">
        <v>1.7003084486140023</v>
      </c>
      <c r="H125" s="153">
        <v>1.3413164515232232</v>
      </c>
      <c r="I125" s="153">
        <v>1.4809303494591584</v>
      </c>
      <c r="J125" s="153">
        <v>0.77837851552299386</v>
      </c>
      <c r="K125" s="153">
        <v>0.81297305476337167</v>
      </c>
      <c r="L125" s="153">
        <v>0.79872772868918174</v>
      </c>
      <c r="M125" s="153">
        <v>0.596694517218613</v>
      </c>
      <c r="N125" s="153">
        <v>0.39787602670530631</v>
      </c>
      <c r="O125" s="153">
        <v>0.19658576938474312</v>
      </c>
      <c r="P125" s="153">
        <v>0.4119022320887602</v>
      </c>
      <c r="Q125" s="153">
        <v>0.40539899844672744</v>
      </c>
    </row>
    <row r="126" spans="1:17" x14ac:dyDescent="0.25">
      <c r="A126" s="154" t="s">
        <v>125</v>
      </c>
      <c r="B126" s="153">
        <v>8.8585103700084531</v>
      </c>
      <c r="C126" s="153">
        <v>7.5357158002627429</v>
      </c>
      <c r="D126" s="153">
        <v>6.5352675675837393</v>
      </c>
      <c r="E126" s="153">
        <v>6.0851164500429711</v>
      </c>
      <c r="F126" s="153">
        <v>5.9515357148591042</v>
      </c>
      <c r="G126" s="153">
        <v>4.9762339097611816</v>
      </c>
      <c r="H126" s="153">
        <v>4.1699852934973425</v>
      </c>
      <c r="I126" s="153">
        <v>3.6381174172611392</v>
      </c>
      <c r="J126" s="153">
        <v>4.4175835191538875</v>
      </c>
      <c r="K126" s="153">
        <v>3.1738444684469678</v>
      </c>
      <c r="L126" s="153">
        <v>2.789590229511878</v>
      </c>
      <c r="M126" s="153">
        <v>2.2275840587016464</v>
      </c>
      <c r="N126" s="153">
        <v>1.4154245170212525</v>
      </c>
      <c r="O126" s="153">
        <v>2.7405841505699349</v>
      </c>
      <c r="P126" s="153">
        <v>0.45483036693632967</v>
      </c>
      <c r="Q126" s="153">
        <v>0.21488012937358064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91.299394540759764</v>
      </c>
      <c r="C128" s="153">
        <v>93.91699879973153</v>
      </c>
      <c r="D128" s="153">
        <v>94.464012823305296</v>
      </c>
      <c r="E128" s="153">
        <v>87.525215154340472</v>
      </c>
      <c r="F128" s="153">
        <v>89.622678537848742</v>
      </c>
      <c r="G128" s="153">
        <v>88.984884321163733</v>
      </c>
      <c r="H128" s="153">
        <v>83.49562166389758</v>
      </c>
      <c r="I128" s="153">
        <v>81.833224237764838</v>
      </c>
      <c r="J128" s="153">
        <v>84.505633851161235</v>
      </c>
      <c r="K128" s="153">
        <v>72.944944840499105</v>
      </c>
      <c r="L128" s="153">
        <v>79.99829392108272</v>
      </c>
      <c r="M128" s="153">
        <v>75.961582879654259</v>
      </c>
      <c r="N128" s="153">
        <v>74.673068422415625</v>
      </c>
      <c r="O128" s="153">
        <v>69.106049310774239</v>
      </c>
      <c r="P128" s="153">
        <v>73.853169006714396</v>
      </c>
      <c r="Q128" s="153">
        <v>84.979231196042903</v>
      </c>
    </row>
    <row r="129" spans="1:17" x14ac:dyDescent="0.25">
      <c r="A129" s="152" t="s">
        <v>158</v>
      </c>
      <c r="B129" s="151">
        <v>187.86759521224866</v>
      </c>
      <c r="C129" s="151">
        <v>190.07454271260826</v>
      </c>
      <c r="D129" s="151">
        <v>189.0758702924949</v>
      </c>
      <c r="E129" s="151">
        <v>175.24768988066222</v>
      </c>
      <c r="F129" s="151">
        <v>178.88396631025714</v>
      </c>
      <c r="G129" s="151">
        <v>175.72980314622259</v>
      </c>
      <c r="H129" s="151">
        <v>163.88274096145341</v>
      </c>
      <c r="I129" s="151">
        <v>159.71481239394089</v>
      </c>
      <c r="J129" s="151">
        <v>166.26269711712857</v>
      </c>
      <c r="K129" s="151">
        <v>142.22808805243244</v>
      </c>
      <c r="L129" s="151">
        <v>154.58712080211049</v>
      </c>
      <c r="M129" s="151">
        <v>145.93728729343326</v>
      </c>
      <c r="N129" s="151">
        <v>141.90038949032083</v>
      </c>
      <c r="O129" s="151">
        <v>134.2061969144076</v>
      </c>
      <c r="P129" s="151">
        <v>138.4367896149289</v>
      </c>
      <c r="Q129" s="151">
        <v>158.67046191287031</v>
      </c>
    </row>
    <row r="130" spans="1:17" x14ac:dyDescent="0.25">
      <c r="A130" s="156" t="s">
        <v>145</v>
      </c>
      <c r="B130" s="206">
        <v>186.52439663206019</v>
      </c>
      <c r="C130" s="206">
        <v>189.57269830593015</v>
      </c>
      <c r="D130" s="206">
        <v>188.48409219950773</v>
      </c>
      <c r="E130" s="206">
        <v>168.93148424992796</v>
      </c>
      <c r="F130" s="206">
        <v>174.29076668627681</v>
      </c>
      <c r="G130" s="206">
        <v>170.50743910432129</v>
      </c>
      <c r="H130" s="206">
        <v>165.72475321353278</v>
      </c>
      <c r="I130" s="206">
        <v>163.67605937282903</v>
      </c>
      <c r="J130" s="206">
        <v>167.70626103890086</v>
      </c>
      <c r="K130" s="206">
        <v>141.13181140157138</v>
      </c>
      <c r="L130" s="206">
        <v>154.27449681300001</v>
      </c>
      <c r="M130" s="206">
        <v>146.23193293131084</v>
      </c>
      <c r="N130" s="206">
        <v>142.14452707859985</v>
      </c>
      <c r="O130" s="206">
        <v>131.82883662713581</v>
      </c>
      <c r="P130" s="206">
        <v>137.53231505964592</v>
      </c>
      <c r="Q130" s="206">
        <v>160.40235827915922</v>
      </c>
    </row>
    <row r="131" spans="1:17" x14ac:dyDescent="0.25">
      <c r="A131" s="152" t="s">
        <v>157</v>
      </c>
      <c r="B131" s="151">
        <v>74.078085719615387</v>
      </c>
      <c r="C131" s="151">
        <v>72.238899717826115</v>
      </c>
      <c r="D131" s="151">
        <v>71.366610768723007</v>
      </c>
      <c r="E131" s="151">
        <v>79.585934001008738</v>
      </c>
      <c r="F131" s="151">
        <v>73.736384216410457</v>
      </c>
      <c r="G131" s="151">
        <v>75.131737439331275</v>
      </c>
      <c r="H131" s="151">
        <v>42.173999557461201</v>
      </c>
      <c r="I131" s="151">
        <v>32.93613732498978</v>
      </c>
      <c r="J131" s="151">
        <v>42.587083916655601</v>
      </c>
      <c r="K131" s="151">
        <v>46.51823011145914</v>
      </c>
      <c r="L131" s="151">
        <v>46.862221298104309</v>
      </c>
      <c r="M131" s="151">
        <v>41.408364347036958</v>
      </c>
      <c r="N131" s="151">
        <v>40.006714612874923</v>
      </c>
      <c r="O131" s="151">
        <v>47.57754235492127</v>
      </c>
      <c r="P131" s="151">
        <v>44.035525742124236</v>
      </c>
      <c r="Q131" s="151">
        <v>38.871400514084719</v>
      </c>
    </row>
    <row r="132" spans="1:17" x14ac:dyDescent="0.25">
      <c r="A132" s="154" t="s">
        <v>30</v>
      </c>
      <c r="B132" s="205">
        <v>3.5360265671099285</v>
      </c>
      <c r="C132" s="205">
        <v>3.6403689480160573</v>
      </c>
      <c r="D132" s="205">
        <v>3.3953133923963161</v>
      </c>
      <c r="E132" s="205">
        <v>1.1983122535410053</v>
      </c>
      <c r="F132" s="205">
        <v>1.2015089770058931</v>
      </c>
      <c r="G132" s="205">
        <v>1.0896384369196124</v>
      </c>
      <c r="H132" s="205">
        <v>0.85957930917987291</v>
      </c>
      <c r="I132" s="205">
        <v>0.94905052814792157</v>
      </c>
      <c r="J132" s="205">
        <v>0.4988219341482712</v>
      </c>
      <c r="K132" s="205">
        <v>0.52099175850841417</v>
      </c>
      <c r="L132" s="205">
        <v>0.51186267675295771</v>
      </c>
      <c r="M132" s="205">
        <v>0.38239019607917835</v>
      </c>
      <c r="N132" s="205">
        <v>0.25497786132883971</v>
      </c>
      <c r="O132" s="205">
        <v>0.1259815009727446</v>
      </c>
      <c r="P132" s="205">
        <v>0.2639665201350691</v>
      </c>
      <c r="Q132" s="205">
        <v>0.25979893904329482</v>
      </c>
    </row>
    <row r="133" spans="1:17" x14ac:dyDescent="0.25">
      <c r="A133" s="154" t="s">
        <v>125</v>
      </c>
      <c r="B133" s="205">
        <v>6.2391237424639385</v>
      </c>
      <c r="C133" s="205">
        <v>5.09536915039725</v>
      </c>
      <c r="D133" s="205">
        <v>4.3981562398356351</v>
      </c>
      <c r="E133" s="205">
        <v>5.0955679613565845</v>
      </c>
      <c r="F133" s="205">
        <v>4.5168448826450556</v>
      </c>
      <c r="G133" s="205">
        <v>3.9213113971267051</v>
      </c>
      <c r="H133" s="205">
        <v>1.9652008447101674</v>
      </c>
      <c r="I133" s="205">
        <v>1.3615414868849331</v>
      </c>
      <c r="J133" s="205">
        <v>2.0908871494096797</v>
      </c>
      <c r="K133" s="205">
        <v>1.9178980884446584</v>
      </c>
      <c r="L133" s="205">
        <v>1.5618047117775602</v>
      </c>
      <c r="M133" s="205">
        <v>1.1688167247443633</v>
      </c>
      <c r="N133" s="205">
        <v>0.73947558452889905</v>
      </c>
      <c r="O133" s="205">
        <v>1.8100360355242608</v>
      </c>
      <c r="P133" s="205">
        <v>0.26792047303284189</v>
      </c>
      <c r="Q133" s="205">
        <v>9.7387786698947529E-2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64.302935410041528</v>
      </c>
      <c r="C135" s="205">
        <v>63.503161619412801</v>
      </c>
      <c r="D135" s="205">
        <v>63.573141136491053</v>
      </c>
      <c r="E135" s="205">
        <v>73.292053786111154</v>
      </c>
      <c r="F135" s="205">
        <v>68.01803035675951</v>
      </c>
      <c r="G135" s="205">
        <v>70.12078760528496</v>
      </c>
      <c r="H135" s="205">
        <v>39.349219403571162</v>
      </c>
      <c r="I135" s="205">
        <v>30.625545309956927</v>
      </c>
      <c r="J135" s="205">
        <v>39.997374833097652</v>
      </c>
      <c r="K135" s="205">
        <v>44.079340264506065</v>
      </c>
      <c r="L135" s="205">
        <v>44.788553909573793</v>
      </c>
      <c r="M135" s="205">
        <v>39.857157426213419</v>
      </c>
      <c r="N135" s="205">
        <v>39.012261167017186</v>
      </c>
      <c r="O135" s="205">
        <v>45.641524818424266</v>
      </c>
      <c r="P135" s="205">
        <v>43.503638748956327</v>
      </c>
      <c r="Q135" s="205">
        <v>38.514213788342474</v>
      </c>
    </row>
    <row r="136" spans="1:17" x14ac:dyDescent="0.25">
      <c r="A136" s="152" t="s">
        <v>156</v>
      </c>
      <c r="B136" s="151">
        <v>112.44631091244482</v>
      </c>
      <c r="C136" s="151">
        <v>117.33379858810403</v>
      </c>
      <c r="D136" s="151">
        <v>117.11748143078472</v>
      </c>
      <c r="E136" s="151">
        <v>89.345550248919238</v>
      </c>
      <c r="F136" s="151">
        <v>100.55438246986634</v>
      </c>
      <c r="G136" s="151">
        <v>95.375701664990032</v>
      </c>
      <c r="H136" s="151">
        <v>123.55075365607159</v>
      </c>
      <c r="I136" s="151">
        <v>130.73992204783926</v>
      </c>
      <c r="J136" s="151">
        <v>125.11917712224526</v>
      </c>
      <c r="K136" s="151">
        <v>94.613581290112236</v>
      </c>
      <c r="L136" s="151">
        <v>107.41227551489571</v>
      </c>
      <c r="M136" s="151">
        <v>104.82356858427387</v>
      </c>
      <c r="N136" s="151">
        <v>102.13781246572493</v>
      </c>
      <c r="O136" s="151">
        <v>84.251294272214551</v>
      </c>
      <c r="P136" s="151">
        <v>93.496789317521689</v>
      </c>
      <c r="Q136" s="151">
        <v>121.5309577650745</v>
      </c>
    </row>
    <row r="137" spans="1:17" x14ac:dyDescent="0.25">
      <c r="A137" s="156" t="s">
        <v>144</v>
      </c>
      <c r="B137" s="204">
        <v>103.98998428927662</v>
      </c>
      <c r="C137" s="204">
        <v>105.2506484590571</v>
      </c>
      <c r="D137" s="204">
        <v>104.5144207325861</v>
      </c>
      <c r="E137" s="204">
        <v>94.088664869420782</v>
      </c>
      <c r="F137" s="204">
        <v>96.203456422583031</v>
      </c>
      <c r="G137" s="204">
        <v>94.611703964516181</v>
      </c>
      <c r="H137" s="204">
        <v>92.515007819597642</v>
      </c>
      <c r="I137" s="204">
        <v>90.262493085423912</v>
      </c>
      <c r="J137" s="204">
        <v>91.551592290936725</v>
      </c>
      <c r="K137" s="204">
        <v>78.402872324054258</v>
      </c>
      <c r="L137" s="204">
        <v>87.175447938804538</v>
      </c>
      <c r="M137" s="204">
        <v>81.781744731223597</v>
      </c>
      <c r="N137" s="204">
        <v>79.797795045553315</v>
      </c>
      <c r="O137" s="204">
        <v>75.176964470248492</v>
      </c>
      <c r="P137" s="204">
        <v>77.642666723270551</v>
      </c>
      <c r="Q137" s="204">
        <v>88.978875965664486</v>
      </c>
    </row>
    <row r="138" spans="1:17" x14ac:dyDescent="0.25">
      <c r="A138" s="152" t="s">
        <v>155</v>
      </c>
      <c r="B138" s="151">
        <v>37.606954125664814</v>
      </c>
      <c r="C138" s="151">
        <v>37.93208841908686</v>
      </c>
      <c r="D138" s="151">
        <v>37.682480182947224</v>
      </c>
      <c r="E138" s="151">
        <v>35.337409560271588</v>
      </c>
      <c r="F138" s="151">
        <v>35.621824850530501</v>
      </c>
      <c r="G138" s="151">
        <v>35.157637231907721</v>
      </c>
      <c r="H138" s="151">
        <v>31.087698082149071</v>
      </c>
      <c r="I138" s="151">
        <v>29.829777345743224</v>
      </c>
      <c r="J138" s="151">
        <v>31.443176794663966</v>
      </c>
      <c r="K138" s="151">
        <v>27.561952432091886</v>
      </c>
      <c r="L138" s="151">
        <v>29.732697197467235</v>
      </c>
      <c r="M138" s="151">
        <v>27.886476163354978</v>
      </c>
      <c r="N138" s="151">
        <v>27.095849507875119</v>
      </c>
      <c r="O138" s="151">
        <v>26.149444126715792</v>
      </c>
      <c r="P138" s="151">
        <v>26.760260846905489</v>
      </c>
      <c r="Q138" s="151">
        <v>29.966721190635383</v>
      </c>
    </row>
    <row r="139" spans="1:17" x14ac:dyDescent="0.25">
      <c r="A139" s="154" t="s">
        <v>30</v>
      </c>
      <c r="B139" s="153">
        <v>0.92774287416423151</v>
      </c>
      <c r="C139" s="153">
        <v>0.9551190543262762</v>
      </c>
      <c r="D139" s="153">
        <v>0.89082413425547557</v>
      </c>
      <c r="E139" s="153">
        <v>0.31439968935385748</v>
      </c>
      <c r="F139" s="153">
        <v>0.31523840969685768</v>
      </c>
      <c r="G139" s="153">
        <v>0.28588707581285366</v>
      </c>
      <c r="H139" s="153">
        <v>0.22552674979544238</v>
      </c>
      <c r="I139" s="153">
        <v>0.24900120177283167</v>
      </c>
      <c r="J139" s="153">
        <v>0.13087528786898134</v>
      </c>
      <c r="K139" s="153">
        <v>0.13669195699780118</v>
      </c>
      <c r="L139" s="153">
        <v>0.13429677121920292</v>
      </c>
      <c r="M139" s="153">
        <v>0.10032723816684271</v>
      </c>
      <c r="N139" s="153">
        <v>6.6898223027438142E-2</v>
      </c>
      <c r="O139" s="153">
        <v>3.3053609068187911E-2</v>
      </c>
      <c r="P139" s="153">
        <v>6.9256566212226062E-2</v>
      </c>
      <c r="Q139" s="153">
        <v>6.8163123166193051E-2</v>
      </c>
    </row>
    <row r="140" spans="1:17" x14ac:dyDescent="0.25">
      <c r="A140" s="154" t="s">
        <v>125</v>
      </c>
      <c r="B140" s="153">
        <v>3.2441091247328657</v>
      </c>
      <c r="C140" s="153">
        <v>2.746579363465103</v>
      </c>
      <c r="D140" s="153">
        <v>2.3806438580764464</v>
      </c>
      <c r="E140" s="153">
        <v>2.2766620931995436</v>
      </c>
      <c r="F140" s="153">
        <v>2.1985889375640792</v>
      </c>
      <c r="G140" s="153">
        <v>1.8468275908871221</v>
      </c>
      <c r="H140" s="153">
        <v>1.4680192728700892</v>
      </c>
      <c r="I140" s="153">
        <v>1.2591160361076821</v>
      </c>
      <c r="J140" s="153">
        <v>1.5555522075539665</v>
      </c>
      <c r="K140" s="153">
        <v>1.1435220140103377</v>
      </c>
      <c r="L140" s="153">
        <v>0.99733686257820353</v>
      </c>
      <c r="M140" s="153">
        <v>0.79161838937685025</v>
      </c>
      <c r="N140" s="153">
        <v>0.50280191971206145</v>
      </c>
      <c r="O140" s="153">
        <v>0.99620765058211413</v>
      </c>
      <c r="P140" s="153">
        <v>0.16337244136856152</v>
      </c>
      <c r="Q140" s="153">
        <v>7.5411386135377248E-2</v>
      </c>
    </row>
    <row r="141" spans="1:17" x14ac:dyDescent="0.25">
      <c r="A141" s="154" t="s">
        <v>26</v>
      </c>
      <c r="B141" s="153">
        <v>33.435102126767717</v>
      </c>
      <c r="C141" s="153">
        <v>34.230390001295483</v>
      </c>
      <c r="D141" s="153">
        <v>34.411012190615303</v>
      </c>
      <c r="E141" s="153">
        <v>32.746347777718185</v>
      </c>
      <c r="F141" s="153">
        <v>33.107997503269566</v>
      </c>
      <c r="G141" s="153">
        <v>33.024922565207746</v>
      </c>
      <c r="H141" s="153">
        <v>29.394152059483538</v>
      </c>
      <c r="I141" s="153">
        <v>28.321660107862712</v>
      </c>
      <c r="J141" s="153">
        <v>29.756749299241019</v>
      </c>
      <c r="K141" s="153">
        <v>26.281738461083748</v>
      </c>
      <c r="L141" s="153">
        <v>28.601063563669829</v>
      </c>
      <c r="M141" s="153">
        <v>26.994530535811286</v>
      </c>
      <c r="N141" s="153">
        <v>26.52614936513562</v>
      </c>
      <c r="O141" s="153">
        <v>25.120182867065491</v>
      </c>
      <c r="P141" s="153">
        <v>26.527631839324702</v>
      </c>
      <c r="Q141" s="153">
        <v>29.823146681333814</v>
      </c>
    </row>
    <row r="142" spans="1:17" x14ac:dyDescent="0.25">
      <c r="A142" s="152" t="s">
        <v>154</v>
      </c>
      <c r="B142" s="151">
        <v>59.603256907025809</v>
      </c>
      <c r="C142" s="151">
        <v>60.23879155374879</v>
      </c>
      <c r="D142" s="151">
        <v>59.764349443710273</v>
      </c>
      <c r="E142" s="151">
        <v>53.352488050735985</v>
      </c>
      <c r="F142" s="151">
        <v>54.507864514357649</v>
      </c>
      <c r="G142" s="151">
        <v>53.688216708484127</v>
      </c>
      <c r="H142" s="151">
        <v>53.964999816492458</v>
      </c>
      <c r="I142" s="151">
        <v>52.526203427983475</v>
      </c>
      <c r="J142" s="151">
        <v>52.54695422340005</v>
      </c>
      <c r="K142" s="151">
        <v>45.147021272602004</v>
      </c>
      <c r="L142" s="151">
        <v>50.9681285251433</v>
      </c>
      <c r="M142" s="151">
        <v>47.573744394425255</v>
      </c>
      <c r="N142" s="151">
        <v>46.542008925062973</v>
      </c>
      <c r="O142" s="151">
        <v>43.941645491992041</v>
      </c>
      <c r="P142" s="151">
        <v>45.238644634659124</v>
      </c>
      <c r="Q142" s="151">
        <v>51.671043336622596</v>
      </c>
    </row>
    <row r="143" spans="1:17" x14ac:dyDescent="0.25">
      <c r="A143" s="150" t="s">
        <v>33</v>
      </c>
      <c r="B143" s="87">
        <v>20.982042089487425</v>
      </c>
      <c r="C143" s="87">
        <v>21.358892440883825</v>
      </c>
      <c r="D143" s="87">
        <v>21.081421748965685</v>
      </c>
      <c r="E143" s="87">
        <v>17.073248162367925</v>
      </c>
      <c r="F143" s="87">
        <v>14.98499607578508</v>
      </c>
      <c r="G143" s="87">
        <v>13.633575157222767</v>
      </c>
      <c r="H143" s="87">
        <v>4.5638227235731783</v>
      </c>
      <c r="I143" s="87">
        <v>4.7825845955134012</v>
      </c>
      <c r="J143" s="87">
        <v>4.1258267138226854</v>
      </c>
      <c r="K143" s="87">
        <v>4.1723929052034441</v>
      </c>
      <c r="L143" s="87">
        <v>3.6343353658003879</v>
      </c>
      <c r="M143" s="87">
        <v>4.5051145698920374</v>
      </c>
      <c r="N143" s="87">
        <v>4.4789570661458473</v>
      </c>
      <c r="O143" s="87">
        <v>4.8168450064318904</v>
      </c>
      <c r="P143" s="87">
        <v>4.6324518222771944</v>
      </c>
      <c r="Q143" s="87">
        <v>4.7022716692191473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1.021444813867739E-14</v>
      </c>
      <c r="J145" s="87">
        <v>0</v>
      </c>
      <c r="K145" s="87">
        <v>0</v>
      </c>
      <c r="L145" s="87">
        <v>4.9265969083956665E-15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2.4503065098521195</v>
      </c>
      <c r="C146" s="87">
        <v>2.0684348087426865</v>
      </c>
      <c r="D146" s="87">
        <v>1.7864742611188686</v>
      </c>
      <c r="E146" s="87">
        <v>0.82096393071710549</v>
      </c>
      <c r="F146" s="87">
        <v>0.67997926718182611</v>
      </c>
      <c r="G146" s="87">
        <v>0.76159982786766245</v>
      </c>
      <c r="H146" s="87">
        <v>1.8967998404683388</v>
      </c>
      <c r="I146" s="87">
        <v>1.7150219981880288</v>
      </c>
      <c r="J146" s="87">
        <v>1.2673442112322046</v>
      </c>
      <c r="K146" s="87">
        <v>0.87879198885743248</v>
      </c>
      <c r="L146" s="87">
        <v>0.92774803006776729</v>
      </c>
      <c r="M146" s="87">
        <v>1.0927224595503278</v>
      </c>
      <c r="N146" s="87">
        <v>0.91769560172045628</v>
      </c>
      <c r="O146" s="87">
        <v>1.2776190456271321</v>
      </c>
      <c r="P146" s="87">
        <v>0.61365594974288373</v>
      </c>
      <c r="Q146" s="87">
        <v>0.55263742509336178</v>
      </c>
    </row>
    <row r="147" spans="1:17" x14ac:dyDescent="0.25">
      <c r="A147" s="150" t="s">
        <v>29</v>
      </c>
      <c r="B147" s="87">
        <v>6.2628137967305921</v>
      </c>
      <c r="C147" s="87">
        <v>6.8353017898022257</v>
      </c>
      <c r="D147" s="87">
        <v>7.4643663119602417</v>
      </c>
      <c r="E147" s="87">
        <v>0.90111211751183262</v>
      </c>
      <c r="F147" s="87">
        <v>4.7754142172478176</v>
      </c>
      <c r="G147" s="87">
        <v>4.2270915577710273</v>
      </c>
      <c r="H147" s="87">
        <v>4.0001601399391298</v>
      </c>
      <c r="I147" s="87">
        <v>3.6224192698544666</v>
      </c>
      <c r="J147" s="87">
        <v>4.7229012105487271</v>
      </c>
      <c r="K147" s="87">
        <v>3.960160425174831</v>
      </c>
      <c r="L147" s="87">
        <v>3.4981153230075281</v>
      </c>
      <c r="M147" s="87">
        <v>0.75555745139665553</v>
      </c>
      <c r="N147" s="87">
        <v>2.4277456930694217</v>
      </c>
      <c r="O147" s="87">
        <v>2.2108409183963156</v>
      </c>
      <c r="P147" s="87">
        <v>3.527366007774984</v>
      </c>
      <c r="Q147" s="87">
        <v>4.3421971694346428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18.025370575136876</v>
      </c>
      <c r="F148" s="87">
        <v>18.260865121797647</v>
      </c>
      <c r="G148" s="87">
        <v>17.861790732491539</v>
      </c>
      <c r="H148" s="87">
        <v>1.7199850424731356</v>
      </c>
      <c r="I148" s="87">
        <v>1.8147440562186627</v>
      </c>
      <c r="J148" s="87">
        <v>14.340141070135587</v>
      </c>
      <c r="K148" s="87">
        <v>11.323252884706772</v>
      </c>
      <c r="L148" s="87">
        <v>6.1659286554543478</v>
      </c>
      <c r="M148" s="87">
        <v>6.0280928589893268</v>
      </c>
      <c r="N148" s="87">
        <v>1.7929363055016081</v>
      </c>
      <c r="O148" s="87">
        <v>1.3255549053528282</v>
      </c>
      <c r="P148" s="87">
        <v>1.0569414705350137</v>
      </c>
      <c r="Q148" s="87">
        <v>4.3538308615068555</v>
      </c>
    </row>
    <row r="149" spans="1:17" x14ac:dyDescent="0.25">
      <c r="A149" s="150" t="s">
        <v>26</v>
      </c>
      <c r="B149" s="87">
        <v>27.479322970369335</v>
      </c>
      <c r="C149" s="87">
        <v>27.62448171655701</v>
      </c>
      <c r="D149" s="87">
        <v>27.145368806682342</v>
      </c>
      <c r="E149" s="87">
        <v>12.44636088998255</v>
      </c>
      <c r="F149" s="87">
        <v>10.840509062314243</v>
      </c>
      <c r="G149" s="87">
        <v>14.003011544790883</v>
      </c>
      <c r="H149" s="87">
        <v>38.308207819570818</v>
      </c>
      <c r="I149" s="87">
        <v>37.55314797062298</v>
      </c>
      <c r="J149" s="87">
        <v>24.69482329236018</v>
      </c>
      <c r="K149" s="87">
        <v>19.542148686233073</v>
      </c>
      <c r="L149" s="87">
        <v>23.667806107128435</v>
      </c>
      <c r="M149" s="87">
        <v>31.160684254483222</v>
      </c>
      <c r="N149" s="87">
        <v>33.140412725839049</v>
      </c>
      <c r="O149" s="87">
        <v>30.290926778193754</v>
      </c>
      <c r="P149" s="87">
        <v>32.217434960711174</v>
      </c>
      <c r="Q149" s="87">
        <v>31.687134884565801</v>
      </c>
    </row>
    <row r="150" spans="1:17" x14ac:dyDescent="0.25">
      <c r="A150" s="150" t="s">
        <v>25</v>
      </c>
      <c r="B150" s="87">
        <v>0.45120425629329702</v>
      </c>
      <c r="C150" s="87">
        <v>0.39435553063352241</v>
      </c>
      <c r="D150" s="87">
        <v>0.37209915183624653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1.0221841995219869</v>
      </c>
      <c r="F151" s="87">
        <v>0.61286751651530313</v>
      </c>
      <c r="G151" s="87">
        <v>0.6106544365922596</v>
      </c>
      <c r="H151" s="87">
        <v>0.63739675596562195</v>
      </c>
      <c r="I151" s="87">
        <v>0.79884266948936855</v>
      </c>
      <c r="J151" s="87">
        <v>1.1180958820362874</v>
      </c>
      <c r="K151" s="87">
        <v>1.212591212077776</v>
      </c>
      <c r="L151" s="87">
        <v>1.1230241160596151</v>
      </c>
      <c r="M151" s="87">
        <v>1.0741499667453871</v>
      </c>
      <c r="N151" s="87">
        <v>0.9698280387347008</v>
      </c>
      <c r="O151" s="87">
        <v>0.88062213210042994</v>
      </c>
      <c r="P151" s="87">
        <v>0.95073136071424391</v>
      </c>
      <c r="Q151" s="87">
        <v>0.91484124063932548</v>
      </c>
    </row>
    <row r="152" spans="1:17" x14ac:dyDescent="0.25">
      <c r="A152" s="150" t="s">
        <v>22</v>
      </c>
      <c r="B152" s="87">
        <v>1.9775672842930438</v>
      </c>
      <c r="C152" s="87">
        <v>1.9573252671295212</v>
      </c>
      <c r="D152" s="87">
        <v>1.9146191631468852</v>
      </c>
      <c r="E152" s="87">
        <v>3.0632481754977152</v>
      </c>
      <c r="F152" s="87">
        <v>4.3532332535157359</v>
      </c>
      <c r="G152" s="87">
        <v>2.5904934517479874</v>
      </c>
      <c r="H152" s="87">
        <v>2.8386274945022305</v>
      </c>
      <c r="I152" s="87">
        <v>2.2394428680965532</v>
      </c>
      <c r="J152" s="87">
        <v>2.2778218432643791</v>
      </c>
      <c r="K152" s="87">
        <v>4.0576831703486738</v>
      </c>
      <c r="L152" s="87">
        <v>11.951170927625215</v>
      </c>
      <c r="M152" s="87">
        <v>2.9574228333682964</v>
      </c>
      <c r="N152" s="87">
        <v>2.8144334940518854</v>
      </c>
      <c r="O152" s="87">
        <v>3.1392367058896906</v>
      </c>
      <c r="P152" s="87">
        <v>2.2400630629036273</v>
      </c>
      <c r="Q152" s="87">
        <v>5.1181300861634629</v>
      </c>
    </row>
    <row r="153" spans="1:17" x14ac:dyDescent="0.25">
      <c r="A153" s="149" t="s">
        <v>153</v>
      </c>
      <c r="B153" s="148">
        <v>6.7797732565859965</v>
      </c>
      <c r="C153" s="148">
        <v>7.0797684862214592</v>
      </c>
      <c r="D153" s="148">
        <v>7.0675911059286127</v>
      </c>
      <c r="E153" s="148">
        <v>5.3987672584132058</v>
      </c>
      <c r="F153" s="148">
        <v>6.0737670576948775</v>
      </c>
      <c r="G153" s="148">
        <v>5.7658500241243296</v>
      </c>
      <c r="H153" s="148">
        <v>7.4623099209561206</v>
      </c>
      <c r="I153" s="148">
        <v>7.9065123116972158</v>
      </c>
      <c r="J153" s="148">
        <v>7.5614612728727018</v>
      </c>
      <c r="K153" s="148">
        <v>5.6938986193603629</v>
      </c>
      <c r="L153" s="148">
        <v>6.4746222161940121</v>
      </c>
      <c r="M153" s="148">
        <v>6.3215241734433576</v>
      </c>
      <c r="N153" s="148">
        <v>6.1599366126152324</v>
      </c>
      <c r="O153" s="148">
        <v>5.0858748515406704</v>
      </c>
      <c r="P153" s="148">
        <v>5.6437612417059508</v>
      </c>
      <c r="Q153" s="148">
        <v>7.3411114384064931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0.99999999999999989</v>
      </c>
      <c r="E158" s="77">
        <f t="shared" si="0"/>
        <v>1.0000000000000002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0.99999999999999989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0.99999999999999989</v>
      </c>
    </row>
    <row r="159" spans="1:17" x14ac:dyDescent="0.25">
      <c r="A159" s="132" t="s">
        <v>83</v>
      </c>
      <c r="B159" s="203">
        <f t="shared" ref="B159:Q159" si="1">IF(B$6=0,0,B$6/B$5)</f>
        <v>1.649912663378597E-3</v>
      </c>
      <c r="C159" s="203">
        <f t="shared" si="1"/>
        <v>1.6509302402357999E-3</v>
      </c>
      <c r="D159" s="203">
        <f t="shared" si="1"/>
        <v>1.6517927841247649E-3</v>
      </c>
      <c r="E159" s="203">
        <f t="shared" si="1"/>
        <v>1.6699247826269502E-3</v>
      </c>
      <c r="F159" s="203">
        <f t="shared" si="1"/>
        <v>1.6699267492846124E-3</v>
      </c>
      <c r="G159" s="203">
        <f t="shared" si="1"/>
        <v>1.6665855943735007E-3</v>
      </c>
      <c r="H159" s="203">
        <f t="shared" si="1"/>
        <v>1.6124731967846161E-3</v>
      </c>
      <c r="I159" s="203">
        <f t="shared" si="1"/>
        <v>1.6136454442892689E-3</v>
      </c>
      <c r="J159" s="203">
        <f t="shared" si="1"/>
        <v>1.6395910894304163E-3</v>
      </c>
      <c r="K159" s="203">
        <f t="shared" si="1"/>
        <v>1.6385813874972403E-3</v>
      </c>
      <c r="L159" s="203">
        <f t="shared" si="1"/>
        <v>1.6159394429397166E-3</v>
      </c>
      <c r="M159" s="203">
        <f t="shared" si="1"/>
        <v>1.6177572545348921E-3</v>
      </c>
      <c r="N159" s="203">
        <f t="shared" si="1"/>
        <v>1.6126065140353231E-3</v>
      </c>
      <c r="O159" s="203">
        <f t="shared" si="1"/>
        <v>1.6134803343776137E-3</v>
      </c>
      <c r="P159" s="203">
        <f t="shared" si="1"/>
        <v>1.6149843772430546E-3</v>
      </c>
      <c r="Q159" s="203">
        <f t="shared" si="1"/>
        <v>1.6188722175790125E-3</v>
      </c>
    </row>
    <row r="160" spans="1:17" x14ac:dyDescent="0.25">
      <c r="A160" s="76" t="s">
        <v>82</v>
      </c>
      <c r="B160" s="202">
        <f t="shared" ref="B160:Q160" si="2">IF(B$7=0,0,B$7/B$5)</f>
        <v>2.1438068867776528E-4</v>
      </c>
      <c r="C160" s="202">
        <f t="shared" si="2"/>
        <v>2.145129070868191E-4</v>
      </c>
      <c r="D160" s="202">
        <f t="shared" si="2"/>
        <v>2.1462498135416393E-4</v>
      </c>
      <c r="E160" s="202">
        <f t="shared" si="2"/>
        <v>2.169809547412902E-4</v>
      </c>
      <c r="F160" s="202">
        <f t="shared" si="2"/>
        <v>2.169812102781034E-4</v>
      </c>
      <c r="G160" s="202">
        <f t="shared" si="2"/>
        <v>2.1654707875907111E-4</v>
      </c>
      <c r="H160" s="202">
        <f t="shared" si="2"/>
        <v>2.0951600777052864E-4</v>
      </c>
      <c r="I160" s="202">
        <f t="shared" si="2"/>
        <v>2.0966832324329654E-4</v>
      </c>
      <c r="J160" s="202">
        <f t="shared" si="2"/>
        <v>2.130395594287065E-4</v>
      </c>
      <c r="K160" s="202">
        <f t="shared" si="2"/>
        <v>2.1290836424450187E-4</v>
      </c>
      <c r="L160" s="202">
        <f t="shared" si="2"/>
        <v>2.0996639296627312E-4</v>
      </c>
      <c r="M160" s="202">
        <f t="shared" si="2"/>
        <v>2.1020258953007313E-4</v>
      </c>
      <c r="N160" s="202">
        <f t="shared" si="2"/>
        <v>2.0953333028986767E-4</v>
      </c>
      <c r="O160" s="202">
        <f t="shared" si="2"/>
        <v>2.0964686975830072E-4</v>
      </c>
      <c r="P160" s="202">
        <f t="shared" si="2"/>
        <v>2.0984229691784127E-4</v>
      </c>
      <c r="Q160" s="202">
        <f t="shared" si="2"/>
        <v>2.1034746177122515E-4</v>
      </c>
    </row>
    <row r="161" spans="1:17" x14ac:dyDescent="0.25">
      <c r="A161" s="76" t="s">
        <v>81</v>
      </c>
      <c r="B161" s="202">
        <f t="shared" ref="B161:Q161" si="3">IF(B$8=0,0,B$8/B$5)</f>
        <v>2.9880478385993298E-2</v>
      </c>
      <c r="C161" s="202">
        <f t="shared" si="3"/>
        <v>2.9898907048287137E-2</v>
      </c>
      <c r="D161" s="202">
        <f t="shared" si="3"/>
        <v>2.9914528010901248E-2</v>
      </c>
      <c r="E161" s="202">
        <f t="shared" si="3"/>
        <v>3.02429046585657E-2</v>
      </c>
      <c r="F161" s="202">
        <f t="shared" si="3"/>
        <v>3.024294027540354E-2</v>
      </c>
      <c r="G161" s="202">
        <f t="shared" si="3"/>
        <v>3.0182430825829842E-2</v>
      </c>
      <c r="H161" s="202">
        <f t="shared" si="3"/>
        <v>2.9202436937390962E-2</v>
      </c>
      <c r="I161" s="202">
        <f t="shared" si="3"/>
        <v>2.9223666737612067E-2</v>
      </c>
      <c r="J161" s="202">
        <f t="shared" si="3"/>
        <v>2.9693551178200075E-2</v>
      </c>
      <c r="K161" s="202">
        <f t="shared" si="3"/>
        <v>2.9675265133453445E-2</v>
      </c>
      <c r="L161" s="202">
        <f t="shared" si="3"/>
        <v>2.9265211831854723E-2</v>
      </c>
      <c r="M161" s="202">
        <f t="shared" si="3"/>
        <v>2.9298133016887766E-2</v>
      </c>
      <c r="N161" s="202">
        <f t="shared" si="3"/>
        <v>2.9204851358054937E-2</v>
      </c>
      <c r="O161" s="202">
        <f t="shared" si="3"/>
        <v>2.9220676541066495E-2</v>
      </c>
      <c r="P161" s="202">
        <f t="shared" si="3"/>
        <v>2.9247915267897277E-2</v>
      </c>
      <c r="Q161" s="202">
        <f t="shared" si="3"/>
        <v>2.9318325376083788E-2</v>
      </c>
    </row>
    <row r="162" spans="1:17" x14ac:dyDescent="0.25">
      <c r="A162" s="76" t="s">
        <v>80</v>
      </c>
      <c r="B162" s="202">
        <f t="shared" ref="B162:Q162" si="4">IF(B$9=0,0,B$9/B$5)</f>
        <v>5.4555541147217857E-4</v>
      </c>
      <c r="C162" s="202">
        <f t="shared" si="4"/>
        <v>5.4589188053103118E-4</v>
      </c>
      <c r="D162" s="202">
        <f t="shared" si="4"/>
        <v>5.4617708683115968E-4</v>
      </c>
      <c r="E162" s="202">
        <f t="shared" si="4"/>
        <v>5.5217256169672968E-4</v>
      </c>
      <c r="F162" s="202">
        <f t="shared" si="4"/>
        <v>5.5217321198613848E-4</v>
      </c>
      <c r="G162" s="202">
        <f t="shared" si="4"/>
        <v>5.5106843524080969E-4</v>
      </c>
      <c r="H162" s="202">
        <f t="shared" si="4"/>
        <v>5.3317578432200436E-4</v>
      </c>
      <c r="I162" s="202">
        <f t="shared" si="4"/>
        <v>5.3356339633562342E-4</v>
      </c>
      <c r="J162" s="202">
        <f t="shared" si="4"/>
        <v>5.4214250929418735E-4</v>
      </c>
      <c r="K162" s="202">
        <f t="shared" si="4"/>
        <v>5.4180864413523394E-4</v>
      </c>
      <c r="L162" s="202">
        <f t="shared" si="4"/>
        <v>5.3432192338098781E-4</v>
      </c>
      <c r="M162" s="202">
        <f t="shared" si="4"/>
        <v>5.3492299577396769E-4</v>
      </c>
      <c r="N162" s="202">
        <f t="shared" si="4"/>
        <v>5.3321986662355875E-4</v>
      </c>
      <c r="O162" s="202">
        <f t="shared" si="4"/>
        <v>5.3350880156355438E-4</v>
      </c>
      <c r="P162" s="202">
        <f t="shared" si="4"/>
        <v>5.3400612408403662E-4</v>
      </c>
      <c r="Q162" s="202">
        <f t="shared" si="4"/>
        <v>5.3529166627139008E-4</v>
      </c>
    </row>
    <row r="163" spans="1:17" x14ac:dyDescent="0.25">
      <c r="A163" s="129" t="s">
        <v>79</v>
      </c>
      <c r="B163" s="201">
        <f t="shared" ref="B163:Q163" si="5">IF(B$10=0,0,B$10/B$5)</f>
        <v>1.7244421193271524E-3</v>
      </c>
      <c r="C163" s="201">
        <f t="shared" si="5"/>
        <v>1.7255056619201402E-3</v>
      </c>
      <c r="D163" s="201">
        <f t="shared" si="5"/>
        <v>1.7264071684331298E-3</v>
      </c>
      <c r="E163" s="201">
        <f t="shared" si="5"/>
        <v>1.7453582211880774E-3</v>
      </c>
      <c r="F163" s="201">
        <f t="shared" si="5"/>
        <v>1.7453602766831246E-3</v>
      </c>
      <c r="G163" s="201">
        <f t="shared" si="5"/>
        <v>1.741868195930123E-3</v>
      </c>
      <c r="H163" s="201">
        <f t="shared" si="5"/>
        <v>1.6853114461995243E-3</v>
      </c>
      <c r="I163" s="201">
        <f t="shared" si="5"/>
        <v>1.6865366461850551E-3</v>
      </c>
      <c r="J163" s="201">
        <f t="shared" si="5"/>
        <v>1.7136543017359203E-3</v>
      </c>
      <c r="K163" s="201">
        <f t="shared" si="5"/>
        <v>1.7125989897911233E-3</v>
      </c>
      <c r="L163" s="201">
        <f t="shared" si="5"/>
        <v>1.6889342687879461E-3</v>
      </c>
      <c r="M163" s="201">
        <f t="shared" si="5"/>
        <v>1.6908341941290258E-3</v>
      </c>
      <c r="N163" s="201">
        <f t="shared" si="5"/>
        <v>1.685450785624849E-3</v>
      </c>
      <c r="O163" s="201">
        <f t="shared" si="5"/>
        <v>1.6863640779683877E-3</v>
      </c>
      <c r="P163" s="201">
        <f t="shared" si="5"/>
        <v>1.6879360610945299E-3</v>
      </c>
      <c r="Q163" s="201">
        <f t="shared" si="5"/>
        <v>1.6919995220142225E-3</v>
      </c>
    </row>
    <row r="164" spans="1:17" x14ac:dyDescent="0.25">
      <c r="A164" s="127" t="s">
        <v>152</v>
      </c>
      <c r="B164" s="200">
        <f t="shared" ref="B164:Q164" si="6">IF(B$15=0,0,B$15/B$5)</f>
        <v>0.43143790106714192</v>
      </c>
      <c r="C164" s="200">
        <f t="shared" si="6"/>
        <v>0.43108724272831078</v>
      </c>
      <c r="D164" s="200">
        <f t="shared" si="6"/>
        <v>0.43079000895659847</v>
      </c>
      <c r="E164" s="200">
        <f t="shared" si="6"/>
        <v>0.4245416981489592</v>
      </c>
      <c r="F164" s="200">
        <f t="shared" si="6"/>
        <v>0.4245410204361123</v>
      </c>
      <c r="G164" s="200">
        <f t="shared" si="6"/>
        <v>0.42569238686373356</v>
      </c>
      <c r="H164" s="200">
        <f t="shared" si="6"/>
        <v>0.44433959106690879</v>
      </c>
      <c r="I164" s="200">
        <f t="shared" si="6"/>
        <v>0.44393563301718431</v>
      </c>
      <c r="J164" s="200">
        <f t="shared" si="6"/>
        <v>0.43499472918206233</v>
      </c>
      <c r="K164" s="200">
        <f t="shared" si="6"/>
        <v>0.43534267381159664</v>
      </c>
      <c r="L164" s="200">
        <f t="shared" si="6"/>
        <v>0.44314511803018075</v>
      </c>
      <c r="M164" s="200">
        <f t="shared" si="6"/>
        <v>0.44251869773596875</v>
      </c>
      <c r="N164" s="200">
        <f t="shared" si="6"/>
        <v>0.44429364976494268</v>
      </c>
      <c r="O164" s="200">
        <f t="shared" si="6"/>
        <v>0.4439925301124118</v>
      </c>
      <c r="P164" s="200">
        <f t="shared" si="6"/>
        <v>0.44347423493992133</v>
      </c>
      <c r="Q164" s="200">
        <f t="shared" si="6"/>
        <v>0.44213447998755817</v>
      </c>
    </row>
    <row r="165" spans="1:17" x14ac:dyDescent="0.25">
      <c r="A165" s="72" t="s">
        <v>151</v>
      </c>
      <c r="B165" s="71">
        <f t="shared" ref="B165:Q165" si="7">IF(B$26=0,0,B$26/B$5)</f>
        <v>0.5345473296640092</v>
      </c>
      <c r="C165" s="71">
        <f t="shared" si="7"/>
        <v>0.53487700953362838</v>
      </c>
      <c r="D165" s="71">
        <f t="shared" si="7"/>
        <v>0.53515646101175696</v>
      </c>
      <c r="E165" s="71">
        <f t="shared" si="7"/>
        <v>0.54103096067222223</v>
      </c>
      <c r="F165" s="71">
        <f t="shared" si="7"/>
        <v>0.54103159784025223</v>
      </c>
      <c r="G165" s="71">
        <f t="shared" si="7"/>
        <v>0.53994911300613313</v>
      </c>
      <c r="H165" s="71">
        <f t="shared" si="7"/>
        <v>0.52241749556062367</v>
      </c>
      <c r="I165" s="71">
        <f t="shared" si="7"/>
        <v>0.52279728643515033</v>
      </c>
      <c r="J165" s="71">
        <f t="shared" si="7"/>
        <v>0.53120329217984841</v>
      </c>
      <c r="K165" s="71">
        <f t="shared" si="7"/>
        <v>0.53087616366928181</v>
      </c>
      <c r="L165" s="71">
        <f t="shared" si="7"/>
        <v>0.52354050810988972</v>
      </c>
      <c r="M165" s="71">
        <f t="shared" si="7"/>
        <v>0.52412945221317542</v>
      </c>
      <c r="N165" s="71">
        <f t="shared" si="7"/>
        <v>0.52246068838042881</v>
      </c>
      <c r="O165" s="71">
        <f t="shared" si="7"/>
        <v>0.52274379326285392</v>
      </c>
      <c r="P165" s="71">
        <f t="shared" si="7"/>
        <v>0.52323108093284187</v>
      </c>
      <c r="Q165" s="71">
        <f t="shared" si="7"/>
        <v>0.5244906837687221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1.0000000000000002</v>
      </c>
      <c r="C167" s="77">
        <f t="shared" si="8"/>
        <v>0.99999999999999989</v>
      </c>
      <c r="D167" s="77">
        <f t="shared" si="8"/>
        <v>0.99999999999999989</v>
      </c>
      <c r="E167" s="77">
        <f t="shared" si="8"/>
        <v>0.99999999999999989</v>
      </c>
      <c r="F167" s="77">
        <f t="shared" si="8"/>
        <v>0.99999999999999967</v>
      </c>
      <c r="G167" s="77">
        <f t="shared" si="8"/>
        <v>0.99999999999999989</v>
      </c>
      <c r="H167" s="77">
        <f t="shared" si="8"/>
        <v>1.0000000000000002</v>
      </c>
      <c r="I167" s="77">
        <f t="shared" si="8"/>
        <v>0.99999999999999989</v>
      </c>
      <c r="J167" s="77">
        <f t="shared" si="8"/>
        <v>0.99999999999999978</v>
      </c>
      <c r="K167" s="77">
        <f t="shared" si="8"/>
        <v>0.99999999999999978</v>
      </c>
      <c r="L167" s="77">
        <f t="shared" si="8"/>
        <v>1.0000000000000002</v>
      </c>
      <c r="M167" s="77">
        <f t="shared" si="8"/>
        <v>0.99999999999999967</v>
      </c>
      <c r="N167" s="77">
        <f t="shared" si="8"/>
        <v>1.0000000000000002</v>
      </c>
      <c r="O167" s="77">
        <f t="shared" si="8"/>
        <v>1.0000000000000004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9.3318221903545293E-4</v>
      </c>
      <c r="C168" s="203">
        <f t="shared" si="9"/>
        <v>9.3286300491611995E-4</v>
      </c>
      <c r="D168" s="203">
        <f t="shared" si="9"/>
        <v>9.3281449351509751E-4</v>
      </c>
      <c r="E168" s="203">
        <f t="shared" si="9"/>
        <v>9.3531351739554243E-4</v>
      </c>
      <c r="F168" s="203">
        <f t="shared" si="9"/>
        <v>9.3436716249290376E-4</v>
      </c>
      <c r="G168" s="203">
        <f t="shared" si="9"/>
        <v>9.3454986118791505E-4</v>
      </c>
      <c r="H168" s="203">
        <f t="shared" si="9"/>
        <v>9.2841013622895147E-4</v>
      </c>
      <c r="I168" s="203">
        <f t="shared" si="9"/>
        <v>9.2738517248248779E-4</v>
      </c>
      <c r="J168" s="203">
        <f t="shared" si="9"/>
        <v>9.2967485751277446E-4</v>
      </c>
      <c r="K168" s="203">
        <f t="shared" si="9"/>
        <v>9.3103956996342622E-4</v>
      </c>
      <c r="L168" s="203">
        <f t="shared" si="9"/>
        <v>9.292271094754796E-4</v>
      </c>
      <c r="M168" s="203">
        <f t="shared" si="9"/>
        <v>9.2914582951586857E-4</v>
      </c>
      <c r="N168" s="203">
        <f t="shared" si="9"/>
        <v>9.2883434724155823E-4</v>
      </c>
      <c r="O168" s="203">
        <f t="shared" si="9"/>
        <v>9.3047075674106096E-4</v>
      </c>
      <c r="P168" s="203">
        <f t="shared" si="9"/>
        <v>9.29673172309742E-4</v>
      </c>
      <c r="Q168" s="203">
        <f t="shared" si="9"/>
        <v>9.2824522015047539E-4</v>
      </c>
    </row>
    <row r="169" spans="1:17" x14ac:dyDescent="0.25">
      <c r="A169" s="76" t="s">
        <v>82</v>
      </c>
      <c r="B169" s="202">
        <f t="shared" ref="B169:Q169" si="10">IF(B$35=0,0,B$35/B$33)</f>
        <v>1.1293996753669536E-4</v>
      </c>
      <c r="C169" s="202">
        <f t="shared" si="10"/>
        <v>1.1290133410418958E-4</v>
      </c>
      <c r="D169" s="202">
        <f t="shared" si="10"/>
        <v>1.1289546292925193E-4</v>
      </c>
      <c r="E169" s="202">
        <f t="shared" si="10"/>
        <v>1.131979115509398E-4</v>
      </c>
      <c r="F169" s="202">
        <f t="shared" si="10"/>
        <v>1.1308337733693316E-4</v>
      </c>
      <c r="G169" s="202">
        <f t="shared" si="10"/>
        <v>1.1310548875768532E-4</v>
      </c>
      <c r="H169" s="202">
        <f t="shared" si="10"/>
        <v>1.123624180868079E-4</v>
      </c>
      <c r="I169" s="202">
        <f t="shared" si="10"/>
        <v>1.1223837010358383E-4</v>
      </c>
      <c r="J169" s="202">
        <f t="shared" si="10"/>
        <v>1.1251548313436697E-4</v>
      </c>
      <c r="K169" s="202">
        <f t="shared" si="10"/>
        <v>1.1268064978320521E-4</v>
      </c>
      <c r="L169" s="202">
        <f t="shared" si="10"/>
        <v>1.124612936655096E-4</v>
      </c>
      <c r="M169" s="202">
        <f t="shared" si="10"/>
        <v>1.1245145661995448E-4</v>
      </c>
      <c r="N169" s="202">
        <f t="shared" si="10"/>
        <v>1.1241375894716206E-4</v>
      </c>
      <c r="O169" s="202">
        <f t="shared" si="10"/>
        <v>1.1261180819411581E-4</v>
      </c>
      <c r="P169" s="202">
        <f t="shared" si="10"/>
        <v>1.1251527917979957E-4</v>
      </c>
      <c r="Q169" s="202">
        <f t="shared" si="10"/>
        <v>1.1234245883751079E-4</v>
      </c>
    </row>
    <row r="170" spans="1:17" x14ac:dyDescent="0.25">
      <c r="A170" s="76" t="s">
        <v>81</v>
      </c>
      <c r="B170" s="202">
        <f t="shared" ref="B170:Q170" si="11">IF(B$36=0,0,B$36/B$33)</f>
        <v>1.821505211283701E-2</v>
      </c>
      <c r="C170" s="202">
        <f t="shared" si="11"/>
        <v>1.8208821280637045E-2</v>
      </c>
      <c r="D170" s="202">
        <f t="shared" si="11"/>
        <v>1.8207874372648803E-2</v>
      </c>
      <c r="E170" s="202">
        <f t="shared" si="11"/>
        <v>1.8256653538480504E-2</v>
      </c>
      <c r="F170" s="202">
        <f t="shared" si="11"/>
        <v>1.8238181364968003E-2</v>
      </c>
      <c r="G170" s="202">
        <f t="shared" si="11"/>
        <v>1.8241747513339349E-2</v>
      </c>
      <c r="H170" s="202">
        <f t="shared" si="11"/>
        <v>1.8121904456104926E-2</v>
      </c>
      <c r="I170" s="202">
        <f t="shared" si="11"/>
        <v>1.8101897893962212E-2</v>
      </c>
      <c r="J170" s="202">
        <f t="shared" si="11"/>
        <v>1.8146590914572665E-2</v>
      </c>
      <c r="K170" s="202">
        <f t="shared" si="11"/>
        <v>1.8173229129382788E-2</v>
      </c>
      <c r="L170" s="202">
        <f t="shared" si="11"/>
        <v>1.8137851191862158E-2</v>
      </c>
      <c r="M170" s="202">
        <f t="shared" si="11"/>
        <v>1.8136264664954715E-2</v>
      </c>
      <c r="N170" s="202">
        <f t="shared" si="11"/>
        <v>1.8130184752861385E-2</v>
      </c>
      <c r="O170" s="202">
        <f t="shared" si="11"/>
        <v>1.8162126300507023E-2</v>
      </c>
      <c r="P170" s="202">
        <f t="shared" si="11"/>
        <v>1.814655802061001E-2</v>
      </c>
      <c r="Q170" s="202">
        <f t="shared" si="11"/>
        <v>1.811868541173994E-2</v>
      </c>
    </row>
    <row r="171" spans="1:17" x14ac:dyDescent="0.25">
      <c r="A171" s="76" t="s">
        <v>80</v>
      </c>
      <c r="B171" s="202">
        <f t="shared" ref="B171:Q171" si="12">IF(B$37=0,0,B$37/B$33)</f>
        <v>3.0974947706652371E-4</v>
      </c>
      <c r="C171" s="202">
        <f t="shared" si="12"/>
        <v>3.0964352090435228E-4</v>
      </c>
      <c r="D171" s="202">
        <f t="shared" si="12"/>
        <v>3.0962741860322401E-4</v>
      </c>
      <c r="E171" s="202">
        <f t="shared" si="12"/>
        <v>3.1045691505563676E-4</v>
      </c>
      <c r="F171" s="202">
        <f t="shared" si="12"/>
        <v>3.1014279319365498E-4</v>
      </c>
      <c r="G171" s="202">
        <f t="shared" si="12"/>
        <v>3.1020343603927093E-4</v>
      </c>
      <c r="H171" s="202">
        <f t="shared" si="12"/>
        <v>3.0816548829811375E-4</v>
      </c>
      <c r="I171" s="202">
        <f t="shared" si="12"/>
        <v>3.0782527394554351E-4</v>
      </c>
      <c r="J171" s="202">
        <f t="shared" si="12"/>
        <v>3.0858528493408485E-4</v>
      </c>
      <c r="K171" s="202">
        <f t="shared" si="12"/>
        <v>3.0903827145623751E-4</v>
      </c>
      <c r="L171" s="202">
        <f t="shared" si="12"/>
        <v>3.0843666474225038E-4</v>
      </c>
      <c r="M171" s="202">
        <f t="shared" si="12"/>
        <v>3.0840968563305602E-4</v>
      </c>
      <c r="N171" s="202">
        <f t="shared" si="12"/>
        <v>3.0830629588814325E-4</v>
      </c>
      <c r="O171" s="202">
        <f t="shared" si="12"/>
        <v>3.088494663176673E-4</v>
      </c>
      <c r="P171" s="202">
        <f t="shared" si="12"/>
        <v>3.085847255677066E-4</v>
      </c>
      <c r="Q171" s="202">
        <f t="shared" si="12"/>
        <v>3.0811074800406852E-4</v>
      </c>
    </row>
    <row r="172" spans="1:17" x14ac:dyDescent="0.25">
      <c r="A172" s="129" t="s">
        <v>79</v>
      </c>
      <c r="B172" s="201">
        <f t="shared" ref="B172:Q172" si="13">IF(B$38=0,0,B$38/B$33)</f>
        <v>9.7506003046155985E-4</v>
      </c>
      <c r="C172" s="201">
        <f t="shared" si="13"/>
        <v>9.7472649117783677E-4</v>
      </c>
      <c r="D172" s="201">
        <f t="shared" si="13"/>
        <v>9.7467580276222609E-4</v>
      </c>
      <c r="E172" s="201">
        <f t="shared" si="13"/>
        <v>9.7728697371178563E-4</v>
      </c>
      <c r="F172" s="201">
        <f t="shared" si="13"/>
        <v>9.7629814985576724E-4</v>
      </c>
      <c r="G172" s="201">
        <f t="shared" si="13"/>
        <v>9.7648904740127223E-4</v>
      </c>
      <c r="H172" s="201">
        <f t="shared" si="13"/>
        <v>9.7007379399910118E-4</v>
      </c>
      <c r="I172" s="201">
        <f t="shared" si="13"/>
        <v>9.6900283362130735E-4</v>
      </c>
      <c r="J172" s="201">
        <f t="shared" si="13"/>
        <v>9.7139527135730078E-4</v>
      </c>
      <c r="K172" s="201">
        <f t="shared" si="13"/>
        <v>9.7282122712088082E-4</v>
      </c>
      <c r="L172" s="201">
        <f t="shared" si="13"/>
        <v>9.709274300225884E-4</v>
      </c>
      <c r="M172" s="201">
        <f t="shared" si="13"/>
        <v>9.7084250251510058E-4</v>
      </c>
      <c r="N172" s="201">
        <f t="shared" si="13"/>
        <v>9.705170420533795E-4</v>
      </c>
      <c r="O172" s="201">
        <f t="shared" si="13"/>
        <v>9.7222688763753766E-4</v>
      </c>
      <c r="P172" s="201">
        <f t="shared" si="13"/>
        <v>9.7139351052850811E-4</v>
      </c>
      <c r="Q172" s="201">
        <f t="shared" si="13"/>
        <v>9.6990147708904623E-4</v>
      </c>
    </row>
    <row r="173" spans="1:17" x14ac:dyDescent="0.25">
      <c r="A173" s="127" t="s">
        <v>150</v>
      </c>
      <c r="B173" s="200">
        <f t="shared" ref="B173:Q173" si="14">IF(B$43=0,0,B$43/B$33)</f>
        <v>0.8399521825876225</v>
      </c>
      <c r="C173" s="200">
        <f t="shared" si="14"/>
        <v>0.83966485971457872</v>
      </c>
      <c r="D173" s="200">
        <f t="shared" si="14"/>
        <v>0.83962119486934506</v>
      </c>
      <c r="E173" s="200">
        <f t="shared" si="14"/>
        <v>0.84187055251879506</v>
      </c>
      <c r="F173" s="200">
        <f t="shared" si="14"/>
        <v>0.8410187436761497</v>
      </c>
      <c r="G173" s="200">
        <f t="shared" si="14"/>
        <v>0.84118318976663486</v>
      </c>
      <c r="H173" s="200">
        <f t="shared" si="14"/>
        <v>0.83565685710129589</v>
      </c>
      <c r="I173" s="200">
        <f t="shared" si="14"/>
        <v>0.83473429287069456</v>
      </c>
      <c r="J173" s="200">
        <f t="shared" si="14"/>
        <v>0.83679522577254006</v>
      </c>
      <c r="K173" s="200">
        <f t="shared" si="14"/>
        <v>0.8380235959430673</v>
      </c>
      <c r="L173" s="200">
        <f t="shared" si="14"/>
        <v>0.83639221022691201</v>
      </c>
      <c r="M173" s="200">
        <f t="shared" si="14"/>
        <v>0.83631905058232869</v>
      </c>
      <c r="N173" s="200">
        <f t="shared" si="14"/>
        <v>0.83603868710046247</v>
      </c>
      <c r="O173" s="200">
        <f t="shared" si="14"/>
        <v>0.83751161029024968</v>
      </c>
      <c r="P173" s="200">
        <f t="shared" si="14"/>
        <v>0.8367937089305596</v>
      </c>
      <c r="Q173" s="200">
        <f t="shared" si="14"/>
        <v>0.83550841704614465</v>
      </c>
    </row>
    <row r="174" spans="1:17" x14ac:dyDescent="0.25">
      <c r="A174" s="127" t="s">
        <v>148</v>
      </c>
      <c r="B174" s="200">
        <f t="shared" ref="B174:Q174" si="15">IF(B$44=0,0,B$44/B$33)</f>
        <v>8.6023365509984462E-2</v>
      </c>
      <c r="C174" s="200">
        <f t="shared" si="15"/>
        <v>8.6350952537128337E-2</v>
      </c>
      <c r="D174" s="200">
        <f t="shared" si="15"/>
        <v>8.6425519205678425E-2</v>
      </c>
      <c r="E174" s="200">
        <f t="shared" si="15"/>
        <v>8.4907913900530152E-2</v>
      </c>
      <c r="F174" s="200">
        <f t="shared" si="15"/>
        <v>8.5746414800148635E-2</v>
      </c>
      <c r="G174" s="200">
        <f t="shared" si="15"/>
        <v>8.5460095683680987E-2</v>
      </c>
      <c r="H174" s="200">
        <f t="shared" si="15"/>
        <v>8.8583508502082964E-2</v>
      </c>
      <c r="I174" s="200">
        <f t="shared" si="15"/>
        <v>8.9597765566013399E-2</v>
      </c>
      <c r="J174" s="200">
        <f t="shared" si="15"/>
        <v>8.8717954098143856E-2</v>
      </c>
      <c r="K174" s="200">
        <f t="shared" si="15"/>
        <v>8.7335075936815679E-2</v>
      </c>
      <c r="L174" s="200">
        <f t="shared" si="15"/>
        <v>8.7701459811306462E-2</v>
      </c>
      <c r="M174" s="200">
        <f t="shared" si="15"/>
        <v>8.8121862846193236E-2</v>
      </c>
      <c r="N174" s="200">
        <f t="shared" si="15"/>
        <v>8.8153124858085838E-2</v>
      </c>
      <c r="O174" s="200">
        <f t="shared" si="15"/>
        <v>8.6684432581995277E-2</v>
      </c>
      <c r="P174" s="200">
        <f t="shared" si="15"/>
        <v>8.7494174060212954E-2</v>
      </c>
      <c r="Q174" s="200">
        <f t="shared" si="15"/>
        <v>8.8922866671892753E-2</v>
      </c>
    </row>
    <row r="175" spans="1:17" x14ac:dyDescent="0.25">
      <c r="A175" s="142" t="s">
        <v>164</v>
      </c>
      <c r="B175" s="199">
        <f t="shared" ref="B175:Q175" si="16">IF(B$45=0,0,B$45/B$33)</f>
        <v>3.4164143453624368E-2</v>
      </c>
      <c r="C175" s="199">
        <f t="shared" si="16"/>
        <v>3.2905043060587398E-2</v>
      </c>
      <c r="D175" s="199">
        <f t="shared" si="16"/>
        <v>3.2723697356421007E-2</v>
      </c>
      <c r="E175" s="199">
        <f t="shared" si="16"/>
        <v>4.0001280174946453E-2</v>
      </c>
      <c r="F175" s="199">
        <f t="shared" si="16"/>
        <v>3.6276336991874006E-2</v>
      </c>
      <c r="G175" s="199">
        <f t="shared" si="16"/>
        <v>3.7656805498779665E-2</v>
      </c>
      <c r="H175" s="199">
        <f t="shared" si="16"/>
        <v>2.2542926001836036E-2</v>
      </c>
      <c r="I175" s="199">
        <f t="shared" si="16"/>
        <v>1.8029541534675647E-2</v>
      </c>
      <c r="J175" s="199">
        <f t="shared" si="16"/>
        <v>2.2528908179613272E-2</v>
      </c>
      <c r="K175" s="199">
        <f t="shared" si="16"/>
        <v>2.878637437502141E-2</v>
      </c>
      <c r="L175" s="199">
        <f t="shared" si="16"/>
        <v>2.6640081820042748E-2</v>
      </c>
      <c r="M175" s="199">
        <f t="shared" si="16"/>
        <v>2.4953388295761745E-2</v>
      </c>
      <c r="N175" s="199">
        <f t="shared" si="16"/>
        <v>2.4810782243346215E-2</v>
      </c>
      <c r="O175" s="199">
        <f t="shared" si="16"/>
        <v>3.1284750500735731E-2</v>
      </c>
      <c r="P175" s="199">
        <f t="shared" si="16"/>
        <v>2.8014157635923416E-2</v>
      </c>
      <c r="Q175" s="199">
        <f t="shared" si="16"/>
        <v>2.154928644657466E-2</v>
      </c>
    </row>
    <row r="176" spans="1:17" x14ac:dyDescent="0.25">
      <c r="A176" s="142" t="s">
        <v>163</v>
      </c>
      <c r="B176" s="199">
        <f t="shared" ref="B176:Q176" si="17">IF(B$50=0,0,B$50/B$33)</f>
        <v>5.1859222056360087E-2</v>
      </c>
      <c r="C176" s="199">
        <f t="shared" si="17"/>
        <v>5.3445909476540945E-2</v>
      </c>
      <c r="D176" s="199">
        <f t="shared" si="17"/>
        <v>5.3701821849257404E-2</v>
      </c>
      <c r="E176" s="199">
        <f t="shared" si="17"/>
        <v>4.4906633725583699E-2</v>
      </c>
      <c r="F176" s="199">
        <f t="shared" si="17"/>
        <v>4.9470077808274636E-2</v>
      </c>
      <c r="G176" s="199">
        <f t="shared" si="17"/>
        <v>4.7803290184901315E-2</v>
      </c>
      <c r="H176" s="199">
        <f t="shared" si="17"/>
        <v>6.6040582500246928E-2</v>
      </c>
      <c r="I176" s="199">
        <f t="shared" si="17"/>
        <v>7.1568224031337765E-2</v>
      </c>
      <c r="J176" s="199">
        <f t="shared" si="17"/>
        <v>6.6189045918530587E-2</v>
      </c>
      <c r="K176" s="199">
        <f t="shared" si="17"/>
        <v>5.8548701561794259E-2</v>
      </c>
      <c r="L176" s="199">
        <f t="shared" si="17"/>
        <v>6.1061377991263717E-2</v>
      </c>
      <c r="M176" s="199">
        <f t="shared" si="17"/>
        <v>6.3168474550431494E-2</v>
      </c>
      <c r="N176" s="199">
        <f t="shared" si="17"/>
        <v>6.3342342614739616E-2</v>
      </c>
      <c r="O176" s="199">
        <f t="shared" si="17"/>
        <v>5.5399682081259533E-2</v>
      </c>
      <c r="P176" s="199">
        <f t="shared" si="17"/>
        <v>5.9480016424289531E-2</v>
      </c>
      <c r="Q176" s="199">
        <f t="shared" si="17"/>
        <v>6.73735802253181E-2</v>
      </c>
    </row>
    <row r="177" spans="1:17" x14ac:dyDescent="0.25">
      <c r="A177" s="127" t="s">
        <v>147</v>
      </c>
      <c r="B177" s="200">
        <f t="shared" ref="B177:Q177" si="18">IF(B$51=0,0,B$51/B$33)</f>
        <v>5.3478468095455825E-2</v>
      </c>
      <c r="C177" s="200">
        <f t="shared" si="18"/>
        <v>5.3445232116553269E-2</v>
      </c>
      <c r="D177" s="200">
        <f t="shared" si="18"/>
        <v>5.3415398374517795E-2</v>
      </c>
      <c r="E177" s="200">
        <f t="shared" si="18"/>
        <v>5.2628624724480343E-2</v>
      </c>
      <c r="F177" s="200">
        <f t="shared" si="18"/>
        <v>5.2662768675854094E-2</v>
      </c>
      <c r="G177" s="200">
        <f t="shared" si="18"/>
        <v>5.2780619202958623E-2</v>
      </c>
      <c r="H177" s="200">
        <f t="shared" si="18"/>
        <v>5.5318718103903444E-2</v>
      </c>
      <c r="I177" s="200">
        <f t="shared" si="18"/>
        <v>5.5249592019176799E-2</v>
      </c>
      <c r="J177" s="200">
        <f t="shared" si="18"/>
        <v>5.4018058317804783E-2</v>
      </c>
      <c r="K177" s="200">
        <f t="shared" si="18"/>
        <v>5.4142519272410337E-2</v>
      </c>
      <c r="L177" s="200">
        <f t="shared" si="18"/>
        <v>5.5447426272013753E-2</v>
      </c>
      <c r="M177" s="200">
        <f t="shared" si="18"/>
        <v>5.5101972432239049E-2</v>
      </c>
      <c r="N177" s="200">
        <f t="shared" si="18"/>
        <v>5.5357931844460397E-2</v>
      </c>
      <c r="O177" s="200">
        <f t="shared" si="18"/>
        <v>5.5317671908357943E-2</v>
      </c>
      <c r="P177" s="200">
        <f t="shared" si="18"/>
        <v>5.5243392301031681E-2</v>
      </c>
      <c r="Q177" s="200">
        <f t="shared" si="18"/>
        <v>5.5131430966141648E-2</v>
      </c>
    </row>
    <row r="178" spans="1:17" x14ac:dyDescent="0.25">
      <c r="A178" s="142" t="s">
        <v>162</v>
      </c>
      <c r="B178" s="199">
        <f t="shared" ref="B178:Q178" si="19">IF(B$52=0,0,B$52/B$33)</f>
        <v>1.5815230349275414E-2</v>
      </c>
      <c r="C178" s="199">
        <f t="shared" si="19"/>
        <v>1.5755227219636295E-2</v>
      </c>
      <c r="D178" s="199">
        <f t="shared" si="19"/>
        <v>1.5755542089230107E-2</v>
      </c>
      <c r="E178" s="199">
        <f t="shared" si="19"/>
        <v>1.6195667750411775E-2</v>
      </c>
      <c r="F178" s="199">
        <f t="shared" si="19"/>
        <v>1.5980277987125355E-2</v>
      </c>
      <c r="G178" s="199">
        <f t="shared" si="19"/>
        <v>1.606816561783701E-2</v>
      </c>
      <c r="H178" s="199">
        <f t="shared" si="19"/>
        <v>1.5152372472838016E-2</v>
      </c>
      <c r="I178" s="199">
        <f t="shared" si="19"/>
        <v>1.4889791146171321E-2</v>
      </c>
      <c r="J178" s="199">
        <f t="shared" si="19"/>
        <v>1.5167543001021532E-2</v>
      </c>
      <c r="K178" s="199">
        <f t="shared" si="19"/>
        <v>1.5552504695609122E-2</v>
      </c>
      <c r="L178" s="199">
        <f t="shared" si="19"/>
        <v>1.5412516959216431E-2</v>
      </c>
      <c r="M178" s="199">
        <f t="shared" si="19"/>
        <v>1.5323630212633929E-2</v>
      </c>
      <c r="N178" s="199">
        <f t="shared" si="19"/>
        <v>1.5322757067590981E-2</v>
      </c>
      <c r="O178" s="199">
        <f t="shared" si="19"/>
        <v>1.567904939245035E-2</v>
      </c>
      <c r="P178" s="199">
        <f t="shared" si="19"/>
        <v>1.5523559138684615E-2</v>
      </c>
      <c r="Q178" s="199">
        <f t="shared" si="19"/>
        <v>1.5148460846758017E-2</v>
      </c>
    </row>
    <row r="179" spans="1:17" x14ac:dyDescent="0.25">
      <c r="A179" s="142" t="s">
        <v>161</v>
      </c>
      <c r="B179" s="199">
        <f t="shared" ref="B179:Q179" si="20">IF(B$56=0,0,B$56/B$33)</f>
        <v>3.4812071565306697E-2</v>
      </c>
      <c r="C179" s="199">
        <f t="shared" si="20"/>
        <v>3.4749397990952037E-2</v>
      </c>
      <c r="D179" s="199">
        <f t="shared" si="20"/>
        <v>3.4704803204962088E-2</v>
      </c>
      <c r="E179" s="199">
        <f t="shared" si="20"/>
        <v>3.3958620516838178E-2</v>
      </c>
      <c r="F179" s="199">
        <f t="shared" si="20"/>
        <v>3.3957742969647105E-2</v>
      </c>
      <c r="G179" s="199">
        <f t="shared" si="20"/>
        <v>3.4077275558107994E-2</v>
      </c>
      <c r="H179" s="199">
        <f t="shared" si="20"/>
        <v>3.6529160943691977E-2</v>
      </c>
      <c r="I179" s="199">
        <f t="shared" si="20"/>
        <v>3.6413196925839122E-2</v>
      </c>
      <c r="J179" s="199">
        <f t="shared" si="20"/>
        <v>3.5203021625041554E-2</v>
      </c>
      <c r="K179" s="199">
        <f t="shared" si="20"/>
        <v>3.537709324141658E-2</v>
      </c>
      <c r="L179" s="199">
        <f t="shared" si="20"/>
        <v>3.6678664030075032E-2</v>
      </c>
      <c r="M179" s="199">
        <f t="shared" si="20"/>
        <v>3.6304662065589619E-2</v>
      </c>
      <c r="N179" s="199">
        <f t="shared" si="20"/>
        <v>3.6551718307293514E-2</v>
      </c>
      <c r="O179" s="199">
        <f t="shared" si="20"/>
        <v>3.6589162549771695E-2</v>
      </c>
      <c r="P179" s="199">
        <f t="shared" si="20"/>
        <v>3.6445901644957923E-2</v>
      </c>
      <c r="Q179" s="199">
        <f t="shared" si="20"/>
        <v>3.6271968889421233E-2</v>
      </c>
    </row>
    <row r="180" spans="1:17" x14ac:dyDescent="0.25">
      <c r="A180" s="140" t="s">
        <v>160</v>
      </c>
      <c r="B180" s="198">
        <f t="shared" ref="B180:Q180" si="21">IF(B$67=0,0,B$67/B$33)</f>
        <v>2.8511661808737136E-3</v>
      </c>
      <c r="C180" s="198">
        <f t="shared" si="21"/>
        <v>2.9406069059649421E-3</v>
      </c>
      <c r="D180" s="198">
        <f t="shared" si="21"/>
        <v>2.9550530803256021E-3</v>
      </c>
      <c r="E180" s="198">
        <f t="shared" si="21"/>
        <v>2.4743364572303913E-3</v>
      </c>
      <c r="F180" s="198">
        <f t="shared" si="21"/>
        <v>2.724747719081638E-3</v>
      </c>
      <c r="G180" s="198">
        <f t="shared" si="21"/>
        <v>2.6351780270136215E-3</v>
      </c>
      <c r="H180" s="198">
        <f t="shared" si="21"/>
        <v>3.6371846873734506E-3</v>
      </c>
      <c r="I180" s="198">
        <f t="shared" si="21"/>
        <v>3.9466039471663574E-3</v>
      </c>
      <c r="J180" s="198">
        <f t="shared" si="21"/>
        <v>3.6474936917416977E-3</v>
      </c>
      <c r="K180" s="198">
        <f t="shared" si="21"/>
        <v>3.2129213353846312E-3</v>
      </c>
      <c r="L180" s="198">
        <f t="shared" si="21"/>
        <v>3.3562452827222899E-3</v>
      </c>
      <c r="M180" s="198">
        <f t="shared" si="21"/>
        <v>3.4736801540154955E-3</v>
      </c>
      <c r="N180" s="198">
        <f t="shared" si="21"/>
        <v>3.4834564695758988E-3</v>
      </c>
      <c r="O180" s="198">
        <f t="shared" si="21"/>
        <v>3.0494599661358974E-3</v>
      </c>
      <c r="P180" s="198">
        <f t="shared" si="21"/>
        <v>3.2739315173891388E-3</v>
      </c>
      <c r="Q180" s="198">
        <f t="shared" si="21"/>
        <v>3.7110012299624005E-3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</v>
      </c>
      <c r="C183" s="77">
        <f t="shared" si="22"/>
        <v>1</v>
      </c>
      <c r="D183" s="77">
        <f t="shared" si="22"/>
        <v>1.0000000000000002</v>
      </c>
      <c r="E183" s="77">
        <f t="shared" si="22"/>
        <v>1.0000000000000004</v>
      </c>
      <c r="F183" s="77">
        <f t="shared" si="22"/>
        <v>1.0000000000000002</v>
      </c>
      <c r="G183" s="77">
        <f t="shared" si="22"/>
        <v>1.0000000000000002</v>
      </c>
      <c r="H183" s="77">
        <f t="shared" si="22"/>
        <v>1</v>
      </c>
      <c r="I183" s="77">
        <f t="shared" si="22"/>
        <v>1.0000000000000002</v>
      </c>
      <c r="J183" s="77">
        <f t="shared" si="22"/>
        <v>1.0000000000000002</v>
      </c>
      <c r="K183" s="77">
        <f t="shared" si="22"/>
        <v>0.99999999999999978</v>
      </c>
      <c r="L183" s="77">
        <f t="shared" si="22"/>
        <v>1.0000000000000002</v>
      </c>
      <c r="M183" s="77">
        <f t="shared" si="22"/>
        <v>1</v>
      </c>
      <c r="N183" s="77">
        <f t="shared" si="22"/>
        <v>0.99999999999999989</v>
      </c>
      <c r="O183" s="77">
        <f t="shared" si="22"/>
        <v>0.99999999999999978</v>
      </c>
      <c r="P183" s="77">
        <f t="shared" si="22"/>
        <v>1.0000000000000002</v>
      </c>
      <c r="Q183" s="77">
        <f t="shared" si="22"/>
        <v>0.99999999999999978</v>
      </c>
    </row>
    <row r="184" spans="1:17" x14ac:dyDescent="0.25">
      <c r="A184" s="132" t="s">
        <v>83</v>
      </c>
      <c r="B184" s="203">
        <f t="shared" ref="B184:Q184" si="23">IF(B$71=0,0,B$71/B$70)</f>
        <v>1.6620186056865176E-3</v>
      </c>
      <c r="C184" s="203">
        <f t="shared" si="23"/>
        <v>1.6587396025406964E-3</v>
      </c>
      <c r="D184" s="203">
        <f t="shared" si="23"/>
        <v>1.6579668676319761E-3</v>
      </c>
      <c r="E184" s="203">
        <f t="shared" si="23"/>
        <v>1.6787315361675625E-3</v>
      </c>
      <c r="F184" s="203">
        <f t="shared" si="23"/>
        <v>1.6697019063685306E-3</v>
      </c>
      <c r="G184" s="203">
        <f t="shared" si="23"/>
        <v>1.6715490383585555E-3</v>
      </c>
      <c r="H184" s="203">
        <f t="shared" si="23"/>
        <v>1.6207766778888807E-3</v>
      </c>
      <c r="I184" s="203">
        <f t="shared" si="23"/>
        <v>1.6112102221118591E-3</v>
      </c>
      <c r="J184" s="203">
        <f t="shared" si="23"/>
        <v>1.6286593816244714E-3</v>
      </c>
      <c r="K184" s="203">
        <f t="shared" si="23"/>
        <v>1.6417960663828687E-3</v>
      </c>
      <c r="L184" s="203">
        <f t="shared" si="23"/>
        <v>1.6288153776150807E-3</v>
      </c>
      <c r="M184" s="203">
        <f t="shared" si="23"/>
        <v>1.6265144029866004E-3</v>
      </c>
      <c r="N184" s="203">
        <f t="shared" si="23"/>
        <v>1.6241465514921125E-3</v>
      </c>
      <c r="O184" s="203">
        <f t="shared" si="23"/>
        <v>1.6393884242534916E-3</v>
      </c>
      <c r="P184" s="203">
        <f t="shared" si="23"/>
        <v>1.6314114903154253E-3</v>
      </c>
      <c r="Q184" s="203">
        <f t="shared" si="23"/>
        <v>1.6180252662898746E-3</v>
      </c>
    </row>
    <row r="185" spans="1:17" x14ac:dyDescent="0.25">
      <c r="A185" s="76" t="s">
        <v>82</v>
      </c>
      <c r="B185" s="202">
        <f t="shared" ref="B185:Q185" si="24">IF(B$72=0,0,B$72/B$70)</f>
        <v>2.237781496888579E-4</v>
      </c>
      <c r="C185" s="202">
        <f t="shared" si="24"/>
        <v>2.2333665688349151E-4</v>
      </c>
      <c r="D185" s="202">
        <f t="shared" si="24"/>
        <v>2.2323261401208095E-4</v>
      </c>
      <c r="E185" s="202">
        <f t="shared" si="24"/>
        <v>2.2602841851625287E-4</v>
      </c>
      <c r="F185" s="202">
        <f t="shared" si="24"/>
        <v>2.2481264762061476E-4</v>
      </c>
      <c r="G185" s="202">
        <f t="shared" si="24"/>
        <v>2.250613498779449E-4</v>
      </c>
      <c r="H185" s="202">
        <f t="shared" si="24"/>
        <v>2.1822523815069595E-4</v>
      </c>
      <c r="I185" s="202">
        <f t="shared" si="24"/>
        <v>2.1693718772482356E-4</v>
      </c>
      <c r="J185" s="202">
        <f t="shared" si="24"/>
        <v>2.1928658418524731E-4</v>
      </c>
      <c r="K185" s="202">
        <f t="shared" si="24"/>
        <v>2.210553387576822E-4</v>
      </c>
      <c r="L185" s="202">
        <f t="shared" si="24"/>
        <v>2.1930758785753952E-4</v>
      </c>
      <c r="M185" s="202">
        <f t="shared" si="24"/>
        <v>2.1899777914476058E-4</v>
      </c>
      <c r="N185" s="202">
        <f t="shared" si="24"/>
        <v>2.1867896597121278E-4</v>
      </c>
      <c r="O185" s="202">
        <f t="shared" si="24"/>
        <v>2.2073116807813531E-4</v>
      </c>
      <c r="P185" s="202">
        <f t="shared" si="24"/>
        <v>2.196571346643438E-4</v>
      </c>
      <c r="Q185" s="202">
        <f t="shared" si="24"/>
        <v>2.178547815297223E-4</v>
      </c>
    </row>
    <row r="186" spans="1:17" x14ac:dyDescent="0.25">
      <c r="A186" s="76" t="s">
        <v>81</v>
      </c>
      <c r="B186" s="202">
        <f t="shared" ref="B186:Q186" si="25">IF(B$73=0,0,B$73/B$70)</f>
        <v>2.9084874753291277E-2</v>
      </c>
      <c r="C186" s="202">
        <f t="shared" si="25"/>
        <v>2.9027493087715732E-2</v>
      </c>
      <c r="D186" s="202">
        <f t="shared" si="25"/>
        <v>2.9013970436428477E-2</v>
      </c>
      <c r="E186" s="202">
        <f t="shared" si="25"/>
        <v>2.9377346503089097E-2</v>
      </c>
      <c r="F186" s="202">
        <f t="shared" si="25"/>
        <v>2.9219330431021741E-2</v>
      </c>
      <c r="G186" s="202">
        <f t="shared" si="25"/>
        <v>2.9251654739786321E-2</v>
      </c>
      <c r="H186" s="202">
        <f t="shared" si="25"/>
        <v>2.8363152204293061E-2</v>
      </c>
      <c r="I186" s="202">
        <f t="shared" si="25"/>
        <v>2.8195741823232583E-2</v>
      </c>
      <c r="J186" s="202">
        <f t="shared" si="25"/>
        <v>2.8501097381370223E-2</v>
      </c>
      <c r="K186" s="202">
        <f t="shared" si="25"/>
        <v>2.8730985801129295E-2</v>
      </c>
      <c r="L186" s="202">
        <f t="shared" si="25"/>
        <v>2.850382726888975E-2</v>
      </c>
      <c r="M186" s="202">
        <f t="shared" si="25"/>
        <v>2.846356083706348E-2</v>
      </c>
      <c r="N186" s="202">
        <f t="shared" si="25"/>
        <v>2.84221240782234E-2</v>
      </c>
      <c r="O186" s="202">
        <f t="shared" si="25"/>
        <v>2.8688852716972416E-2</v>
      </c>
      <c r="P186" s="202">
        <f t="shared" si="25"/>
        <v>2.854925853691323E-2</v>
      </c>
      <c r="Q186" s="202">
        <f t="shared" si="25"/>
        <v>2.8315003247670046E-2</v>
      </c>
    </row>
    <row r="187" spans="1:17" x14ac:dyDescent="0.25">
      <c r="A187" s="76" t="s">
        <v>80</v>
      </c>
      <c r="B187" s="202">
        <f t="shared" ref="B187:Q187" si="26">IF(B$74=0,0,B$74/B$70)</f>
        <v>5.4958225718028072E-4</v>
      </c>
      <c r="C187" s="202">
        <f t="shared" si="26"/>
        <v>5.4849798414987304E-4</v>
      </c>
      <c r="D187" s="202">
        <f t="shared" si="26"/>
        <v>5.4824246270511684E-4</v>
      </c>
      <c r="E187" s="202">
        <f t="shared" si="26"/>
        <v>5.5510874769395082E-4</v>
      </c>
      <c r="F187" s="202">
        <f t="shared" si="26"/>
        <v>5.5212290607372142E-4</v>
      </c>
      <c r="G187" s="202">
        <f t="shared" si="26"/>
        <v>5.52733700059369E-4</v>
      </c>
      <c r="H187" s="202">
        <f t="shared" si="26"/>
        <v>5.3594472527062503E-4</v>
      </c>
      <c r="I187" s="202">
        <f t="shared" si="26"/>
        <v>5.3278137057582043E-4</v>
      </c>
      <c r="J187" s="202">
        <f t="shared" si="26"/>
        <v>5.3855131107951259E-4</v>
      </c>
      <c r="K187" s="202">
        <f t="shared" si="26"/>
        <v>5.4289523890118903E-4</v>
      </c>
      <c r="L187" s="202">
        <f t="shared" si="26"/>
        <v>5.386028945144612E-4</v>
      </c>
      <c r="M187" s="202">
        <f t="shared" si="26"/>
        <v>5.3784202768318264E-4</v>
      </c>
      <c r="N187" s="202">
        <f t="shared" si="26"/>
        <v>5.3705904657541659E-4</v>
      </c>
      <c r="O187" s="202">
        <f t="shared" si="26"/>
        <v>5.4209910016277888E-4</v>
      </c>
      <c r="P187" s="202">
        <f t="shared" si="26"/>
        <v>5.3946135510742239E-4</v>
      </c>
      <c r="Q187" s="202">
        <f t="shared" si="26"/>
        <v>5.350349117511855E-4</v>
      </c>
    </row>
    <row r="188" spans="1:17" x14ac:dyDescent="0.25">
      <c r="A188" s="129" t="s">
        <v>79</v>
      </c>
      <c r="B188" s="201">
        <f t="shared" ref="B188:Q188" si="27">IF(B$75=0,0,B$75/B$70)</f>
        <v>1.7371311765756248E-3</v>
      </c>
      <c r="C188" s="201">
        <f t="shared" si="27"/>
        <v>1.7337039835386711E-3</v>
      </c>
      <c r="D188" s="201">
        <f t="shared" si="27"/>
        <v>1.7328963259730017E-3</v>
      </c>
      <c r="E188" s="201">
        <f t="shared" si="27"/>
        <v>1.7545994242181184E-3</v>
      </c>
      <c r="F188" s="201">
        <f t="shared" si="27"/>
        <v>1.7451617131220047E-3</v>
      </c>
      <c r="G188" s="201">
        <f t="shared" si="27"/>
        <v>1.7470923236194706E-3</v>
      </c>
      <c r="H188" s="201">
        <f t="shared" si="27"/>
        <v>1.6940253784129362E-3</v>
      </c>
      <c r="I188" s="201">
        <f t="shared" si="27"/>
        <v>1.6840265802510271E-3</v>
      </c>
      <c r="J188" s="201">
        <f t="shared" si="27"/>
        <v>1.7022643297507573E-3</v>
      </c>
      <c r="K188" s="201">
        <f t="shared" si="27"/>
        <v>1.7159947083232828E-3</v>
      </c>
      <c r="L188" s="201">
        <f t="shared" si="27"/>
        <v>1.7024273757586543E-3</v>
      </c>
      <c r="M188" s="201">
        <f t="shared" si="27"/>
        <v>1.7000224118491245E-3</v>
      </c>
      <c r="N188" s="201">
        <f t="shared" si="27"/>
        <v>1.6975475486685908E-3</v>
      </c>
      <c r="O188" s="201">
        <f t="shared" si="27"/>
        <v>1.7134782562266168E-3</v>
      </c>
      <c r="P188" s="201">
        <f t="shared" si="27"/>
        <v>1.7051408160861231E-3</v>
      </c>
      <c r="Q188" s="201">
        <f t="shared" si="27"/>
        <v>1.6911496206735992E-3</v>
      </c>
    </row>
    <row r="189" spans="1:17" x14ac:dyDescent="0.25">
      <c r="A189" s="127" t="s">
        <v>149</v>
      </c>
      <c r="B189" s="200">
        <f t="shared" ref="B189:Q189" si="28">IF(B$80=0,0,B$80/B$70)</f>
        <v>0.28004167553741527</v>
      </c>
      <c r="C189" s="200">
        <f t="shared" si="28"/>
        <v>0.27955250484379252</v>
      </c>
      <c r="D189" s="200">
        <f t="shared" si="28"/>
        <v>0.27954407394435776</v>
      </c>
      <c r="E189" s="200">
        <f t="shared" si="28"/>
        <v>0.28367957585523262</v>
      </c>
      <c r="F189" s="200">
        <f t="shared" si="28"/>
        <v>0.28217683594227616</v>
      </c>
      <c r="G189" s="200">
        <f t="shared" si="28"/>
        <v>0.28257395834636384</v>
      </c>
      <c r="H189" s="200">
        <f t="shared" si="28"/>
        <v>0.27407568069358684</v>
      </c>
      <c r="I189" s="200">
        <f t="shared" si="28"/>
        <v>0.27244761132085832</v>
      </c>
      <c r="J189" s="200">
        <f t="shared" si="28"/>
        <v>0.27552376260171302</v>
      </c>
      <c r="K189" s="200">
        <f t="shared" si="28"/>
        <v>0.27775481463100776</v>
      </c>
      <c r="L189" s="200">
        <f t="shared" si="28"/>
        <v>0.27562526179413094</v>
      </c>
      <c r="M189" s="200">
        <f t="shared" si="28"/>
        <v>0.27530547304070274</v>
      </c>
      <c r="N189" s="200">
        <f t="shared" si="28"/>
        <v>0.27500910338884393</v>
      </c>
      <c r="O189" s="200">
        <f t="shared" si="28"/>
        <v>0.27752467603838366</v>
      </c>
      <c r="P189" s="200">
        <f t="shared" si="28"/>
        <v>0.27630599166092534</v>
      </c>
      <c r="Q189" s="200">
        <f t="shared" si="28"/>
        <v>0.27407508914821888</v>
      </c>
    </row>
    <row r="190" spans="1:17" x14ac:dyDescent="0.25">
      <c r="A190" s="142" t="s">
        <v>166</v>
      </c>
      <c r="B190" s="199">
        <f t="shared" ref="B190:Q190" si="29">IF(B$81=0,0,B$81/B$70)</f>
        <v>7.5318061025206537E-2</v>
      </c>
      <c r="C190" s="199">
        <f t="shared" si="29"/>
        <v>7.5312180710052065E-2</v>
      </c>
      <c r="D190" s="199">
        <f t="shared" si="29"/>
        <v>7.511163127085195E-2</v>
      </c>
      <c r="E190" s="199">
        <f t="shared" si="29"/>
        <v>7.394029940486159E-2</v>
      </c>
      <c r="F190" s="199">
        <f t="shared" si="29"/>
        <v>7.353555790382045E-2</v>
      </c>
      <c r="G190" s="199">
        <f t="shared" si="29"/>
        <v>7.3573151420221292E-2</v>
      </c>
      <c r="H190" s="199">
        <f t="shared" si="29"/>
        <v>7.1191645868270662E-2</v>
      </c>
      <c r="I190" s="199">
        <f t="shared" si="29"/>
        <v>7.0929015890145275E-2</v>
      </c>
      <c r="J190" s="199">
        <f t="shared" si="29"/>
        <v>7.1104369376972579E-2</v>
      </c>
      <c r="K190" s="199">
        <f t="shared" si="29"/>
        <v>7.1850198749638217E-2</v>
      </c>
      <c r="L190" s="199">
        <f t="shared" si="29"/>
        <v>7.1262466611137942E-2</v>
      </c>
      <c r="M190" s="199">
        <f t="shared" si="29"/>
        <v>7.1062275048095841E-2</v>
      </c>
      <c r="N190" s="199">
        <f t="shared" si="29"/>
        <v>7.0861654795816478E-2</v>
      </c>
      <c r="O190" s="199">
        <f t="shared" si="29"/>
        <v>7.1248890741525933E-2</v>
      </c>
      <c r="P190" s="199">
        <f t="shared" si="29"/>
        <v>7.127242225146517E-2</v>
      </c>
      <c r="Q190" s="199">
        <f t="shared" si="29"/>
        <v>7.0658099995449877E-2</v>
      </c>
    </row>
    <row r="191" spans="1:17" x14ac:dyDescent="0.25">
      <c r="A191" s="142" t="s">
        <v>165</v>
      </c>
      <c r="B191" s="199">
        <f t="shared" ref="B191:Q191" si="30">IF(B$86=0,0,B$86/B$70)</f>
        <v>0.20472361451220875</v>
      </c>
      <c r="C191" s="199">
        <f t="shared" si="30"/>
        <v>0.20424032413374041</v>
      </c>
      <c r="D191" s="199">
        <f t="shared" si="30"/>
        <v>0.20443244267350583</v>
      </c>
      <c r="E191" s="199">
        <f t="shared" si="30"/>
        <v>0.20973927645037105</v>
      </c>
      <c r="F191" s="199">
        <f t="shared" si="30"/>
        <v>0.2086412780384557</v>
      </c>
      <c r="G191" s="199">
        <f t="shared" si="30"/>
        <v>0.20900080692614256</v>
      </c>
      <c r="H191" s="199">
        <f t="shared" si="30"/>
        <v>0.20288403482531617</v>
      </c>
      <c r="I191" s="199">
        <f t="shared" si="30"/>
        <v>0.20151859543071304</v>
      </c>
      <c r="J191" s="199">
        <f t="shared" si="30"/>
        <v>0.20441939322474043</v>
      </c>
      <c r="K191" s="199">
        <f t="shared" si="30"/>
        <v>0.20590461588136957</v>
      </c>
      <c r="L191" s="199">
        <f t="shared" si="30"/>
        <v>0.20436279518299297</v>
      </c>
      <c r="M191" s="199">
        <f t="shared" si="30"/>
        <v>0.20424319799260685</v>
      </c>
      <c r="N191" s="199">
        <f t="shared" si="30"/>
        <v>0.20414744859302744</v>
      </c>
      <c r="O191" s="199">
        <f t="shared" si="30"/>
        <v>0.20627578529685772</v>
      </c>
      <c r="P191" s="199">
        <f t="shared" si="30"/>
        <v>0.20503356940946021</v>
      </c>
      <c r="Q191" s="199">
        <f t="shared" si="30"/>
        <v>0.20341698915276901</v>
      </c>
    </row>
    <row r="192" spans="1:17" x14ac:dyDescent="0.25">
      <c r="A192" s="127" t="s">
        <v>148</v>
      </c>
      <c r="B192" s="200">
        <f t="shared" ref="B192:Q192" si="31">IF(B$87=0,0,B$87/B$70)</f>
        <v>0.46343060826171101</v>
      </c>
      <c r="C192" s="200">
        <f t="shared" si="31"/>
        <v>0.46443649031988471</v>
      </c>
      <c r="D192" s="200">
        <f t="shared" si="31"/>
        <v>0.4646451604610769</v>
      </c>
      <c r="E192" s="200">
        <f t="shared" si="31"/>
        <v>0.46096830726786675</v>
      </c>
      <c r="F192" s="200">
        <f t="shared" si="31"/>
        <v>0.46348555666484142</v>
      </c>
      <c r="G192" s="200">
        <f t="shared" si="31"/>
        <v>0.46235853403828753</v>
      </c>
      <c r="H192" s="200">
        <f t="shared" si="31"/>
        <v>0.46777288231055214</v>
      </c>
      <c r="I192" s="200">
        <f t="shared" si="31"/>
        <v>0.47085598864050215</v>
      </c>
      <c r="J192" s="200">
        <f t="shared" si="31"/>
        <v>0.47012089702394477</v>
      </c>
      <c r="K192" s="200">
        <f t="shared" si="31"/>
        <v>0.46584199002412691</v>
      </c>
      <c r="L192" s="200">
        <f t="shared" si="31"/>
        <v>0.46500290955379492</v>
      </c>
      <c r="M192" s="200">
        <f t="shared" si="31"/>
        <v>0.46661270473229594</v>
      </c>
      <c r="N192" s="200">
        <f t="shared" si="31"/>
        <v>0.46625501708569866</v>
      </c>
      <c r="O192" s="200">
        <f t="shared" si="31"/>
        <v>0.46197567115617516</v>
      </c>
      <c r="P192" s="200">
        <f t="shared" si="31"/>
        <v>0.46442031912548792</v>
      </c>
      <c r="Q192" s="200">
        <f t="shared" si="31"/>
        <v>0.46885104792157273</v>
      </c>
    </row>
    <row r="193" spans="1:17" x14ac:dyDescent="0.25">
      <c r="A193" s="142" t="s">
        <v>164</v>
      </c>
      <c r="B193" s="199">
        <f t="shared" ref="B193:Q193" si="32">IF(B$88=0,0,B$88/B$70)</f>
        <v>0.18405127127484727</v>
      </c>
      <c r="C193" s="199">
        <f t="shared" si="32"/>
        <v>0.17697897086095202</v>
      </c>
      <c r="D193" s="199">
        <f t="shared" si="32"/>
        <v>0.17593076383919434</v>
      </c>
      <c r="E193" s="199">
        <f t="shared" si="32"/>
        <v>0.2171684777510193</v>
      </c>
      <c r="F193" s="199">
        <f t="shared" si="32"/>
        <v>0.19608467926767426</v>
      </c>
      <c r="G193" s="199">
        <f t="shared" si="32"/>
        <v>0.20373187331108264</v>
      </c>
      <c r="H193" s="199">
        <f t="shared" si="32"/>
        <v>0.11903987152805511</v>
      </c>
      <c r="I193" s="199">
        <f t="shared" si="32"/>
        <v>9.474921110381912E-2</v>
      </c>
      <c r="J193" s="199">
        <f t="shared" si="32"/>
        <v>0.11938181656729017</v>
      </c>
      <c r="K193" s="199">
        <f t="shared" si="32"/>
        <v>0.15354543155308145</v>
      </c>
      <c r="L193" s="199">
        <f t="shared" si="32"/>
        <v>0.14124868142130978</v>
      </c>
      <c r="M193" s="199">
        <f t="shared" si="32"/>
        <v>0.1321302980764619</v>
      </c>
      <c r="N193" s="199">
        <f t="shared" si="32"/>
        <v>0.1312279254695059</v>
      </c>
      <c r="O193" s="199">
        <f t="shared" si="32"/>
        <v>0.16672882522314378</v>
      </c>
      <c r="P193" s="199">
        <f t="shared" si="32"/>
        <v>0.14869954678757968</v>
      </c>
      <c r="Q193" s="199">
        <f t="shared" si="32"/>
        <v>0.11361988103372982</v>
      </c>
    </row>
    <row r="194" spans="1:17" x14ac:dyDescent="0.25">
      <c r="A194" s="142" t="s">
        <v>163</v>
      </c>
      <c r="B194" s="199">
        <f t="shared" ref="B194:Q194" si="33">IF(B$93=0,0,B$93/B$70)</f>
        <v>0.27937933698686368</v>
      </c>
      <c r="C194" s="199">
        <f t="shared" si="33"/>
        <v>0.28745751945893266</v>
      </c>
      <c r="D194" s="199">
        <f t="shared" si="33"/>
        <v>0.28871439662188259</v>
      </c>
      <c r="E194" s="199">
        <f t="shared" si="33"/>
        <v>0.24379982951684739</v>
      </c>
      <c r="F194" s="199">
        <f t="shared" si="33"/>
        <v>0.26740087739716717</v>
      </c>
      <c r="G194" s="199">
        <f t="shared" si="33"/>
        <v>0.25862666072720486</v>
      </c>
      <c r="H194" s="199">
        <f t="shared" si="33"/>
        <v>0.34873301078249708</v>
      </c>
      <c r="I194" s="199">
        <f t="shared" si="33"/>
        <v>0.37610677753668303</v>
      </c>
      <c r="J194" s="199">
        <f t="shared" si="33"/>
        <v>0.35073908045665464</v>
      </c>
      <c r="K194" s="199">
        <f t="shared" si="33"/>
        <v>0.31229655847104543</v>
      </c>
      <c r="L194" s="199">
        <f t="shared" si="33"/>
        <v>0.32375422813248511</v>
      </c>
      <c r="M194" s="199">
        <f t="shared" si="33"/>
        <v>0.33448240665583401</v>
      </c>
      <c r="N194" s="199">
        <f t="shared" si="33"/>
        <v>0.33502709161619276</v>
      </c>
      <c r="O194" s="199">
        <f t="shared" si="33"/>
        <v>0.29524684593303135</v>
      </c>
      <c r="P194" s="199">
        <f t="shared" si="33"/>
        <v>0.31572077233790824</v>
      </c>
      <c r="Q194" s="199">
        <f t="shared" si="33"/>
        <v>0.3552311668878429</v>
      </c>
    </row>
    <row r="195" spans="1:17" x14ac:dyDescent="0.25">
      <c r="A195" s="127" t="s">
        <v>147</v>
      </c>
      <c r="B195" s="200">
        <f t="shared" ref="B195:Q195" si="34">IF(B$94=0,0,B$94/B$70)</f>
        <v>0.22327033125845111</v>
      </c>
      <c r="C195" s="200">
        <f t="shared" si="34"/>
        <v>0.22281923352149427</v>
      </c>
      <c r="D195" s="200">
        <f t="shared" si="34"/>
        <v>0.2226344568878148</v>
      </c>
      <c r="E195" s="200">
        <f t="shared" si="34"/>
        <v>0.22176030224721593</v>
      </c>
      <c r="F195" s="200">
        <f t="shared" si="34"/>
        <v>0.22092647778867583</v>
      </c>
      <c r="G195" s="200">
        <f t="shared" si="34"/>
        <v>0.22161941646364719</v>
      </c>
      <c r="H195" s="200">
        <f t="shared" si="34"/>
        <v>0.22571931277184479</v>
      </c>
      <c r="I195" s="200">
        <f t="shared" si="34"/>
        <v>0.22445570285474359</v>
      </c>
      <c r="J195" s="200">
        <f t="shared" si="34"/>
        <v>0.22176548138633195</v>
      </c>
      <c r="K195" s="200">
        <f t="shared" si="34"/>
        <v>0.22355046819137087</v>
      </c>
      <c r="L195" s="200">
        <f t="shared" si="34"/>
        <v>0.22677884814743876</v>
      </c>
      <c r="M195" s="200">
        <f t="shared" si="34"/>
        <v>0.22553488476827405</v>
      </c>
      <c r="N195" s="200">
        <f t="shared" si="34"/>
        <v>0.22623632333452656</v>
      </c>
      <c r="O195" s="200">
        <f t="shared" si="34"/>
        <v>0.22769510313974758</v>
      </c>
      <c r="P195" s="200">
        <f t="shared" si="34"/>
        <v>0.22662875988050024</v>
      </c>
      <c r="Q195" s="200">
        <f t="shared" si="34"/>
        <v>0.22469679510229373</v>
      </c>
    </row>
    <row r="196" spans="1:17" x14ac:dyDescent="0.25">
      <c r="A196" s="142" t="s">
        <v>162</v>
      </c>
      <c r="B196" s="199">
        <f t="shared" ref="B196:Q196" si="35">IF(B$95=0,0,B$95/B$70)</f>
        <v>7.8730904167031851E-2</v>
      </c>
      <c r="C196" s="199">
        <f t="shared" si="35"/>
        <v>7.830424476693093E-2</v>
      </c>
      <c r="D196" s="199">
        <f t="shared" si="35"/>
        <v>7.8273400829006037E-2</v>
      </c>
      <c r="E196" s="199">
        <f t="shared" si="35"/>
        <v>8.1249966005244215E-2</v>
      </c>
      <c r="F196" s="199">
        <f t="shared" si="35"/>
        <v>7.9818947497964268E-2</v>
      </c>
      <c r="G196" s="199">
        <f t="shared" si="35"/>
        <v>8.0331011457067045E-2</v>
      </c>
      <c r="H196" s="199">
        <f t="shared" si="35"/>
        <v>7.3937410121780373E-2</v>
      </c>
      <c r="I196" s="199">
        <f t="shared" si="35"/>
        <v>7.230710234273309E-2</v>
      </c>
      <c r="J196" s="199">
        <f t="shared" si="35"/>
        <v>7.4270219145620764E-2</v>
      </c>
      <c r="K196" s="199">
        <f t="shared" si="35"/>
        <v>7.6656979662423796E-2</v>
      </c>
      <c r="L196" s="199">
        <f t="shared" si="35"/>
        <v>7.5513369226527668E-2</v>
      </c>
      <c r="M196" s="199">
        <f t="shared" si="35"/>
        <v>7.4978368421922459E-2</v>
      </c>
      <c r="N196" s="199">
        <f t="shared" si="35"/>
        <v>7.4890055915225962E-2</v>
      </c>
      <c r="O196" s="199">
        <f t="shared" si="35"/>
        <v>7.721455182829795E-2</v>
      </c>
      <c r="P196" s="199">
        <f t="shared" si="35"/>
        <v>7.6142092851239143E-2</v>
      </c>
      <c r="Q196" s="199">
        <f t="shared" si="35"/>
        <v>7.3805950451629382E-2</v>
      </c>
    </row>
    <row r="197" spans="1:17" x14ac:dyDescent="0.25">
      <c r="A197" s="142" t="s">
        <v>161</v>
      </c>
      <c r="B197" s="199">
        <f t="shared" ref="B197:Q197" si="36">IF(B$99=0,0,B$99/B$70)</f>
        <v>0.13034583734323485</v>
      </c>
      <c r="C197" s="199">
        <f t="shared" si="36"/>
        <v>0.12990002955924163</v>
      </c>
      <c r="D197" s="199">
        <f t="shared" si="36"/>
        <v>0.12968037716389319</v>
      </c>
      <c r="E197" s="199">
        <f t="shared" si="36"/>
        <v>0.12809715537572469</v>
      </c>
      <c r="F197" s="199">
        <f t="shared" si="36"/>
        <v>0.12749784870007874</v>
      </c>
      <c r="G197" s="199">
        <f t="shared" si="36"/>
        <v>0.12811412479848641</v>
      </c>
      <c r="H197" s="199">
        <f t="shared" si="36"/>
        <v>0.1340339218370887</v>
      </c>
      <c r="I197" s="199">
        <f t="shared" si="36"/>
        <v>0.13298328833855061</v>
      </c>
      <c r="J197" s="199">
        <f t="shared" si="36"/>
        <v>0.12963474549124954</v>
      </c>
      <c r="K197" s="199">
        <f t="shared" si="36"/>
        <v>0.13105727112963117</v>
      </c>
      <c r="L197" s="199">
        <f t="shared" si="36"/>
        <v>0.13482161125674957</v>
      </c>
      <c r="M197" s="199">
        <f t="shared" si="36"/>
        <v>0.13355983430993967</v>
      </c>
      <c r="N197" s="199">
        <f t="shared" si="36"/>
        <v>0.13432085556724097</v>
      </c>
      <c r="O197" s="199">
        <f t="shared" si="36"/>
        <v>0.13546288801376927</v>
      </c>
      <c r="P197" s="199">
        <f t="shared" si="36"/>
        <v>0.13442823639756221</v>
      </c>
      <c r="Q197" s="199">
        <f t="shared" si="36"/>
        <v>0.13281019766776261</v>
      </c>
    </row>
    <row r="198" spans="1:17" x14ac:dyDescent="0.25">
      <c r="A198" s="140" t="s">
        <v>160</v>
      </c>
      <c r="B198" s="198">
        <f t="shared" ref="B198:Q198" si="37">IF(B$110=0,0,B$110/B$70)</f>
        <v>1.4193589748184415E-2</v>
      </c>
      <c r="C198" s="198">
        <f t="shared" si="37"/>
        <v>1.4614959195321704E-2</v>
      </c>
      <c r="D198" s="198">
        <f t="shared" si="37"/>
        <v>1.468067889491559E-2</v>
      </c>
      <c r="E198" s="198">
        <f t="shared" si="37"/>
        <v>1.241318086624704E-2</v>
      </c>
      <c r="F198" s="198">
        <f t="shared" si="37"/>
        <v>1.3609681590632836E-2</v>
      </c>
      <c r="G198" s="198">
        <f t="shared" si="37"/>
        <v>1.3174280208093751E-2</v>
      </c>
      <c r="H198" s="198">
        <f t="shared" si="37"/>
        <v>1.7747980812975704E-2</v>
      </c>
      <c r="I198" s="198">
        <f t="shared" si="37"/>
        <v>1.9165312173459861E-2</v>
      </c>
      <c r="J198" s="198">
        <f t="shared" si="37"/>
        <v>1.7860516749461666E-2</v>
      </c>
      <c r="K198" s="198">
        <f t="shared" si="37"/>
        <v>1.5836217399315886E-2</v>
      </c>
      <c r="L198" s="198">
        <f t="shared" si="37"/>
        <v>1.6443867664161518E-2</v>
      </c>
      <c r="M198" s="198">
        <f t="shared" si="37"/>
        <v>1.6996682036411921E-2</v>
      </c>
      <c r="N198" s="198">
        <f t="shared" si="37"/>
        <v>1.702541185205968E-2</v>
      </c>
      <c r="O198" s="198">
        <f t="shared" si="37"/>
        <v>1.501766329768041E-2</v>
      </c>
      <c r="P198" s="198">
        <f t="shared" si="37"/>
        <v>1.6058430631698883E-2</v>
      </c>
      <c r="Q198" s="198">
        <f t="shared" si="37"/>
        <v>1.8080646982901745E-2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0.99999999999999989</v>
      </c>
      <c r="E200" s="77">
        <f t="shared" si="38"/>
        <v>0.99999999999999978</v>
      </c>
      <c r="F200" s="77">
        <f t="shared" si="38"/>
        <v>1.0000000000000002</v>
      </c>
      <c r="G200" s="77">
        <f t="shared" si="38"/>
        <v>1</v>
      </c>
      <c r="H200" s="77">
        <f t="shared" si="38"/>
        <v>0.99999999999999978</v>
      </c>
      <c r="I200" s="77">
        <f t="shared" si="38"/>
        <v>1</v>
      </c>
      <c r="J200" s="77">
        <f t="shared" si="38"/>
        <v>0.99999999999999989</v>
      </c>
      <c r="K200" s="77">
        <f t="shared" si="38"/>
        <v>1</v>
      </c>
      <c r="L200" s="77">
        <f t="shared" si="38"/>
        <v>0.99999999999999989</v>
      </c>
      <c r="M200" s="77">
        <f t="shared" si="38"/>
        <v>0.99999999999999989</v>
      </c>
      <c r="N200" s="77">
        <f t="shared" si="38"/>
        <v>0.99999999999999989</v>
      </c>
      <c r="O200" s="77">
        <f t="shared" si="38"/>
        <v>1</v>
      </c>
      <c r="P200" s="77">
        <f t="shared" si="38"/>
        <v>1</v>
      </c>
      <c r="Q200" s="77">
        <f t="shared" si="38"/>
        <v>0.99999999999999989</v>
      </c>
    </row>
    <row r="201" spans="1:17" x14ac:dyDescent="0.25">
      <c r="A201" s="132" t="s">
        <v>83</v>
      </c>
      <c r="B201" s="203">
        <f t="shared" ref="B201:Q201" si="39">IF(B$113=0,0,B$113/B$112)</f>
        <v>1.4487103443785998E-3</v>
      </c>
      <c r="C201" s="203">
        <f t="shared" si="39"/>
        <v>1.4466149893683081E-3</v>
      </c>
      <c r="D201" s="203">
        <f t="shared" si="39"/>
        <v>1.4459500093558816E-3</v>
      </c>
      <c r="E201" s="203">
        <f t="shared" si="39"/>
        <v>1.4576461791413942E-3</v>
      </c>
      <c r="F201" s="203">
        <f t="shared" si="39"/>
        <v>1.4522604071046097E-3</v>
      </c>
      <c r="G201" s="203">
        <f t="shared" si="39"/>
        <v>1.4531640017490558E-3</v>
      </c>
      <c r="H201" s="203">
        <f t="shared" si="39"/>
        <v>1.421818458915227E-3</v>
      </c>
      <c r="I201" s="203">
        <f t="shared" si="39"/>
        <v>1.4161382089825111E-3</v>
      </c>
      <c r="J201" s="203">
        <f t="shared" si="39"/>
        <v>1.4270096411894229E-3</v>
      </c>
      <c r="K201" s="203">
        <f t="shared" si="39"/>
        <v>1.4345794650974231E-3</v>
      </c>
      <c r="L201" s="203">
        <f t="shared" si="39"/>
        <v>1.4258438094227434E-3</v>
      </c>
      <c r="M201" s="203">
        <f t="shared" si="39"/>
        <v>1.4248501537065987E-3</v>
      </c>
      <c r="N201" s="203">
        <f t="shared" si="39"/>
        <v>1.4231213059707358E-3</v>
      </c>
      <c r="O201" s="203">
        <f t="shared" si="39"/>
        <v>1.4323745430561837E-3</v>
      </c>
      <c r="P201" s="203">
        <f t="shared" si="39"/>
        <v>1.4273330351130223E-3</v>
      </c>
      <c r="Q201" s="203">
        <f t="shared" si="39"/>
        <v>1.4192669590150702E-3</v>
      </c>
    </row>
    <row r="202" spans="1:17" x14ac:dyDescent="0.25">
      <c r="A202" s="76" t="s">
        <v>82</v>
      </c>
      <c r="B202" s="202">
        <f t="shared" ref="B202:Q202" si="40">IF(B$114=0,0,B$114/B$112)</f>
        <v>1.8789766207372762E-4</v>
      </c>
      <c r="C202" s="202">
        <f t="shared" si="40"/>
        <v>1.8762589462954801E-4</v>
      </c>
      <c r="D202" s="202">
        <f t="shared" si="40"/>
        <v>1.8753964675388016E-4</v>
      </c>
      <c r="E202" s="202">
        <f t="shared" si="40"/>
        <v>1.8905663941320836E-4</v>
      </c>
      <c r="F202" s="202">
        <f t="shared" si="40"/>
        <v>1.8835810503875551E-4</v>
      </c>
      <c r="G202" s="202">
        <f t="shared" si="40"/>
        <v>1.8847530122073397E-4</v>
      </c>
      <c r="H202" s="202">
        <f t="shared" si="40"/>
        <v>1.8440978582094257E-4</v>
      </c>
      <c r="I202" s="202">
        <f t="shared" si="40"/>
        <v>1.8367305767753332E-4</v>
      </c>
      <c r="J202" s="202">
        <f t="shared" si="40"/>
        <v>1.8508308191253513E-4</v>
      </c>
      <c r="K202" s="202">
        <f t="shared" si="40"/>
        <v>1.8606488770976873E-4</v>
      </c>
      <c r="L202" s="202">
        <f t="shared" si="40"/>
        <v>1.8493187358840032E-4</v>
      </c>
      <c r="M202" s="202">
        <f t="shared" si="40"/>
        <v>1.8480299648974892E-4</v>
      </c>
      <c r="N202" s="202">
        <f t="shared" si="40"/>
        <v>1.8457876502145677E-4</v>
      </c>
      <c r="O202" s="202">
        <f t="shared" si="40"/>
        <v>1.8577890942693859E-4</v>
      </c>
      <c r="P202" s="202">
        <f t="shared" si="40"/>
        <v>1.851250260888911E-4</v>
      </c>
      <c r="Q202" s="202">
        <f t="shared" si="40"/>
        <v>1.8407885640645943E-4</v>
      </c>
    </row>
    <row r="203" spans="1:17" x14ac:dyDescent="0.25">
      <c r="A203" s="76" t="s">
        <v>81</v>
      </c>
      <c r="B203" s="202">
        <f t="shared" ref="B203:Q203" si="41">IF(B$115=0,0,B$115/B$112)</f>
        <v>2.6347884417822133E-2</v>
      </c>
      <c r="C203" s="202">
        <f t="shared" si="41"/>
        <v>2.630977592233185E-2</v>
      </c>
      <c r="D203" s="202">
        <f t="shared" si="41"/>
        <v>2.6297681843915441E-2</v>
      </c>
      <c r="E203" s="202">
        <f t="shared" si="41"/>
        <v>2.651040161280209E-2</v>
      </c>
      <c r="F203" s="202">
        <f t="shared" si="41"/>
        <v>2.6412449872706793E-2</v>
      </c>
      <c r="G203" s="202">
        <f t="shared" si="41"/>
        <v>2.6428883666628974E-2</v>
      </c>
      <c r="H203" s="202">
        <f t="shared" si="41"/>
        <v>2.585879818142188E-2</v>
      </c>
      <c r="I203" s="202">
        <f t="shared" si="41"/>
        <v>2.5755490733337248E-2</v>
      </c>
      <c r="J203" s="202">
        <f t="shared" si="41"/>
        <v>2.5953210892066945E-2</v>
      </c>
      <c r="K203" s="202">
        <f t="shared" si="41"/>
        <v>2.6090884269057181E-2</v>
      </c>
      <c r="L203" s="202">
        <f t="shared" si="41"/>
        <v>2.5932007757321431E-2</v>
      </c>
      <c r="M203" s="202">
        <f t="shared" si="41"/>
        <v>2.5913936010914927E-2</v>
      </c>
      <c r="N203" s="202">
        <f t="shared" si="41"/>
        <v>2.5882493231136845E-2</v>
      </c>
      <c r="O203" s="202">
        <f t="shared" si="41"/>
        <v>2.6050783063651752E-2</v>
      </c>
      <c r="P203" s="202">
        <f t="shared" si="41"/>
        <v>2.5959092499631565E-2</v>
      </c>
      <c r="Q203" s="202">
        <f t="shared" si="41"/>
        <v>2.5812393719189454E-2</v>
      </c>
    </row>
    <row r="204" spans="1:17" x14ac:dyDescent="0.25">
      <c r="A204" s="76" t="s">
        <v>80</v>
      </c>
      <c r="B204" s="202">
        <f t="shared" ref="B204:Q204" si="42">IF(B$116=0,0,B$116/B$112)</f>
        <v>4.7977838246830614E-4</v>
      </c>
      <c r="C204" s="202">
        <f t="shared" si="42"/>
        <v>4.790844507645424E-4</v>
      </c>
      <c r="D204" s="202">
        <f t="shared" si="42"/>
        <v>4.7886422521291729E-4</v>
      </c>
      <c r="E204" s="202">
        <f t="shared" si="42"/>
        <v>4.8273771824245386E-4</v>
      </c>
      <c r="F204" s="202">
        <f t="shared" si="42"/>
        <v>4.8095407874117045E-4</v>
      </c>
      <c r="G204" s="202">
        <f t="shared" si="42"/>
        <v>4.8125332777918688E-4</v>
      </c>
      <c r="H204" s="202">
        <f t="shared" si="42"/>
        <v>4.7087243010922775E-4</v>
      </c>
      <c r="I204" s="202">
        <f t="shared" si="42"/>
        <v>4.689912665382564E-4</v>
      </c>
      <c r="J204" s="202">
        <f t="shared" si="42"/>
        <v>4.7259162611295317E-4</v>
      </c>
      <c r="K204" s="202">
        <f t="shared" si="42"/>
        <v>4.75098571607091E-4</v>
      </c>
      <c r="L204" s="202">
        <f t="shared" si="42"/>
        <v>4.7220553038207247E-4</v>
      </c>
      <c r="M204" s="202">
        <f t="shared" si="42"/>
        <v>4.7187645526082961E-4</v>
      </c>
      <c r="N204" s="202">
        <f t="shared" si="42"/>
        <v>4.7130390204239982E-4</v>
      </c>
      <c r="O204" s="202">
        <f t="shared" si="42"/>
        <v>4.7436835391069672E-4</v>
      </c>
      <c r="P204" s="202">
        <f t="shared" si="42"/>
        <v>4.7269872648271792E-4</v>
      </c>
      <c r="Q204" s="202">
        <f t="shared" si="42"/>
        <v>4.7002743407553786E-4</v>
      </c>
    </row>
    <row r="205" spans="1:17" x14ac:dyDescent="0.25">
      <c r="A205" s="129" t="s">
        <v>79</v>
      </c>
      <c r="B205" s="201">
        <f t="shared" ref="B205:Q205" si="43">IF(B$117=0,0,B$117/B$112)</f>
        <v>1.5140017970705492E-3</v>
      </c>
      <c r="C205" s="201">
        <f t="shared" si="43"/>
        <v>1.5118120071906107E-3</v>
      </c>
      <c r="D205" s="201">
        <f t="shared" si="43"/>
        <v>1.5111170574114937E-3</v>
      </c>
      <c r="E205" s="201">
        <f t="shared" si="43"/>
        <v>1.5233403580476913E-3</v>
      </c>
      <c r="F205" s="201">
        <f t="shared" si="43"/>
        <v>1.5177118564124647E-3</v>
      </c>
      <c r="G205" s="201">
        <f t="shared" si="43"/>
        <v>1.5186561748684099E-3</v>
      </c>
      <c r="H205" s="201">
        <f t="shared" si="43"/>
        <v>1.4858979300165552E-3</v>
      </c>
      <c r="I205" s="201">
        <f t="shared" si="43"/>
        <v>1.4799616787574185E-3</v>
      </c>
      <c r="J205" s="201">
        <f t="shared" si="43"/>
        <v>1.4913230719868253E-3</v>
      </c>
      <c r="K205" s="201">
        <f t="shared" si="43"/>
        <v>1.4992340578127302E-3</v>
      </c>
      <c r="L205" s="201">
        <f t="shared" si="43"/>
        <v>1.4901046977295539E-3</v>
      </c>
      <c r="M205" s="201">
        <f t="shared" si="43"/>
        <v>1.4890662592689258E-3</v>
      </c>
      <c r="N205" s="201">
        <f t="shared" si="43"/>
        <v>1.4872594946598963E-3</v>
      </c>
      <c r="O205" s="201">
        <f t="shared" si="43"/>
        <v>1.496929762861162E-3</v>
      </c>
      <c r="P205" s="201">
        <f t="shared" si="43"/>
        <v>1.4916610408453978E-3</v>
      </c>
      <c r="Q205" s="201">
        <f t="shared" si="43"/>
        <v>1.4832314374018983E-3</v>
      </c>
    </row>
    <row r="206" spans="1:17" x14ac:dyDescent="0.25">
      <c r="A206" s="127" t="s">
        <v>146</v>
      </c>
      <c r="B206" s="200">
        <f t="shared" ref="B206:Q206" si="44">IF(B$122=0,0,B$122/B$112)</f>
        <v>0.4875260728517184</v>
      </c>
      <c r="C206" s="200">
        <f t="shared" si="44"/>
        <v>0.48698606039363979</v>
      </c>
      <c r="D206" s="200">
        <f t="shared" si="44"/>
        <v>0.4869971500793126</v>
      </c>
      <c r="E206" s="200">
        <f t="shared" si="44"/>
        <v>0.49192102771999024</v>
      </c>
      <c r="F206" s="200">
        <f t="shared" si="44"/>
        <v>0.49015251880717958</v>
      </c>
      <c r="G206" s="200">
        <f t="shared" si="44"/>
        <v>0.49063427563485235</v>
      </c>
      <c r="H206" s="200">
        <f t="shared" si="44"/>
        <v>0.48020948091992444</v>
      </c>
      <c r="I206" s="200">
        <f t="shared" si="44"/>
        <v>0.47829802871187532</v>
      </c>
      <c r="J206" s="200">
        <f t="shared" si="44"/>
        <v>0.48213352101139006</v>
      </c>
      <c r="K206" s="200">
        <f t="shared" si="44"/>
        <v>0.48474253712975451</v>
      </c>
      <c r="L206" s="200">
        <f t="shared" si="44"/>
        <v>0.48193282622386868</v>
      </c>
      <c r="M206" s="200">
        <f t="shared" si="44"/>
        <v>0.48173084048672166</v>
      </c>
      <c r="N206" s="200">
        <f t="shared" si="44"/>
        <v>0.48135712422388371</v>
      </c>
      <c r="O206" s="200">
        <f t="shared" si="44"/>
        <v>0.48429185333247421</v>
      </c>
      <c r="P206" s="200">
        <f t="shared" si="44"/>
        <v>0.4829456408216532</v>
      </c>
      <c r="Q206" s="200">
        <f t="shared" si="44"/>
        <v>0.48029054664189397</v>
      </c>
    </row>
    <row r="207" spans="1:17" x14ac:dyDescent="0.25">
      <c r="A207" s="142" t="s">
        <v>159</v>
      </c>
      <c r="B207" s="199">
        <f t="shared" ref="B207:Q207" si="45">IF(B$123=0,0,B$123/B$112)</f>
        <v>0.17550951094467329</v>
      </c>
      <c r="C207" s="199">
        <f t="shared" si="45"/>
        <v>0.17554184800833172</v>
      </c>
      <c r="D207" s="199">
        <f t="shared" si="45"/>
        <v>0.17525805149242346</v>
      </c>
      <c r="E207" s="199">
        <f t="shared" si="45"/>
        <v>0.17349052573934359</v>
      </c>
      <c r="F207" s="199">
        <f t="shared" si="45"/>
        <v>0.17285270651188916</v>
      </c>
      <c r="G207" s="199">
        <f t="shared" si="45"/>
        <v>0.17294138360788283</v>
      </c>
      <c r="H207" s="199">
        <f t="shared" si="45"/>
        <v>0.169014295601571</v>
      </c>
      <c r="I207" s="199">
        <f t="shared" si="45"/>
        <v>0.16860417510991346</v>
      </c>
      <c r="J207" s="199">
        <f t="shared" si="45"/>
        <v>0.16896163819333462</v>
      </c>
      <c r="K207" s="199">
        <f t="shared" si="45"/>
        <v>0.17015934991394382</v>
      </c>
      <c r="L207" s="199">
        <f t="shared" si="45"/>
        <v>0.16913339537465996</v>
      </c>
      <c r="M207" s="199">
        <f t="shared" si="45"/>
        <v>0.16889038565339121</v>
      </c>
      <c r="N207" s="199">
        <f t="shared" si="45"/>
        <v>0.16858741284540332</v>
      </c>
      <c r="O207" s="199">
        <f t="shared" si="45"/>
        <v>0.16916384450143415</v>
      </c>
      <c r="P207" s="199">
        <f t="shared" si="45"/>
        <v>0.16929166312568347</v>
      </c>
      <c r="Q207" s="199">
        <f t="shared" si="45"/>
        <v>0.16830818470754366</v>
      </c>
    </row>
    <row r="208" spans="1:17" x14ac:dyDescent="0.25">
      <c r="A208" s="142" t="s">
        <v>158</v>
      </c>
      <c r="B208" s="199">
        <f t="shared" ref="B208:Q208" si="46">IF(B$129=0,0,B$129/B$112)</f>
        <v>0.31201656190704508</v>
      </c>
      <c r="C208" s="199">
        <f t="shared" si="46"/>
        <v>0.31144421238530806</v>
      </c>
      <c r="D208" s="199">
        <f t="shared" si="46"/>
        <v>0.31173909858688914</v>
      </c>
      <c r="E208" s="199">
        <f t="shared" si="46"/>
        <v>0.31843050198064671</v>
      </c>
      <c r="F208" s="199">
        <f t="shared" si="46"/>
        <v>0.31729981229529042</v>
      </c>
      <c r="G208" s="199">
        <f t="shared" si="46"/>
        <v>0.31769289202696949</v>
      </c>
      <c r="H208" s="199">
        <f t="shared" si="46"/>
        <v>0.31119518531835344</v>
      </c>
      <c r="I208" s="199">
        <f t="shared" si="46"/>
        <v>0.30969385360196183</v>
      </c>
      <c r="J208" s="199">
        <f t="shared" si="46"/>
        <v>0.31317188281805541</v>
      </c>
      <c r="K208" s="199">
        <f t="shared" si="46"/>
        <v>0.31458318721581069</v>
      </c>
      <c r="L208" s="199">
        <f t="shared" si="46"/>
        <v>0.31279943084920875</v>
      </c>
      <c r="M208" s="199">
        <f t="shared" si="46"/>
        <v>0.31284045483333045</v>
      </c>
      <c r="N208" s="199">
        <f t="shared" si="46"/>
        <v>0.31276971137848036</v>
      </c>
      <c r="O208" s="199">
        <f t="shared" si="46"/>
        <v>0.31512800883104003</v>
      </c>
      <c r="P208" s="199">
        <f t="shared" si="46"/>
        <v>0.3136539776959697</v>
      </c>
      <c r="Q208" s="199">
        <f t="shared" si="46"/>
        <v>0.31198236193435031</v>
      </c>
    </row>
    <row r="209" spans="1:17" x14ac:dyDescent="0.25">
      <c r="A209" s="127" t="s">
        <v>145</v>
      </c>
      <c r="B209" s="200">
        <f t="shared" ref="B209:Q209" si="47">IF(B$130=0,0,B$130/B$112)</f>
        <v>0.3097857343794167</v>
      </c>
      <c r="C209" s="200">
        <f t="shared" si="47"/>
        <v>0.31062192164743602</v>
      </c>
      <c r="D209" s="200">
        <f t="shared" si="47"/>
        <v>0.31076340365032262</v>
      </c>
      <c r="E209" s="200">
        <f t="shared" si="47"/>
        <v>0.30695375994212221</v>
      </c>
      <c r="F209" s="200">
        <f t="shared" si="47"/>
        <v>0.30915251207277639</v>
      </c>
      <c r="G209" s="200">
        <f t="shared" si="47"/>
        <v>0.30825164810598954</v>
      </c>
      <c r="H209" s="200">
        <f t="shared" si="47"/>
        <v>0.31469296269735975</v>
      </c>
      <c r="I209" s="200">
        <f t="shared" si="47"/>
        <v>0.31737488095047806</v>
      </c>
      <c r="J209" s="200">
        <f t="shared" si="47"/>
        <v>0.31589097518927539</v>
      </c>
      <c r="K209" s="200">
        <f t="shared" si="47"/>
        <v>0.31215841860912724</v>
      </c>
      <c r="L209" s="200">
        <f t="shared" si="47"/>
        <v>0.31216685159321272</v>
      </c>
      <c r="M209" s="200">
        <f t="shared" si="47"/>
        <v>0.31347207597058607</v>
      </c>
      <c r="N209" s="200">
        <f t="shared" si="47"/>
        <v>0.31330782718842942</v>
      </c>
      <c r="O209" s="200">
        <f t="shared" si="47"/>
        <v>0.30954575681267948</v>
      </c>
      <c r="P209" s="200">
        <f t="shared" si="47"/>
        <v>0.3116047244390977</v>
      </c>
      <c r="Q209" s="200">
        <f t="shared" si="47"/>
        <v>0.31538766568443982</v>
      </c>
    </row>
    <row r="210" spans="1:17" x14ac:dyDescent="0.25">
      <c r="A210" s="142" t="s">
        <v>157</v>
      </c>
      <c r="B210" s="199">
        <f t="shared" ref="B210:Q210" si="48">IF(B$131=0,0,B$131/B$112)</f>
        <v>0.12303127419487402</v>
      </c>
      <c r="C210" s="199">
        <f t="shared" si="48"/>
        <v>0.11836612575844548</v>
      </c>
      <c r="D210" s="199">
        <f t="shared" si="48"/>
        <v>0.11766579667636298</v>
      </c>
      <c r="E210" s="199">
        <f t="shared" si="48"/>
        <v>0.1446101168682867</v>
      </c>
      <c r="F210" s="199">
        <f t="shared" si="48"/>
        <v>0.13079171573499992</v>
      </c>
      <c r="G210" s="199">
        <f t="shared" si="48"/>
        <v>0.13582681208748151</v>
      </c>
      <c r="H210" s="199">
        <f t="shared" si="48"/>
        <v>8.0083757025928987E-2</v>
      </c>
      <c r="I210" s="199">
        <f t="shared" si="48"/>
        <v>6.3864579233769675E-2</v>
      </c>
      <c r="J210" s="199">
        <f t="shared" si="48"/>
        <v>8.0216894620167692E-2</v>
      </c>
      <c r="K210" s="199">
        <f t="shared" si="48"/>
        <v>0.10289003594498533</v>
      </c>
      <c r="L210" s="199">
        <f t="shared" si="48"/>
        <v>9.4823398445600462E-2</v>
      </c>
      <c r="M210" s="199">
        <f t="shared" si="48"/>
        <v>8.8765604572219617E-2</v>
      </c>
      <c r="N210" s="199">
        <f t="shared" si="48"/>
        <v>8.8180790959165339E-2</v>
      </c>
      <c r="O210" s="199">
        <f t="shared" si="48"/>
        <v>0.11171627340682991</v>
      </c>
      <c r="P210" s="199">
        <f t="shared" si="48"/>
        <v>9.9770572890120451E-2</v>
      </c>
      <c r="Q210" s="199">
        <f t="shared" si="48"/>
        <v>7.6430050041321473E-2</v>
      </c>
    </row>
    <row r="211" spans="1:17" x14ac:dyDescent="0.25">
      <c r="A211" s="142" t="s">
        <v>156</v>
      </c>
      <c r="B211" s="199">
        <f t="shared" ref="B211:Q211" si="49">IF(B$136=0,0,B$136/B$112)</f>
        <v>0.1867544601845427</v>
      </c>
      <c r="C211" s="199">
        <f t="shared" si="49"/>
        <v>0.19225579588899055</v>
      </c>
      <c r="D211" s="199">
        <f t="shared" si="49"/>
        <v>0.19309760697395967</v>
      </c>
      <c r="E211" s="199">
        <f t="shared" si="49"/>
        <v>0.16234364307383553</v>
      </c>
      <c r="F211" s="199">
        <f t="shared" si="49"/>
        <v>0.17836079633777643</v>
      </c>
      <c r="G211" s="199">
        <f t="shared" si="49"/>
        <v>0.17242483601850805</v>
      </c>
      <c r="H211" s="199">
        <f t="shared" si="49"/>
        <v>0.23460920567143076</v>
      </c>
      <c r="I211" s="199">
        <f t="shared" si="49"/>
        <v>0.25351030171670841</v>
      </c>
      <c r="J211" s="199">
        <f t="shared" si="49"/>
        <v>0.23567408056910774</v>
      </c>
      <c r="K211" s="199">
        <f t="shared" si="49"/>
        <v>0.20926838266414191</v>
      </c>
      <c r="L211" s="199">
        <f t="shared" si="49"/>
        <v>0.21734345314761225</v>
      </c>
      <c r="M211" s="199">
        <f t="shared" si="49"/>
        <v>0.22470647139836644</v>
      </c>
      <c r="N211" s="199">
        <f t="shared" si="49"/>
        <v>0.22512703622926408</v>
      </c>
      <c r="O211" s="199">
        <f t="shared" si="49"/>
        <v>0.19782948340584958</v>
      </c>
      <c r="P211" s="199">
        <f t="shared" si="49"/>
        <v>0.21183415154897722</v>
      </c>
      <c r="Q211" s="199">
        <f t="shared" si="49"/>
        <v>0.23895761564311838</v>
      </c>
    </row>
    <row r="212" spans="1:17" x14ac:dyDescent="0.25">
      <c r="A212" s="127" t="s">
        <v>144</v>
      </c>
      <c r="B212" s="200">
        <f t="shared" ref="B212:Q212" si="50">IF(B$137=0,0,B$137/B$112)</f>
        <v>0.17270992016505174</v>
      </c>
      <c r="C212" s="200">
        <f t="shared" si="50"/>
        <v>0.17245710469463932</v>
      </c>
      <c r="D212" s="200">
        <f t="shared" si="50"/>
        <v>0.17231829348771499</v>
      </c>
      <c r="E212" s="200">
        <f t="shared" si="50"/>
        <v>0.17096202983024042</v>
      </c>
      <c r="F212" s="200">
        <f t="shared" si="50"/>
        <v>0.17064323480004054</v>
      </c>
      <c r="G212" s="200">
        <f t="shared" si="50"/>
        <v>0.17104364378691186</v>
      </c>
      <c r="H212" s="200">
        <f t="shared" si="50"/>
        <v>0.17567575959643186</v>
      </c>
      <c r="I212" s="200">
        <f t="shared" si="50"/>
        <v>0.17502283539235369</v>
      </c>
      <c r="J212" s="200">
        <f t="shared" si="50"/>
        <v>0.17244628548606566</v>
      </c>
      <c r="K212" s="200">
        <f t="shared" si="50"/>
        <v>0.17341318300983408</v>
      </c>
      <c r="L212" s="200">
        <f t="shared" si="50"/>
        <v>0.17639522851447406</v>
      </c>
      <c r="M212" s="200">
        <f t="shared" si="50"/>
        <v>0.17531255166705123</v>
      </c>
      <c r="N212" s="200">
        <f t="shared" si="50"/>
        <v>0.17588629188885543</v>
      </c>
      <c r="O212" s="200">
        <f t="shared" si="50"/>
        <v>0.17652215522193959</v>
      </c>
      <c r="P212" s="200">
        <f t="shared" si="50"/>
        <v>0.17591372441108755</v>
      </c>
      <c r="Q212" s="200">
        <f t="shared" si="50"/>
        <v>0.17495278926757762</v>
      </c>
    </row>
    <row r="213" spans="1:17" x14ac:dyDescent="0.25">
      <c r="A213" s="142" t="s">
        <v>155</v>
      </c>
      <c r="B213" s="199">
        <f t="shared" ref="B213:Q213" si="51">IF(B$138=0,0,B$138/B$112)</f>
        <v>6.2458842446080673E-2</v>
      </c>
      <c r="C213" s="199">
        <f t="shared" si="51"/>
        <v>6.2153138622433358E-2</v>
      </c>
      <c r="D213" s="199">
        <f t="shared" si="51"/>
        <v>6.2129040509388389E-2</v>
      </c>
      <c r="E213" s="199">
        <f t="shared" si="51"/>
        <v>6.4209172016107971E-2</v>
      </c>
      <c r="F213" s="199">
        <f t="shared" si="51"/>
        <v>6.3185083447252155E-2</v>
      </c>
      <c r="G213" s="199">
        <f t="shared" si="51"/>
        <v>6.3559687936063758E-2</v>
      </c>
      <c r="H213" s="199">
        <f t="shared" si="51"/>
        <v>5.9032097639072849E-2</v>
      </c>
      <c r="I213" s="199">
        <f t="shared" si="51"/>
        <v>5.7841214348395571E-2</v>
      </c>
      <c r="J213" s="199">
        <f t="shared" si="51"/>
        <v>5.9226266921610295E-2</v>
      </c>
      <c r="K213" s="199">
        <f t="shared" si="51"/>
        <v>6.096212752843614E-2</v>
      </c>
      <c r="L213" s="199">
        <f t="shared" si="51"/>
        <v>6.0162649467319931E-2</v>
      </c>
      <c r="M213" s="199">
        <f t="shared" si="51"/>
        <v>5.9779224682322524E-2</v>
      </c>
      <c r="N213" s="199">
        <f t="shared" si="51"/>
        <v>5.9723310560122971E-2</v>
      </c>
      <c r="O213" s="199">
        <f t="shared" si="51"/>
        <v>6.1401205377617243E-2</v>
      </c>
      <c r="P213" s="199">
        <f t="shared" si="51"/>
        <v>6.0630286805700977E-2</v>
      </c>
      <c r="Q213" s="199">
        <f t="shared" si="51"/>
        <v>5.8921417028560602E-2</v>
      </c>
    </row>
    <row r="214" spans="1:17" x14ac:dyDescent="0.25">
      <c r="A214" s="142" t="s">
        <v>154</v>
      </c>
      <c r="B214" s="199">
        <f t="shared" ref="B214:Q214" si="52">IF(B$142=0,0,B$142/B$112)</f>
        <v>9.8991011608903709E-2</v>
      </c>
      <c r="C214" s="199">
        <f t="shared" si="52"/>
        <v>9.8703501914333733E-2</v>
      </c>
      <c r="D214" s="199">
        <f t="shared" si="52"/>
        <v>9.8536552519328094E-2</v>
      </c>
      <c r="E214" s="199">
        <f t="shared" si="52"/>
        <v>9.6943129826597377E-2</v>
      </c>
      <c r="F214" s="199">
        <f t="shared" si="52"/>
        <v>9.6684658417209385E-2</v>
      </c>
      <c r="G214" s="199">
        <f t="shared" si="52"/>
        <v>9.7060171516248711E-2</v>
      </c>
      <c r="H214" s="199">
        <f t="shared" si="52"/>
        <v>0.10247356140173593</v>
      </c>
      <c r="I214" s="199">
        <f t="shared" si="52"/>
        <v>0.10185055544234484</v>
      </c>
      <c r="J214" s="199">
        <f t="shared" si="52"/>
        <v>9.8977274372635107E-2</v>
      </c>
      <c r="K214" s="199">
        <f t="shared" si="52"/>
        <v>9.9857166328491953E-2</v>
      </c>
      <c r="L214" s="199">
        <f t="shared" si="52"/>
        <v>0.10313149964493347</v>
      </c>
      <c r="M214" s="199">
        <f t="shared" si="52"/>
        <v>0.10198210553654913</v>
      </c>
      <c r="N214" s="199">
        <f t="shared" si="52"/>
        <v>0.10258555843822788</v>
      </c>
      <c r="O214" s="199">
        <f t="shared" si="52"/>
        <v>0.10317886630437956</v>
      </c>
      <c r="P214" s="199">
        <f t="shared" si="52"/>
        <v>0.10249645975396927</v>
      </c>
      <c r="Q214" s="199">
        <f t="shared" si="52"/>
        <v>0.10159707074290747</v>
      </c>
    </row>
    <row r="215" spans="1:17" x14ac:dyDescent="0.25">
      <c r="A215" s="140" t="s">
        <v>153</v>
      </c>
      <c r="B215" s="198">
        <f t="shared" ref="B215:Q215" si="53">IF(B$153=0,0,B$153/B$112)</f>
        <v>1.1260066110067354E-2</v>
      </c>
      <c r="C215" s="198">
        <f t="shared" si="53"/>
        <v>1.1600464157872232E-2</v>
      </c>
      <c r="D215" s="198">
        <f t="shared" si="53"/>
        <v>1.1652700458998523E-2</v>
      </c>
      <c r="E215" s="198">
        <f t="shared" si="53"/>
        <v>9.8097279875350597E-3</v>
      </c>
      <c r="F215" s="198">
        <f t="shared" si="53"/>
        <v>1.0773492935578978E-2</v>
      </c>
      <c r="G215" s="198">
        <f t="shared" si="53"/>
        <v>1.0423784334599392E-2</v>
      </c>
      <c r="H215" s="198">
        <f t="shared" si="53"/>
        <v>1.4170100555623099E-2</v>
      </c>
      <c r="I215" s="198">
        <f t="shared" si="53"/>
        <v>1.5331065601613287E-2</v>
      </c>
      <c r="J215" s="198">
        <f t="shared" si="53"/>
        <v>1.4242744191820259E-2</v>
      </c>
      <c r="K215" s="198">
        <f t="shared" si="53"/>
        <v>1.259388915290599E-2</v>
      </c>
      <c r="L215" s="198">
        <f t="shared" si="53"/>
        <v>1.3101079402220678E-2</v>
      </c>
      <c r="M215" s="198">
        <f t="shared" si="53"/>
        <v>1.3551221448179548E-2</v>
      </c>
      <c r="N215" s="198">
        <f t="shared" si="53"/>
        <v>1.3577422890504599E-2</v>
      </c>
      <c r="O215" s="198">
        <f t="shared" si="53"/>
        <v>1.1942083539942827E-2</v>
      </c>
      <c r="P215" s="198">
        <f t="shared" si="53"/>
        <v>1.278697785141733E-2</v>
      </c>
      <c r="Q215" s="198">
        <f t="shared" si="53"/>
        <v>1.4434301496109527E-2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0.40263956188193323</v>
      </c>
      <c r="C220" s="170">
        <f>IF(C$5=0,0,C$5/NFM_fec!C$5)</f>
        <v>0.40329140305270605</v>
      </c>
      <c r="D220" s="170">
        <f>IF(D$5=0,0,D$5/NFM_fec!D$5)</f>
        <v>0.40308080972736982</v>
      </c>
      <c r="E220" s="170">
        <f>IF(E$5=0,0,E$5/NFM_fec!E$5)</f>
        <v>0.40362175860696148</v>
      </c>
      <c r="F220" s="170">
        <f>IF(F$5=0,0,F$5/NFM_fec!F$5)</f>
        <v>0.41575354565107653</v>
      </c>
      <c r="G220" s="170">
        <f>IF(G$5=0,0,G$5/NFM_fec!G$5)</f>
        <v>0.41849097005898633</v>
      </c>
      <c r="H220" s="170">
        <f>IF(H$5=0,0,H$5/NFM_fec!H$5)</f>
        <v>0.43707121110529418</v>
      </c>
      <c r="I220" s="170">
        <f>IF(I$5=0,0,I$5/NFM_fec!I$5)</f>
        <v>0.43939786129177483</v>
      </c>
      <c r="J220" s="170">
        <f>IF(J$5=0,0,J$5/NFM_fec!J$5)</f>
        <v>0.43244462700162262</v>
      </c>
      <c r="K220" s="170">
        <f>IF(K$5=0,0,K$5/NFM_fec!K$5)</f>
        <v>0.43271110151378706</v>
      </c>
      <c r="L220" s="170">
        <f>IF(L$5=0,0,L$5/NFM_fec!L$5)</f>
        <v>0.44294988557064258</v>
      </c>
      <c r="M220" s="170">
        <f>IF(M$5=0,0,M$5/NFM_fec!M$5)</f>
        <v>0.44245215982358449</v>
      </c>
      <c r="N220" s="170">
        <f>IF(N$5=0,0,N$5/NFM_fec!N$5)</f>
        <v>0.44386537268046578</v>
      </c>
      <c r="O220" s="170">
        <f>IF(O$5=0,0,O$5/NFM_fec!O$5)</f>
        <v>0.44362498636547787</v>
      </c>
      <c r="P220" s="170">
        <f>IF(P$5=0,0,P$5/NFM_fec!P$5)</f>
        <v>0.44321183624150368</v>
      </c>
      <c r="Q220" s="170">
        <f>IF(Q$5=0,0,Q$5/NFM_fec!Q$5)</f>
        <v>0.45664883764490483</v>
      </c>
    </row>
    <row r="221" spans="1:17" x14ac:dyDescent="0.25">
      <c r="A221" s="132" t="s">
        <v>83</v>
      </c>
      <c r="B221" s="169">
        <f>IF(B$6=0,0,B$6/NFM_fec!B$6)</f>
        <v>0.43807612963857756</v>
      </c>
      <c r="C221" s="169">
        <f>IF(C$6=0,0,C$6/NFM_fec!C$6)</f>
        <v>0.43905595882732118</v>
      </c>
      <c r="D221" s="169">
        <f>IF(D$6=0,0,D$6/NFM_fec!D$6)</f>
        <v>0.43905595882732118</v>
      </c>
      <c r="E221" s="169">
        <f>IF(E$6=0,0,E$6/NFM_fec!E$6)</f>
        <v>0.44447124449713038</v>
      </c>
      <c r="F221" s="169">
        <f>IF(F$6=0,0,F$6/NFM_fec!F$6)</f>
        <v>0.45783139666147044</v>
      </c>
      <c r="G221" s="169">
        <f>IF(G$6=0,0,G$6/NFM_fec!G$6)</f>
        <v>0.459923821179343</v>
      </c>
      <c r="H221" s="169">
        <f>IF(H$6=0,0,H$6/NFM_fec!H$6)</f>
        <v>0.46474732060623669</v>
      </c>
      <c r="I221" s="169">
        <f>IF(I$6=0,0,I$6/NFM_fec!I$6)</f>
        <v>0.46756096227161004</v>
      </c>
      <c r="J221" s="169">
        <f>IF(J$6=0,0,J$6/NFM_fec!J$6)</f>
        <v>0.46756096227161004</v>
      </c>
      <c r="K221" s="169">
        <f>IF(K$6=0,0,K$6/NFM_fec!K$6)</f>
        <v>0.46756096227161004</v>
      </c>
      <c r="L221" s="169">
        <f>IF(L$6=0,0,L$6/NFM_fec!L$6)</f>
        <v>0.47201072233785024</v>
      </c>
      <c r="M221" s="169">
        <f>IF(M$6=0,0,M$6/NFM_fec!M$6)</f>
        <v>0.4720107223378503</v>
      </c>
      <c r="N221" s="169">
        <f>IF(N$6=0,0,N$6/NFM_fec!N$6)</f>
        <v>0.47201072233785035</v>
      </c>
      <c r="O221" s="169">
        <f>IF(O$6=0,0,O$6/NFM_fec!O$6)</f>
        <v>0.4720107223378503</v>
      </c>
      <c r="P221" s="169">
        <f>IF(P$6=0,0,P$6/NFM_fec!P$6)</f>
        <v>0.4720107223378503</v>
      </c>
      <c r="Q221" s="169">
        <f>IF(Q$6=0,0,Q$6/NFM_fec!Q$6)</f>
        <v>0.4874915759638847</v>
      </c>
    </row>
    <row r="222" spans="1:17" x14ac:dyDescent="0.25">
      <c r="A222" s="76" t="s">
        <v>82</v>
      </c>
      <c r="B222" s="168">
        <f>IF(B$7=0,0,B$7/NFM_fec!B$7)</f>
        <v>0.1138424650585981</v>
      </c>
      <c r="C222" s="168">
        <f>IF(C$7=0,0,C$7/NFM_fec!C$7)</f>
        <v>0.11409709242273905</v>
      </c>
      <c r="D222" s="168">
        <f>IF(D$7=0,0,D$7/NFM_fec!D$7)</f>
        <v>0.11409709242273904</v>
      </c>
      <c r="E222" s="168">
        <f>IF(E$7=0,0,E$7/NFM_fec!E$7)</f>
        <v>0.1155043580278205</v>
      </c>
      <c r="F222" s="168">
        <f>IF(F$7=0,0,F$7/NFM_fec!F$7)</f>
        <v>0.11897624921988628</v>
      </c>
      <c r="G222" s="168">
        <f>IF(G$7=0,0,G$7/NFM_fec!G$7)</f>
        <v>0.11952000577028354</v>
      </c>
      <c r="H222" s="168">
        <f>IF(H$7=0,0,H$7/NFM_fec!H$7)</f>
        <v>0.1207734843960634</v>
      </c>
      <c r="I222" s="168">
        <f>IF(I$7=0,0,I$7/NFM_fec!I$7)</f>
        <v>0.12150466302303388</v>
      </c>
      <c r="J222" s="168">
        <f>IF(J$7=0,0,J$7/NFM_fec!J$7)</f>
        <v>0.12150466302303387</v>
      </c>
      <c r="K222" s="168">
        <f>IF(K$7=0,0,K$7/NFM_fec!K$7)</f>
        <v>0.12150466302303388</v>
      </c>
      <c r="L222" s="168">
        <f>IF(L$7=0,0,L$7/NFM_fec!L$7)</f>
        <v>0.12266101832428719</v>
      </c>
      <c r="M222" s="168">
        <f>IF(M$7=0,0,M$7/NFM_fec!M$7)</f>
        <v>0.12266101832428719</v>
      </c>
      <c r="N222" s="168">
        <f>IF(N$7=0,0,N$7/NFM_fec!N$7)</f>
        <v>0.12266101832428718</v>
      </c>
      <c r="O222" s="168">
        <f>IF(O$7=0,0,O$7/NFM_fec!O$7)</f>
        <v>0.12266101832428719</v>
      </c>
      <c r="P222" s="168">
        <f>IF(P$7=0,0,P$7/NFM_fec!P$7)</f>
        <v>0.12266101832428718</v>
      </c>
      <c r="Q222" s="168">
        <f>IF(Q$7=0,0,Q$7/NFM_fec!Q$7)</f>
        <v>0.1266840143716936</v>
      </c>
    </row>
    <row r="223" spans="1:17" x14ac:dyDescent="0.25">
      <c r="A223" s="76" t="s">
        <v>81</v>
      </c>
      <c r="B223" s="168">
        <f>IF(B$8=0,0,B$8/NFM_fec!B$8)</f>
        <v>0.62634532183184177</v>
      </c>
      <c r="C223" s="168">
        <f>IF(C$8=0,0,C$8/NFM_fec!C$8)</f>
        <v>0.62774624597959239</v>
      </c>
      <c r="D223" s="168">
        <f>IF(D$8=0,0,D$8/NFM_fec!D$8)</f>
        <v>0.62774624597959239</v>
      </c>
      <c r="E223" s="168">
        <f>IF(E$8=0,0,E$8/NFM_fec!E$8)</f>
        <v>0.63548882453201494</v>
      </c>
      <c r="F223" s="168">
        <f>IF(F$8=0,0,F$8/NFM_fec!F$8)</f>
        <v>0.65459068432519718</v>
      </c>
      <c r="G223" s="168">
        <f>IF(G$8=0,0,G$8/NFM_fec!G$8)</f>
        <v>0.65758235682088184</v>
      </c>
      <c r="H223" s="168">
        <f>IF(H$8=0,0,H$8/NFM_fec!H$8)</f>
        <v>0.66447882092036614</v>
      </c>
      <c r="I223" s="168">
        <f>IF(I$8=0,0,I$8/NFM_fec!I$8)</f>
        <v>0.66850166347029383</v>
      </c>
      <c r="J223" s="168">
        <f>IF(J$8=0,0,J$8/NFM_fec!J$8)</f>
        <v>0.66850166347029383</v>
      </c>
      <c r="K223" s="168">
        <f>IF(K$8=0,0,K$8/NFM_fec!K$8)</f>
        <v>0.66850166347029372</v>
      </c>
      <c r="L223" s="168">
        <f>IF(L$8=0,0,L$8/NFM_fec!L$8)</f>
        <v>0.6748637686209743</v>
      </c>
      <c r="M223" s="168">
        <f>IF(M$8=0,0,M$8/NFM_fec!M$8)</f>
        <v>0.6748637686209743</v>
      </c>
      <c r="N223" s="168">
        <f>IF(N$8=0,0,N$8/NFM_fec!N$8)</f>
        <v>0.67486376862097408</v>
      </c>
      <c r="O223" s="168">
        <f>IF(O$8=0,0,O$8/NFM_fec!O$8)</f>
        <v>0.67486376862097419</v>
      </c>
      <c r="P223" s="168">
        <f>IF(P$8=0,0,P$8/NFM_fec!P$8)</f>
        <v>0.67486376862097419</v>
      </c>
      <c r="Q223" s="168">
        <f>IF(Q$8=0,0,Q$8/NFM_fec!Q$8)</f>
        <v>0.69699773025597567</v>
      </c>
    </row>
    <row r="224" spans="1:17" x14ac:dyDescent="0.25">
      <c r="A224" s="76" t="s">
        <v>80</v>
      </c>
      <c r="B224" s="168">
        <f>IF(B$9=0,0,B$9/NFM_fec!B$9)</f>
        <v>0.43455900751445903</v>
      </c>
      <c r="C224" s="168">
        <f>IF(C$9=0,0,C$9/NFM_fec!C$9)</f>
        <v>0.43553097008211911</v>
      </c>
      <c r="D224" s="168">
        <f>IF(D$9=0,0,D$9/NFM_fec!D$9)</f>
        <v>0.43553097008211916</v>
      </c>
      <c r="E224" s="168">
        <f>IF(E$9=0,0,E$9/NFM_fec!E$9)</f>
        <v>0.44090277878582784</v>
      </c>
      <c r="F224" s="168">
        <f>IF(F$9=0,0,F$9/NFM_fec!F$9)</f>
        <v>0.45415566811711294</v>
      </c>
      <c r="G224" s="168">
        <f>IF(G$9=0,0,G$9/NFM_fec!G$9)</f>
        <v>0.45623129347139957</v>
      </c>
      <c r="H224" s="168">
        <f>IF(H$9=0,0,H$9/NFM_fec!H$9)</f>
        <v>0.4610160671257571</v>
      </c>
      <c r="I224" s="168">
        <f>IF(I$9=0,0,I$9/NFM_fec!I$9)</f>
        <v>0.46380711928971463</v>
      </c>
      <c r="J224" s="168">
        <f>IF(J$9=0,0,J$9/NFM_fec!J$9)</f>
        <v>0.46380711928971463</v>
      </c>
      <c r="K224" s="168">
        <f>IF(K$9=0,0,K$9/NFM_fec!K$9)</f>
        <v>0.46380711928971469</v>
      </c>
      <c r="L224" s="168">
        <f>IF(L$9=0,0,L$9/NFM_fec!L$9)</f>
        <v>0.46822115417369287</v>
      </c>
      <c r="M224" s="168">
        <f>IF(M$9=0,0,M$9/NFM_fec!M$9)</f>
        <v>0.46822115417369287</v>
      </c>
      <c r="N224" s="168">
        <f>IF(N$9=0,0,N$9/NFM_fec!N$9)</f>
        <v>0.46822115417369287</v>
      </c>
      <c r="O224" s="168">
        <f>IF(O$9=0,0,O$9/NFM_fec!O$9)</f>
        <v>0.46822115417369287</v>
      </c>
      <c r="P224" s="168">
        <f>IF(P$9=0,0,P$9/NFM_fec!P$9)</f>
        <v>0.46822115417369287</v>
      </c>
      <c r="Q224" s="168">
        <f>IF(Q$9=0,0,Q$9/NFM_fec!Q$9)</f>
        <v>0.48357771877984096</v>
      </c>
    </row>
    <row r="225" spans="1:17" x14ac:dyDescent="0.25">
      <c r="A225" s="129" t="s">
        <v>79</v>
      </c>
      <c r="B225" s="167">
        <f>IF(B$10=0,0,B$10/NFM_fec!B$10)</f>
        <v>0.68679719798650829</v>
      </c>
      <c r="C225" s="167">
        <f>IF(C$10=0,0,C$10/NFM_fec!C$10)</f>
        <v>0.68833333268047037</v>
      </c>
      <c r="D225" s="167">
        <f>IF(D$10=0,0,D$10/NFM_fec!D$10)</f>
        <v>0.68833333268047037</v>
      </c>
      <c r="E225" s="167">
        <f>IF(E$10=0,0,E$10/NFM_fec!E$10)</f>
        <v>0.69682318814780619</v>
      </c>
      <c r="F225" s="167">
        <f>IF(F$10=0,0,F$10/NFM_fec!F$10)</f>
        <v>0.71776866873975798</v>
      </c>
      <c r="G225" s="167">
        <f>IF(G$10=0,0,G$10/NFM_fec!G$10)</f>
        <v>0.72104908325825445</v>
      </c>
      <c r="H225" s="167">
        <f>IF(H$10=0,0,H$10/NFM_fec!H$10)</f>
        <v>0.72861116132357462</v>
      </c>
      <c r="I225" s="167">
        <f>IF(I$10=0,0,I$10/NFM_fec!I$10)</f>
        <v>0.73302226953326111</v>
      </c>
      <c r="J225" s="167">
        <f>IF(J$10=0,0,J$10/NFM_fec!J$10)</f>
        <v>0.73302226953326111</v>
      </c>
      <c r="K225" s="167">
        <f>IF(K$10=0,0,K$10/NFM_fec!K$10)</f>
        <v>0.73302226953326088</v>
      </c>
      <c r="L225" s="167">
        <f>IF(L$10=0,0,L$10/NFM_fec!L$10)</f>
        <v>0.73999841486153428</v>
      </c>
      <c r="M225" s="167">
        <f>IF(M$10=0,0,M$10/NFM_fec!M$10)</f>
        <v>0.73999841486153417</v>
      </c>
      <c r="N225" s="167">
        <f>IF(N$10=0,0,N$10/NFM_fec!N$10)</f>
        <v>0.73999841486153406</v>
      </c>
      <c r="O225" s="167">
        <f>IF(O$10=0,0,O$10/NFM_fec!O$10)</f>
        <v>0.73999841486153417</v>
      </c>
      <c r="P225" s="167">
        <f>IF(P$10=0,0,P$10/NFM_fec!P$10)</f>
        <v>0.73999841486153417</v>
      </c>
      <c r="Q225" s="167">
        <f>IF(Q$10=0,0,Q$10/NFM_fec!Q$10)</f>
        <v>0.76426864136662009</v>
      </c>
    </row>
    <row r="226" spans="1:17" x14ac:dyDescent="0.25">
      <c r="A226" s="127" t="s">
        <v>152</v>
      </c>
      <c r="B226" s="166">
        <f>IF(B$15=0,0,B$15/NFM_fec!B$15)</f>
        <v>0.43439581310631087</v>
      </c>
      <c r="C226" s="166">
        <f>IF(C$15=0,0,C$15/NFM_fec!C$15)</f>
        <v>0.43474543109102382</v>
      </c>
      <c r="D226" s="166">
        <f>IF(D$15=0,0,D$15/NFM_fec!D$15)</f>
        <v>0.43421881334042361</v>
      </c>
      <c r="E226" s="166">
        <f>IF(E$15=0,0,E$15/NFM_fec!E$15)</f>
        <v>0.42849505509509189</v>
      </c>
      <c r="F226" s="166">
        <f>IF(F$15=0,0,F$15/NFM_fec!F$15)</f>
        <v>0.44137376210660634</v>
      </c>
      <c r="G226" s="166">
        <f>IF(G$15=0,0,G$15/NFM_fec!G$15)</f>
        <v>0.44548477509552498</v>
      </c>
      <c r="H226" s="166">
        <f>IF(H$15=0,0,H$15/NFM_fec!H$15)</f>
        <v>0.48564408534891396</v>
      </c>
      <c r="I226" s="166">
        <f>IF(I$15=0,0,I$15/NFM_fec!I$15)</f>
        <v>0.48778544322731449</v>
      </c>
      <c r="J226" s="166">
        <f>IF(J$15=0,0,J$15/NFM_fec!J$15)</f>
        <v>0.47039791873939996</v>
      </c>
      <c r="K226" s="166">
        <f>IF(K$15=0,0,K$15/NFM_fec!K$15)</f>
        <v>0.47106427513015575</v>
      </c>
      <c r="L226" s="166">
        <f>IF(L$15=0,0,L$15/NFM_fec!L$15)</f>
        <v>0.49085300538710558</v>
      </c>
      <c r="M226" s="166">
        <f>IF(M$15=0,0,M$15/NFM_fec!M$15)</f>
        <v>0.48960837328438822</v>
      </c>
      <c r="N226" s="166">
        <f>IF(N$15=0,0,N$15/NFM_fec!N$15)</f>
        <v>0.49314230758464039</v>
      </c>
      <c r="O226" s="166">
        <f>IF(O$15=0,0,O$15/NFM_fec!O$15)</f>
        <v>0.49254118834084748</v>
      </c>
      <c r="P226" s="166">
        <f>IF(P$15=0,0,P$15/NFM_fec!P$15)</f>
        <v>0.49150804928670111</v>
      </c>
      <c r="Q226" s="166">
        <f>IF(Q$15=0,0,Q$15/NFM_fec!Q$15)</f>
        <v>0.50487937871640753</v>
      </c>
    </row>
    <row r="227" spans="1:17" x14ac:dyDescent="0.25">
      <c r="A227" s="72" t="s">
        <v>151</v>
      </c>
      <c r="B227" s="165">
        <f>IF(B$26=0,0,B$26/NFM_fec!B$26)</f>
        <v>0.372949088735608</v>
      </c>
      <c r="C227" s="165">
        <f>IF(C$26=0,0,C$26/NFM_fec!C$26)</f>
        <v>0.37378325060459633</v>
      </c>
      <c r="D227" s="165">
        <f>IF(D$26=0,0,D$26/NFM_fec!D$26)</f>
        <v>0.37378325060459633</v>
      </c>
      <c r="E227" s="165">
        <f>IF(E$26=0,0,E$26/NFM_fec!E$26)</f>
        <v>0.37839346722942035</v>
      </c>
      <c r="F227" s="165">
        <f>IF(F$26=0,0,F$26/NFM_fec!F$26)</f>
        <v>0.38976741855420588</v>
      </c>
      <c r="G227" s="165">
        <f>IF(G$26=0,0,G$26/NFM_fec!G$26)</f>
        <v>0.39154877061699117</v>
      </c>
      <c r="H227" s="165">
        <f>IF(H$26=0,0,H$26/NFM_fec!H$26)</f>
        <v>0.39565517951277124</v>
      </c>
      <c r="I227" s="165">
        <f>IF(I$26=0,0,I$26/NFM_fec!I$26)</f>
        <v>0.39805052822988857</v>
      </c>
      <c r="J227" s="165">
        <f>IF(J$26=0,0,J$26/NFM_fec!J$26)</f>
        <v>0.39805052822988862</v>
      </c>
      <c r="K227" s="165">
        <f>IF(K$26=0,0,K$26/NFM_fec!K$26)</f>
        <v>0.39805052822988851</v>
      </c>
      <c r="L227" s="165">
        <f>IF(L$26=0,0,L$26/NFM_fec!L$26)</f>
        <v>0.40183876011361525</v>
      </c>
      <c r="M227" s="165">
        <f>IF(M$26=0,0,M$26/NFM_fec!M$26)</f>
        <v>0.40183876011361513</v>
      </c>
      <c r="N227" s="165">
        <f>IF(N$26=0,0,N$26/NFM_fec!N$26)</f>
        <v>0.40183876011361519</v>
      </c>
      <c r="O227" s="165">
        <f>IF(O$26=0,0,O$26/NFM_fec!O$26)</f>
        <v>0.40183876011361519</v>
      </c>
      <c r="P227" s="165">
        <f>IF(P$26=0,0,P$26/NFM_fec!P$26)</f>
        <v>0.40183876011361513</v>
      </c>
      <c r="Q227" s="165">
        <f>IF(Q$26=0,0,Q$26/NFM_fec!Q$26)</f>
        <v>0.41501813662390846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0.59218421978552793</v>
      </c>
      <c r="C229" s="170">
        <f>IF(C$33=0,0,C$33/NFM_fec!C$33)</f>
        <v>0.59238685786122125</v>
      </c>
      <c r="D229" s="170">
        <f>IF(D$33=0,0,D$33/NFM_fec!D$33)</f>
        <v>0.59241766518317229</v>
      </c>
      <c r="E229" s="170">
        <f>IF(E$33=0,0,E$33/NFM_fec!E$33)</f>
        <v>0.59083480995339588</v>
      </c>
      <c r="F229" s="170">
        <f>IF(F$33=0,0,F$33/NFM_fec!F$33)</f>
        <v>0.59143322505346974</v>
      </c>
      <c r="G229" s="170">
        <f>IF(G$33=0,0,G$33/NFM_fec!G$33)</f>
        <v>0.59131760353032681</v>
      </c>
      <c r="H229" s="170">
        <f>IF(H$33=0,0,H$33/NFM_fec!H$33)</f>
        <v>0.59522808156950047</v>
      </c>
      <c r="I229" s="170">
        <f>IF(I$33=0,0,I$33/NFM_fec!I$33)</f>
        <v>0.59588593897609743</v>
      </c>
      <c r="J229" s="170">
        <f>IF(J$33=0,0,J$33/NFM_fec!J$33)</f>
        <v>0.59441833866056126</v>
      </c>
      <c r="K229" s="170">
        <f>IF(K$33=0,0,K$33/NFM_fec!K$33)</f>
        <v>0.59354704367607658</v>
      </c>
      <c r="L229" s="170">
        <f>IF(L$33=0,0,L$33/NFM_fec!L$33)</f>
        <v>0.59470475910799903</v>
      </c>
      <c r="M229" s="170">
        <f>IF(M$33=0,0,M$33/NFM_fec!M$33)</f>
        <v>0.59475678278099575</v>
      </c>
      <c r="N229" s="170">
        <f>IF(N$33=0,0,N$33/NFM_fec!N$33)</f>
        <v>0.59495623297995992</v>
      </c>
      <c r="O229" s="170">
        <f>IF(O$33=0,0,O$33/NFM_fec!O$33)</f>
        <v>0.59390988947654177</v>
      </c>
      <c r="P229" s="170">
        <f>IF(P$33=0,0,P$33/NFM_fec!P$33)</f>
        <v>0.63265285606623634</v>
      </c>
      <c r="Q229" s="170">
        <f>IF(Q$33=0,0,Q$33/NFM_fec!Q$33)</f>
        <v>0.63362608813064614</v>
      </c>
    </row>
    <row r="230" spans="1:17" x14ac:dyDescent="0.25">
      <c r="A230" s="132" t="s">
        <v>83</v>
      </c>
      <c r="B230" s="169">
        <f>IF(B$34=0,0,B$34/NFM_fec!B$34)</f>
        <v>0.49890165992570223</v>
      </c>
      <c r="C230" s="169">
        <f>IF(C$34=0,0,C$34/NFM_fec!C$34)</f>
        <v>0.49890165992570218</v>
      </c>
      <c r="D230" s="169">
        <f>IF(D$34=0,0,D$34/NFM_fec!D$34)</f>
        <v>0.49890165992570212</v>
      </c>
      <c r="E230" s="169">
        <f>IF(E$34=0,0,E$34/NFM_fec!E$34)</f>
        <v>0.49890165992570223</v>
      </c>
      <c r="F230" s="169">
        <f>IF(F$34=0,0,F$34/NFM_fec!F$34)</f>
        <v>0.49890165992570218</v>
      </c>
      <c r="G230" s="169">
        <f>IF(G$34=0,0,G$34/NFM_fec!G$34)</f>
        <v>0.49890165992570218</v>
      </c>
      <c r="H230" s="169">
        <f>IF(H$34=0,0,H$34/NFM_fec!H$34)</f>
        <v>0.49890165992570223</v>
      </c>
      <c r="I230" s="169">
        <f>IF(I$34=0,0,I$34/NFM_fec!I$34)</f>
        <v>0.49890165992570223</v>
      </c>
      <c r="J230" s="169">
        <f>IF(J$34=0,0,J$34/NFM_fec!J$34)</f>
        <v>0.49890165992570218</v>
      </c>
      <c r="K230" s="169">
        <f>IF(K$34=0,0,K$34/NFM_fec!K$34)</f>
        <v>0.49890165992570218</v>
      </c>
      <c r="L230" s="169">
        <f>IF(L$34=0,0,L$34/NFM_fec!L$34)</f>
        <v>0.49890165992570218</v>
      </c>
      <c r="M230" s="169">
        <f>IF(M$34=0,0,M$34/NFM_fec!M$34)</f>
        <v>0.49890165992570229</v>
      </c>
      <c r="N230" s="169">
        <f>IF(N$34=0,0,N$34/NFM_fec!N$34)</f>
        <v>0.49890165992570235</v>
      </c>
      <c r="O230" s="169">
        <f>IF(O$34=0,0,O$34/NFM_fec!O$34)</f>
        <v>0.49890165992570235</v>
      </c>
      <c r="P230" s="169">
        <f>IF(P$34=0,0,P$34/NFM_fec!P$34)</f>
        <v>0.53099133620337435</v>
      </c>
      <c r="Q230" s="169">
        <f>IF(Q$34=0,0,Q$34/NFM_fec!Q$34)</f>
        <v>0.53099133620337435</v>
      </c>
    </row>
    <row r="231" spans="1:17" x14ac:dyDescent="0.25">
      <c r="A231" s="76" t="s">
        <v>82</v>
      </c>
      <c r="B231" s="168">
        <f>IF(B$35=0,0,B$35/NFM_fec!B$35)</f>
        <v>0.13004137018057818</v>
      </c>
      <c r="C231" s="168">
        <f>IF(C$35=0,0,C$35/NFM_fec!C$35)</f>
        <v>0.13004137018057818</v>
      </c>
      <c r="D231" s="168">
        <f>IF(D$35=0,0,D$35/NFM_fec!D$35)</f>
        <v>0.13004137018057815</v>
      </c>
      <c r="E231" s="168">
        <f>IF(E$35=0,0,E$35/NFM_fec!E$35)</f>
        <v>0.13004137018057821</v>
      </c>
      <c r="F231" s="168">
        <f>IF(F$35=0,0,F$35/NFM_fec!F$35)</f>
        <v>0.13004137018057821</v>
      </c>
      <c r="G231" s="168">
        <f>IF(G$35=0,0,G$35/NFM_fec!G$35)</f>
        <v>0.13004137018057818</v>
      </c>
      <c r="H231" s="168">
        <f>IF(H$35=0,0,H$35/NFM_fec!H$35)</f>
        <v>0.13004137018057818</v>
      </c>
      <c r="I231" s="168">
        <f>IF(I$35=0,0,I$35/NFM_fec!I$35)</f>
        <v>0.13004137018057821</v>
      </c>
      <c r="J231" s="168">
        <f>IF(J$35=0,0,J$35/NFM_fec!J$35)</f>
        <v>0.13004137018057818</v>
      </c>
      <c r="K231" s="168">
        <f>IF(K$35=0,0,K$35/NFM_fec!K$35)</f>
        <v>0.13004137018057818</v>
      </c>
      <c r="L231" s="168">
        <f>IF(L$35=0,0,L$35/NFM_fec!L$35)</f>
        <v>0.13004137018057821</v>
      </c>
      <c r="M231" s="168">
        <f>IF(M$35=0,0,M$35/NFM_fec!M$35)</f>
        <v>0.13004137018057821</v>
      </c>
      <c r="N231" s="168">
        <f>IF(N$35=0,0,N$35/NFM_fec!N$35)</f>
        <v>0.13004137018057818</v>
      </c>
      <c r="O231" s="168">
        <f>IF(O$35=0,0,O$35/NFM_fec!O$35)</f>
        <v>0.13004137018057821</v>
      </c>
      <c r="P231" s="168">
        <f>IF(P$35=0,0,P$35/NFM_fec!P$35)</f>
        <v>0.13840571491420992</v>
      </c>
      <c r="Q231" s="168">
        <f>IF(Q$35=0,0,Q$35/NFM_fec!Q$35)</f>
        <v>0.13840571491420994</v>
      </c>
    </row>
    <row r="232" spans="1:17" x14ac:dyDescent="0.25">
      <c r="A232" s="76" t="s">
        <v>81</v>
      </c>
      <c r="B232" s="168">
        <f>IF(B$36=0,0,B$36/NFM_fec!B$36)</f>
        <v>0.71393912270523929</v>
      </c>
      <c r="C232" s="168">
        <f>IF(C$36=0,0,C$36/NFM_fec!C$36)</f>
        <v>0.7139391227052394</v>
      </c>
      <c r="D232" s="168">
        <f>IF(D$36=0,0,D$36/NFM_fec!D$36)</f>
        <v>0.71393912270523929</v>
      </c>
      <c r="E232" s="168">
        <f>IF(E$36=0,0,E$36/NFM_fec!E$36)</f>
        <v>0.7139391227052394</v>
      </c>
      <c r="F232" s="168">
        <f>IF(F$36=0,0,F$36/NFM_fec!F$36)</f>
        <v>0.71393912270523918</v>
      </c>
      <c r="G232" s="168">
        <f>IF(G$36=0,0,G$36/NFM_fec!G$36)</f>
        <v>0.71393912270523929</v>
      </c>
      <c r="H232" s="168">
        <f>IF(H$36=0,0,H$36/NFM_fec!H$36)</f>
        <v>0.71393912270523918</v>
      </c>
      <c r="I232" s="168">
        <f>IF(I$36=0,0,I$36/NFM_fec!I$36)</f>
        <v>0.71393912270523929</v>
      </c>
      <c r="J232" s="168">
        <f>IF(J$36=0,0,J$36/NFM_fec!J$36)</f>
        <v>0.71393912270523918</v>
      </c>
      <c r="K232" s="168">
        <f>IF(K$36=0,0,K$36/NFM_fec!K$36)</f>
        <v>0.71393912270523918</v>
      </c>
      <c r="L232" s="168">
        <f>IF(L$36=0,0,L$36/NFM_fec!L$36)</f>
        <v>0.71393912270523918</v>
      </c>
      <c r="M232" s="168">
        <f>IF(M$36=0,0,M$36/NFM_fec!M$36)</f>
        <v>0.71393912270523929</v>
      </c>
      <c r="N232" s="168">
        <f>IF(N$36=0,0,N$36/NFM_fec!N$36)</f>
        <v>0.71393912270523918</v>
      </c>
      <c r="O232" s="168">
        <f>IF(O$36=0,0,O$36/NFM_fec!O$36)</f>
        <v>0.71393912270523918</v>
      </c>
      <c r="P232" s="168">
        <f>IF(P$36=0,0,P$36/NFM_fec!P$36)</f>
        <v>0.75986014716723072</v>
      </c>
      <c r="Q232" s="168">
        <f>IF(Q$36=0,0,Q$36/NFM_fec!Q$36)</f>
        <v>0.75986014716723072</v>
      </c>
    </row>
    <row r="233" spans="1:17" x14ac:dyDescent="0.25">
      <c r="A233" s="76" t="s">
        <v>80</v>
      </c>
      <c r="B233" s="168">
        <f>IF(B$37=0,0,B$37/NFM_fec!B$37)</f>
        <v>0.49679856233009484</v>
      </c>
      <c r="C233" s="168">
        <f>IF(C$37=0,0,C$37/NFM_fec!C$37)</f>
        <v>0.49679856233009484</v>
      </c>
      <c r="D233" s="168">
        <f>IF(D$37=0,0,D$37/NFM_fec!D$37)</f>
        <v>0.49679856233009489</v>
      </c>
      <c r="E233" s="168">
        <f>IF(E$37=0,0,E$37/NFM_fec!E$37)</f>
        <v>0.49679856233009495</v>
      </c>
      <c r="F233" s="168">
        <f>IF(F$37=0,0,F$37/NFM_fec!F$37)</f>
        <v>0.49679856233009489</v>
      </c>
      <c r="G233" s="168">
        <f>IF(G$37=0,0,G$37/NFM_fec!G$37)</f>
        <v>0.49679856233009489</v>
      </c>
      <c r="H233" s="168">
        <f>IF(H$37=0,0,H$37/NFM_fec!H$37)</f>
        <v>0.49679856233009484</v>
      </c>
      <c r="I233" s="168">
        <f>IF(I$37=0,0,I$37/NFM_fec!I$37)</f>
        <v>0.49679856233009495</v>
      </c>
      <c r="J233" s="168">
        <f>IF(J$37=0,0,J$37/NFM_fec!J$37)</f>
        <v>0.49679856233009489</v>
      </c>
      <c r="K233" s="168">
        <f>IF(K$37=0,0,K$37/NFM_fec!K$37)</f>
        <v>0.49679856233009484</v>
      </c>
      <c r="L233" s="168">
        <f>IF(L$37=0,0,L$37/NFM_fec!L$37)</f>
        <v>0.49679856233009489</v>
      </c>
      <c r="M233" s="168">
        <f>IF(M$37=0,0,M$37/NFM_fec!M$37)</f>
        <v>0.49679856233009489</v>
      </c>
      <c r="N233" s="168">
        <f>IF(N$37=0,0,N$37/NFM_fec!N$37)</f>
        <v>0.49679856233009489</v>
      </c>
      <c r="O233" s="168">
        <f>IF(O$37=0,0,O$37/NFM_fec!O$37)</f>
        <v>0.49679856233009489</v>
      </c>
      <c r="P233" s="168">
        <f>IF(P$37=0,0,P$37/NFM_fec!P$37)</f>
        <v>0.52875296601510113</v>
      </c>
      <c r="Q233" s="168">
        <f>IF(Q$37=0,0,Q$37/NFM_fec!Q$37)</f>
        <v>0.52875296601510113</v>
      </c>
    </row>
    <row r="234" spans="1:17" x14ac:dyDescent="0.25">
      <c r="A234" s="129" t="s">
        <v>79</v>
      </c>
      <c r="B234" s="167">
        <f>IF(B$38=0,0,B$38/NFM_fec!B$38)</f>
        <v>0.78193581778801013</v>
      </c>
      <c r="C234" s="167">
        <f>IF(C$38=0,0,C$38/NFM_fec!C$38)</f>
        <v>0.78193581778801036</v>
      </c>
      <c r="D234" s="167">
        <f>IF(D$38=0,0,D$38/NFM_fec!D$38)</f>
        <v>0.78193581778801025</v>
      </c>
      <c r="E234" s="167">
        <f>IF(E$38=0,0,E$38/NFM_fec!E$38)</f>
        <v>0.78193581778801025</v>
      </c>
      <c r="F234" s="167">
        <f>IF(F$38=0,0,F$38/NFM_fec!F$38)</f>
        <v>0.78193581778801025</v>
      </c>
      <c r="G234" s="167">
        <f>IF(G$38=0,0,G$38/NFM_fec!G$38)</f>
        <v>0.78193581778801002</v>
      </c>
      <c r="H234" s="167">
        <f>IF(H$38=0,0,H$38/NFM_fec!H$38)</f>
        <v>0.78193581778801013</v>
      </c>
      <c r="I234" s="167">
        <f>IF(I$38=0,0,I$38/NFM_fec!I$38)</f>
        <v>0.78193581778801025</v>
      </c>
      <c r="J234" s="167">
        <f>IF(J$38=0,0,J$38/NFM_fec!J$38)</f>
        <v>0.78193581778801002</v>
      </c>
      <c r="K234" s="167">
        <f>IF(K$38=0,0,K$38/NFM_fec!K$38)</f>
        <v>0.78193581778801013</v>
      </c>
      <c r="L234" s="167">
        <f>IF(L$38=0,0,L$38/NFM_fec!L$38)</f>
        <v>0.78193581778801002</v>
      </c>
      <c r="M234" s="167">
        <f>IF(M$38=0,0,M$38/NFM_fec!M$38)</f>
        <v>0.78193581778801002</v>
      </c>
      <c r="N234" s="167">
        <f>IF(N$38=0,0,N$38/NFM_fec!N$38)</f>
        <v>0.78193581778801036</v>
      </c>
      <c r="O234" s="167">
        <f>IF(O$38=0,0,O$38/NFM_fec!O$38)</f>
        <v>0.78193581778801025</v>
      </c>
      <c r="P234" s="167">
        <f>IF(P$38=0,0,P$38/NFM_fec!P$38)</f>
        <v>0.83223043349738823</v>
      </c>
      <c r="Q234" s="167">
        <f>IF(Q$38=0,0,Q$38/NFM_fec!Q$38)</f>
        <v>0.83223043349738823</v>
      </c>
    </row>
    <row r="235" spans="1:17" x14ac:dyDescent="0.25">
      <c r="A235" s="127" t="s">
        <v>150</v>
      </c>
      <c r="B235" s="166">
        <f>IF(B$43=0,0,B$43/NFM_fec!B$43)</f>
        <v>0.60651527007534511</v>
      </c>
      <c r="C235" s="166">
        <f>IF(C$43=0,0,C$43/NFM_fec!C$43)</f>
        <v>0.606515270075345</v>
      </c>
      <c r="D235" s="166">
        <f>IF(D$43=0,0,D$43/NFM_fec!D$43)</f>
        <v>0.60651527007534511</v>
      </c>
      <c r="E235" s="166">
        <f>IF(E$43=0,0,E$43/NFM_fec!E$43)</f>
        <v>0.60651527007534511</v>
      </c>
      <c r="F235" s="166">
        <f>IF(F$43=0,0,F$43/NFM_fec!F$43)</f>
        <v>0.60651527007534511</v>
      </c>
      <c r="G235" s="166">
        <f>IF(G$43=0,0,G$43/NFM_fec!G$43)</f>
        <v>0.60651527007534511</v>
      </c>
      <c r="H235" s="166">
        <f>IF(H$43=0,0,H$43/NFM_fec!H$43)</f>
        <v>0.60651527007534511</v>
      </c>
      <c r="I235" s="166">
        <f>IF(I$43=0,0,I$43/NFM_fec!I$43)</f>
        <v>0.60651527007534523</v>
      </c>
      <c r="J235" s="166">
        <f>IF(J$43=0,0,J$43/NFM_fec!J$43)</f>
        <v>0.606515270075345</v>
      </c>
      <c r="K235" s="166">
        <f>IF(K$43=0,0,K$43/NFM_fec!K$43)</f>
        <v>0.60651527007534523</v>
      </c>
      <c r="L235" s="166">
        <f>IF(L$43=0,0,L$43/NFM_fec!L$43)</f>
        <v>0.60651527007534511</v>
      </c>
      <c r="M235" s="166">
        <f>IF(M$43=0,0,M$43/NFM_fec!M$43)</f>
        <v>0.60651527007534511</v>
      </c>
      <c r="N235" s="166">
        <f>IF(N$43=0,0,N$43/NFM_fec!N$43)</f>
        <v>0.60651527007534511</v>
      </c>
      <c r="O235" s="166">
        <f>IF(O$43=0,0,O$43/NFM_fec!O$43)</f>
        <v>0.60651527007534511</v>
      </c>
      <c r="P235" s="166">
        <f>IF(P$43=0,0,P$43/NFM_fec!P$43)</f>
        <v>0.64552672310815551</v>
      </c>
      <c r="Q235" s="166">
        <f>IF(Q$43=0,0,Q$43/NFM_fec!Q$43)</f>
        <v>0.64552672310815551</v>
      </c>
    </row>
    <row r="236" spans="1:17" x14ac:dyDescent="0.25">
      <c r="A236" s="127" t="s">
        <v>148</v>
      </c>
      <c r="B236" s="166">
        <f>IF(B$44=0,0,B$44/NFM_fec!B$44)</f>
        <v>0.50935134635359058</v>
      </c>
      <c r="C236" s="166">
        <f>IF(C$44=0,0,C$44/NFM_fec!C$44)</f>
        <v>0.51146597322222664</v>
      </c>
      <c r="D236" s="166">
        <f>IF(D$44=0,0,D$44/NFM_fec!D$44)</f>
        <v>0.51193426158190936</v>
      </c>
      <c r="E236" s="166">
        <f>IF(E$44=0,0,E$44/NFM_fec!E$44)</f>
        <v>0.50160105808436461</v>
      </c>
      <c r="F236" s="166">
        <f>IF(F$44=0,0,F$44/NFM_fec!F$44)</f>
        <v>0.50706763034326929</v>
      </c>
      <c r="G236" s="166">
        <f>IF(G$44=0,0,G$44/NFM_fec!G$44)</f>
        <v>0.50527566395470302</v>
      </c>
      <c r="H236" s="166">
        <f>IF(H$44=0,0,H$44/NFM_fec!H$44)</f>
        <v>0.52720617444795104</v>
      </c>
      <c r="I236" s="166">
        <f>IF(I$44=0,0,I$44/NFM_fec!I$44)</f>
        <v>0.53383189147166821</v>
      </c>
      <c r="J236" s="166">
        <f>IF(J$44=0,0,J$44/NFM_fec!J$44)</f>
        <v>0.52728803452919393</v>
      </c>
      <c r="K236" s="166">
        <f>IF(K$44=0,0,K$44/NFM_fec!K$44)</f>
        <v>0.5183081608769291</v>
      </c>
      <c r="L236" s="166">
        <f>IF(L$44=0,0,L$44/NFM_fec!L$44)</f>
        <v>0.52149774501846402</v>
      </c>
      <c r="M236" s="166">
        <f>IF(M$44=0,0,M$44/NFM_fec!M$44)</f>
        <v>0.52404341899564055</v>
      </c>
      <c r="N236" s="166">
        <f>IF(N$44=0,0,N$44/NFM_fec!N$44)</f>
        <v>0.52440512703675257</v>
      </c>
      <c r="O236" s="166">
        <f>IF(O$44=0,0,O$44/NFM_fec!O$44)</f>
        <v>0.5147612730630986</v>
      </c>
      <c r="P236" s="166">
        <f>IF(P$44=0,0,P$44/NFM_fec!P$44)</f>
        <v>0.55346327335978118</v>
      </c>
      <c r="Q236" s="166">
        <f>IF(Q$44=0,0,Q$44/NFM_fec!Q$44)</f>
        <v>0.56336609135218862</v>
      </c>
    </row>
    <row r="237" spans="1:17" x14ac:dyDescent="0.25">
      <c r="A237" s="72" t="s">
        <v>147</v>
      </c>
      <c r="B237" s="165">
        <f>IF(B$51=0,0,B$51/NFM_fec!B$51)</f>
        <v>0.51043403096880313</v>
      </c>
      <c r="C237" s="165">
        <f>IF(C$51=0,0,C$51/NFM_fec!C$51)</f>
        <v>0.51029136033077294</v>
      </c>
      <c r="D237" s="165">
        <f>IF(D$51=0,0,D$51/NFM_fec!D$51)</f>
        <v>0.51003303293418778</v>
      </c>
      <c r="E237" s="165">
        <f>IF(E$51=0,0,E$51/NFM_fec!E$51)</f>
        <v>0.50117791907063736</v>
      </c>
      <c r="F237" s="165">
        <f>IF(F$51=0,0,F$51/NFM_fec!F$51)</f>
        <v>0.50201100626796813</v>
      </c>
      <c r="G237" s="165">
        <f>IF(G$51=0,0,G$51/NFM_fec!G$51)</f>
        <v>0.50303606384208899</v>
      </c>
      <c r="H237" s="165">
        <f>IF(H$51=0,0,H$51/NFM_fec!H$51)</f>
        <v>0.53071254363905807</v>
      </c>
      <c r="I237" s="165">
        <f>IF(I$51=0,0,I$51/NFM_fec!I$51)</f>
        <v>0.5306351876738864</v>
      </c>
      <c r="J237" s="165">
        <f>IF(J$51=0,0,J$51/NFM_fec!J$51)</f>
        <v>0.5175293705638534</v>
      </c>
      <c r="K237" s="165">
        <f>IF(K$51=0,0,K$51/NFM_fec!K$51)</f>
        <v>0.51796145089306989</v>
      </c>
      <c r="L237" s="165">
        <f>IF(L$51=0,0,L$51/NFM_fec!L$51)</f>
        <v>0.53147964810214166</v>
      </c>
      <c r="M237" s="165">
        <f>IF(M$51=0,0,M$51/NFM_fec!M$51)</f>
        <v>0.52821457613690115</v>
      </c>
      <c r="N237" s="165">
        <f>IF(N$51=0,0,N$51/NFM_fec!N$51)</f>
        <v>0.53084619416168144</v>
      </c>
      <c r="O237" s="165">
        <f>IF(O$51=0,0,O$51/NFM_fec!O$51)</f>
        <v>0.52952721297047478</v>
      </c>
      <c r="P237" s="165">
        <f>IF(P$51=0,0,P$51/NFM_fec!P$51)</f>
        <v>0.56331283269965715</v>
      </c>
      <c r="Q237" s="165">
        <f>IF(Q$51=0,0,Q$51/NFM_fec!Q$51)</f>
        <v>0.5630359787707333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0.55483575942158536</v>
      </c>
      <c r="C239" s="170">
        <f>IF(C$70=0,0,C$70/NFM_fec!C$70)</f>
        <v>0.55593256099174782</v>
      </c>
      <c r="D239" s="170">
        <f>IF(D$70=0,0,D$70/NFM_fec!D$70)</f>
        <v>0.5585257155221004</v>
      </c>
      <c r="E239" s="170">
        <f>IF(E$70=0,0,E$70/NFM_fec!E$70)</f>
        <v>0.55784485532459804</v>
      </c>
      <c r="F239" s="170">
        <f>IF(F$70=0,0,F$70/NFM_fec!F$70)</f>
        <v>0.56086164084161971</v>
      </c>
      <c r="G239" s="170">
        <f>IF(G$70=0,0,G$70/NFM_fec!G$70)</f>
        <v>0.56529396047242875</v>
      </c>
      <c r="H239" s="170">
        <f>IF(H$70=0,0,H$70/NFM_fec!H$70)</f>
        <v>0.59378395260454964</v>
      </c>
      <c r="I239" s="170">
        <f>IF(I$70=0,0,I$70/NFM_fec!I$70)</f>
        <v>0.60849667671493046</v>
      </c>
      <c r="J239" s="170">
        <f>IF(J$70=0,0,J$70/NFM_fec!J$70)</f>
        <v>0.60197735432334287</v>
      </c>
      <c r="K239" s="170">
        <f>IF(K$70=0,0,K$70/NFM_fec!K$70)</f>
        <v>0.59716068622590845</v>
      </c>
      <c r="L239" s="170">
        <f>IF(L$70=0,0,L$70/NFM_fec!L$70)</f>
        <v>0.60191970134744222</v>
      </c>
      <c r="M239" s="170">
        <f>IF(M$70=0,0,M$70/NFM_fec!M$70)</f>
        <v>0.60277121668517319</v>
      </c>
      <c r="N239" s="170">
        <f>IF(N$70=0,0,N$70/NFM_fec!N$70)</f>
        <v>0.60364999989900991</v>
      </c>
      <c r="O239" s="170">
        <f>IF(O$70=0,0,O$70/NFM_fec!O$70)</f>
        <v>0.59803768962845472</v>
      </c>
      <c r="P239" s="170">
        <f>IF(P$70=0,0,P$70/NFM_fec!P$70)</f>
        <v>0.60096184896591132</v>
      </c>
      <c r="Q239" s="170">
        <f>IF(Q$70=0,0,Q$70/NFM_fec!Q$70)</f>
        <v>0.60593371813796271</v>
      </c>
    </row>
    <row r="240" spans="1:17" x14ac:dyDescent="0.25">
      <c r="A240" s="132" t="s">
        <v>83</v>
      </c>
      <c r="B240" s="169">
        <f>IF(B$71=0,0,B$71/NFM_fec!B$71)</f>
        <v>0.49739548777150105</v>
      </c>
      <c r="C240" s="169">
        <f>IF(C$71=0,0,C$71/NFM_fec!C$71)</f>
        <v>0.49739548777150111</v>
      </c>
      <c r="D240" s="169">
        <f>IF(D$71=0,0,D$71/NFM_fec!D$71)</f>
        <v>0.49948279953272734</v>
      </c>
      <c r="E240" s="169">
        <f>IF(E$71=0,0,E$71/NFM_fec!E$71)</f>
        <v>0.50512189909543126</v>
      </c>
      <c r="F240" s="169">
        <f>IF(F$71=0,0,F$71/NFM_fec!F$71)</f>
        <v>0.50512189909543137</v>
      </c>
      <c r="G240" s="169">
        <f>IF(G$71=0,0,G$71/NFM_fec!G$71)</f>
        <v>0.50967693888760091</v>
      </c>
      <c r="H240" s="169">
        <f>IF(H$71=0,0,H$71/NFM_fec!H$71)</f>
        <v>0.51910253682431851</v>
      </c>
      <c r="I240" s="169">
        <f>IF(I$71=0,0,I$71/NFM_fec!I$71)</f>
        <v>0.52882494799673807</v>
      </c>
      <c r="J240" s="169">
        <f>IF(J$71=0,0,J$71/NFM_fec!J$71)</f>
        <v>0.52882494799673796</v>
      </c>
      <c r="K240" s="169">
        <f>IF(K$71=0,0,K$71/NFM_fec!K$71)</f>
        <v>0.52882494799673807</v>
      </c>
      <c r="L240" s="169">
        <f>IF(L$71=0,0,L$71/NFM_fec!L$71)</f>
        <v>0.52882494799673807</v>
      </c>
      <c r="M240" s="169">
        <f>IF(M$71=0,0,M$71/NFM_fec!M$71)</f>
        <v>0.52882494799673807</v>
      </c>
      <c r="N240" s="169">
        <f>IF(N$71=0,0,N$71/NFM_fec!N$71)</f>
        <v>0.52882494799673807</v>
      </c>
      <c r="O240" s="169">
        <f>IF(O$71=0,0,O$71/NFM_fec!O$71)</f>
        <v>0.52882494799673807</v>
      </c>
      <c r="P240" s="169">
        <f>IF(P$71=0,0,P$71/NFM_fec!P$71)</f>
        <v>0.52882494799673796</v>
      </c>
      <c r="Q240" s="169">
        <f>IF(Q$71=0,0,Q$71/NFM_fec!Q$71)</f>
        <v>0.52882494799673807</v>
      </c>
    </row>
    <row r="241" spans="1:17" x14ac:dyDescent="0.25">
      <c r="A241" s="76" t="s">
        <v>82</v>
      </c>
      <c r="B241" s="168">
        <f>IF(B$72=0,0,B$72/NFM_fec!B$72)</f>
        <v>0.12926745122677857</v>
      </c>
      <c r="C241" s="168">
        <f>IF(C$72=0,0,C$72/NFM_fec!C$72)</f>
        <v>0.12926745122677857</v>
      </c>
      <c r="D241" s="168">
        <f>IF(D$72=0,0,D$72/NFM_fec!D$72)</f>
        <v>0.12980991990195351</v>
      </c>
      <c r="E241" s="168">
        <f>IF(E$72=0,0,E$72/NFM_fec!E$72)</f>
        <v>0.13127545798101958</v>
      </c>
      <c r="F241" s="168">
        <f>IF(F$72=0,0,F$72/NFM_fec!F$72)</f>
        <v>0.13127545798101961</v>
      </c>
      <c r="G241" s="168">
        <f>IF(G$72=0,0,G$72/NFM_fec!G$72)</f>
        <v>0.13245926120932877</v>
      </c>
      <c r="H241" s="168">
        <f>IF(H$72=0,0,H$72/NFM_fec!H$72)</f>
        <v>0.13490886731055582</v>
      </c>
      <c r="I241" s="168">
        <f>IF(I$72=0,0,I$72/NFM_fec!I$72)</f>
        <v>0.13743561180851713</v>
      </c>
      <c r="J241" s="168">
        <f>IF(J$72=0,0,J$72/NFM_fec!J$72)</f>
        <v>0.13743561180851713</v>
      </c>
      <c r="K241" s="168">
        <f>IF(K$72=0,0,K$72/NFM_fec!K$72)</f>
        <v>0.13743561180851713</v>
      </c>
      <c r="L241" s="168">
        <f>IF(L$72=0,0,L$72/NFM_fec!L$72)</f>
        <v>0.13743561180851713</v>
      </c>
      <c r="M241" s="168">
        <f>IF(M$72=0,0,M$72/NFM_fec!M$72)</f>
        <v>0.13743561180851713</v>
      </c>
      <c r="N241" s="168">
        <f>IF(N$72=0,0,N$72/NFM_fec!N$72)</f>
        <v>0.13743561180851713</v>
      </c>
      <c r="O241" s="168">
        <f>IF(O$72=0,0,O$72/NFM_fec!O$72)</f>
        <v>0.13743561180851713</v>
      </c>
      <c r="P241" s="168">
        <f>IF(P$72=0,0,P$72/NFM_fec!P$72)</f>
        <v>0.13743561180851716</v>
      </c>
      <c r="Q241" s="168">
        <f>IF(Q$72=0,0,Q$72/NFM_fec!Q$72)</f>
        <v>0.13743561180851716</v>
      </c>
    </row>
    <row r="242" spans="1:17" x14ac:dyDescent="0.25">
      <c r="A242" s="76" t="s">
        <v>81</v>
      </c>
      <c r="B242" s="168">
        <f>IF(B$73=0,0,B$73/NFM_fec!B$73)</f>
        <v>0.71202503567197162</v>
      </c>
      <c r="C242" s="168">
        <f>IF(C$73=0,0,C$73/NFM_fec!C$73)</f>
        <v>0.71202503567197173</v>
      </c>
      <c r="D242" s="168">
        <f>IF(D$73=0,0,D$73/NFM_fec!D$73)</f>
        <v>0.71501303670492133</v>
      </c>
      <c r="E242" s="168">
        <f>IF(E$73=0,0,E$73/NFM_fec!E$73)</f>
        <v>0.72308544621808635</v>
      </c>
      <c r="F242" s="168">
        <f>IF(F$73=0,0,F$73/NFM_fec!F$73)</f>
        <v>0.72308544621808624</v>
      </c>
      <c r="G242" s="168">
        <f>IF(G$73=0,0,G$73/NFM_fec!G$73)</f>
        <v>0.72960601677058146</v>
      </c>
      <c r="H242" s="168">
        <f>IF(H$73=0,0,H$73/NFM_fec!H$73)</f>
        <v>0.74309882455054288</v>
      </c>
      <c r="I242" s="168">
        <f>IF(I$73=0,0,I$73/NFM_fec!I$73)</f>
        <v>0.75701652250328311</v>
      </c>
      <c r="J242" s="168">
        <f>IF(J$73=0,0,J$73/NFM_fec!J$73)</f>
        <v>0.75701652250328311</v>
      </c>
      <c r="K242" s="168">
        <f>IF(K$73=0,0,K$73/NFM_fec!K$73)</f>
        <v>0.75701652250328311</v>
      </c>
      <c r="L242" s="168">
        <f>IF(L$73=0,0,L$73/NFM_fec!L$73)</f>
        <v>0.75701652250328322</v>
      </c>
      <c r="M242" s="168">
        <f>IF(M$73=0,0,M$73/NFM_fec!M$73)</f>
        <v>0.757016522503283</v>
      </c>
      <c r="N242" s="168">
        <f>IF(N$73=0,0,N$73/NFM_fec!N$73)</f>
        <v>0.75701652250328311</v>
      </c>
      <c r="O242" s="168">
        <f>IF(O$73=0,0,O$73/NFM_fec!O$73)</f>
        <v>0.757016522503283</v>
      </c>
      <c r="P242" s="168">
        <f>IF(P$73=0,0,P$73/NFM_fec!P$73)</f>
        <v>0.757016522503283</v>
      </c>
      <c r="Q242" s="168">
        <f>IF(Q$73=0,0,Q$73/NFM_fec!Q$73)</f>
        <v>0.75701652250328311</v>
      </c>
    </row>
    <row r="243" spans="1:17" x14ac:dyDescent="0.25">
      <c r="A243" s="76" t="s">
        <v>80</v>
      </c>
      <c r="B243" s="168">
        <f>IF(B$74=0,0,B$74/NFM_fec!B$74)</f>
        <v>0.49342360057606033</v>
      </c>
      <c r="C243" s="168">
        <f>IF(C$74=0,0,C$74/NFM_fec!C$74)</f>
        <v>0.49342360057606027</v>
      </c>
      <c r="D243" s="168">
        <f>IF(D$74=0,0,D$74/NFM_fec!D$74)</f>
        <v>0.49549424437977352</v>
      </c>
      <c r="E243" s="168">
        <f>IF(E$74=0,0,E$74/NFM_fec!E$74)</f>
        <v>0.50108831364385675</v>
      </c>
      <c r="F243" s="168">
        <f>IF(F$74=0,0,F$74/NFM_fec!F$74)</f>
        <v>0.50108831364385686</v>
      </c>
      <c r="G243" s="168">
        <f>IF(G$74=0,0,G$74/NFM_fec!G$74)</f>
        <v>0.50560697975618807</v>
      </c>
      <c r="H243" s="168">
        <f>IF(H$74=0,0,H$74/NFM_fec!H$74)</f>
        <v>0.51495731080232354</v>
      </c>
      <c r="I243" s="168">
        <f>IF(I$74=0,0,I$74/NFM_fec!I$74)</f>
        <v>0.52460208492053984</v>
      </c>
      <c r="J243" s="168">
        <f>IF(J$74=0,0,J$74/NFM_fec!J$74)</f>
        <v>0.52460208492053984</v>
      </c>
      <c r="K243" s="168">
        <f>IF(K$74=0,0,K$74/NFM_fec!K$74)</f>
        <v>0.52460208492053984</v>
      </c>
      <c r="L243" s="168">
        <f>IF(L$74=0,0,L$74/NFM_fec!L$74)</f>
        <v>0.52460208492053984</v>
      </c>
      <c r="M243" s="168">
        <f>IF(M$74=0,0,M$74/NFM_fec!M$74)</f>
        <v>0.52460208492053984</v>
      </c>
      <c r="N243" s="168">
        <f>IF(N$74=0,0,N$74/NFM_fec!N$74)</f>
        <v>0.52460208492053984</v>
      </c>
      <c r="O243" s="168">
        <f>IF(O$74=0,0,O$74/NFM_fec!O$74)</f>
        <v>0.52460208492053984</v>
      </c>
      <c r="P243" s="168">
        <f>IF(P$74=0,0,P$74/NFM_fec!P$74)</f>
        <v>0.52460208492053984</v>
      </c>
      <c r="Q243" s="168">
        <f>IF(Q$74=0,0,Q$74/NFM_fec!Q$74)</f>
        <v>0.52460208492053984</v>
      </c>
    </row>
    <row r="244" spans="1:17" x14ac:dyDescent="0.25">
      <c r="A244" s="129" t="s">
        <v>79</v>
      </c>
      <c r="B244" s="167">
        <f>IF(B$75=0,0,B$75/NFM_fec!B$75)</f>
        <v>0.77981185584172041</v>
      </c>
      <c r="C244" s="167">
        <f>IF(C$75=0,0,C$75/NFM_fec!C$75)</f>
        <v>0.77981185584172019</v>
      </c>
      <c r="D244" s="167">
        <f>IF(D$75=0,0,D$75/NFM_fec!D$75)</f>
        <v>0.78308432312029319</v>
      </c>
      <c r="E244" s="167">
        <f>IF(E$75=0,0,E$75/NFM_fec!E$75)</f>
        <v>0.79192524911053574</v>
      </c>
      <c r="F244" s="167">
        <f>IF(F$75=0,0,F$75/NFM_fec!F$75)</f>
        <v>0.79192524911053597</v>
      </c>
      <c r="G244" s="167">
        <f>IF(G$75=0,0,G$75/NFM_fec!G$75)</f>
        <v>0.79906659663196</v>
      </c>
      <c r="H244" s="167">
        <f>IF(H$75=0,0,H$75/NFM_fec!H$75)</f>
        <v>0.81384395830924638</v>
      </c>
      <c r="I244" s="167">
        <f>IF(I$75=0,0,I$75/NFM_fec!I$75)</f>
        <v>0.8290866609191736</v>
      </c>
      <c r="J244" s="167">
        <f>IF(J$75=0,0,J$75/NFM_fec!J$75)</f>
        <v>0.82908666091917382</v>
      </c>
      <c r="K244" s="167">
        <f>IF(K$75=0,0,K$75/NFM_fec!K$75)</f>
        <v>0.82908666091917371</v>
      </c>
      <c r="L244" s="167">
        <f>IF(L$75=0,0,L$75/NFM_fec!L$75)</f>
        <v>0.8290866609191736</v>
      </c>
      <c r="M244" s="167">
        <f>IF(M$75=0,0,M$75/NFM_fec!M$75)</f>
        <v>0.82908666091917382</v>
      </c>
      <c r="N244" s="167">
        <f>IF(N$75=0,0,N$75/NFM_fec!N$75)</f>
        <v>0.82908666091917371</v>
      </c>
      <c r="O244" s="167">
        <f>IF(O$75=0,0,O$75/NFM_fec!O$75)</f>
        <v>0.82908666091917382</v>
      </c>
      <c r="P244" s="167">
        <f>IF(P$75=0,0,P$75/NFM_fec!P$75)</f>
        <v>0.82908666091917382</v>
      </c>
      <c r="Q244" s="167">
        <f>IF(Q$75=0,0,Q$75/NFM_fec!Q$75)</f>
        <v>0.82908666091917371</v>
      </c>
    </row>
    <row r="245" spans="1:17" x14ac:dyDescent="0.25">
      <c r="A245" s="127" t="s">
        <v>149</v>
      </c>
      <c r="B245" s="166">
        <f>IF(B$80=0,0,B$80/NFM_fec!B$80)</f>
        <v>0.55607920228877727</v>
      </c>
      <c r="C245" s="166">
        <f>IF(C$80=0,0,C$80/NFM_fec!C$80)</f>
        <v>0.55620519471165397</v>
      </c>
      <c r="D245" s="166">
        <f>IF(D$80=0,0,D$80/NFM_fec!D$80)</f>
        <v>0.55878276835668839</v>
      </c>
      <c r="E245" s="166">
        <f>IF(E$80=0,0,E$80/NFM_fec!E$80)</f>
        <v>0.56635800381725521</v>
      </c>
      <c r="F245" s="166">
        <f>IF(F$80=0,0,F$80/NFM_fec!F$80)</f>
        <v>0.56640442666648994</v>
      </c>
      <c r="G245" s="166">
        <f>IF(G$80=0,0,G$80/NFM_fec!G$80)</f>
        <v>0.57168397968278228</v>
      </c>
      <c r="H245" s="166">
        <f>IF(H$80=0,0,H$80/NFM_fec!H$80)</f>
        <v>0.58243638675848297</v>
      </c>
      <c r="I245" s="166">
        <f>IF(I$80=0,0,I$80/NFM_fec!I$80)</f>
        <v>0.5933224160585937</v>
      </c>
      <c r="J245" s="166">
        <f>IF(J$80=0,0,J$80/NFM_fec!J$80)</f>
        <v>0.59359297944063283</v>
      </c>
      <c r="K245" s="166">
        <f>IF(K$80=0,0,K$80/NFM_fec!K$80)</f>
        <v>0.59361155408603561</v>
      </c>
      <c r="L245" s="166">
        <f>IF(L$80=0,0,L$80/NFM_fec!L$80)</f>
        <v>0.59375478006521154</v>
      </c>
      <c r="M245" s="166">
        <f>IF(M$80=0,0,M$80/NFM_fec!M$80)</f>
        <v>0.59390487798500091</v>
      </c>
      <c r="N245" s="166">
        <f>IF(N$80=0,0,N$80/NFM_fec!N$80)</f>
        <v>0.59413045707132461</v>
      </c>
      <c r="O245" s="166">
        <f>IF(O$80=0,0,O$80/NFM_fec!O$80)</f>
        <v>0.59399077561773739</v>
      </c>
      <c r="P245" s="166">
        <f>IF(P$80=0,0,P$80/NFM_fec!P$80)</f>
        <v>0.59427402247577721</v>
      </c>
      <c r="Q245" s="166">
        <f>IF(Q$80=0,0,Q$80/NFM_fec!Q$80)</f>
        <v>0.59435268020754628</v>
      </c>
    </row>
    <row r="246" spans="1:17" x14ac:dyDescent="0.25">
      <c r="A246" s="127" t="s">
        <v>148</v>
      </c>
      <c r="B246" s="166">
        <f>IF(B$87=0,0,B$87/NFM_fec!B$87)</f>
        <v>0.55571654785413371</v>
      </c>
      <c r="C246" s="166">
        <f>IF(C$87=0,0,C$87/NFM_fec!C$87)</f>
        <v>0.55802366484096566</v>
      </c>
      <c r="D246" s="166">
        <f>IF(D$87=0,0,D$87/NFM_fec!D$87)</f>
        <v>0.56087846145429643</v>
      </c>
      <c r="E246" s="166">
        <f>IF(E$87=0,0,E$87/NFM_fec!E$87)</f>
        <v>0.55576177236209134</v>
      </c>
      <c r="F246" s="166">
        <f>IF(F$87=0,0,F$87/NFM_fec!F$87)</f>
        <v>0.56181860146639373</v>
      </c>
      <c r="G246" s="166">
        <f>IF(G$87=0,0,G$87/NFM_fec!G$87)</f>
        <v>0.56488155591953038</v>
      </c>
      <c r="H246" s="166">
        <f>IF(H$87=0,0,H$87/NFM_fec!H$87)</f>
        <v>0.60029906752676865</v>
      </c>
      <c r="I246" s="166">
        <f>IF(I$87=0,0,I$87/NFM_fec!I$87)</f>
        <v>0.61922784933679753</v>
      </c>
      <c r="J246" s="166">
        <f>IF(J$87=0,0,J$87/NFM_fec!J$87)</f>
        <v>0.61163718544879897</v>
      </c>
      <c r="K246" s="166">
        <f>IF(K$87=0,0,K$87/NFM_fec!K$87)</f>
        <v>0.60122082041358393</v>
      </c>
      <c r="L246" s="166">
        <f>IF(L$87=0,0,L$87/NFM_fec!L$87)</f>
        <v>0.60492063557973397</v>
      </c>
      <c r="M246" s="166">
        <f>IF(M$87=0,0,M$87/NFM_fec!M$87)</f>
        <v>0.60787353563531898</v>
      </c>
      <c r="N246" s="166">
        <f>IF(N$87=0,0,N$87/NFM_fec!N$87)</f>
        <v>0.6082931053462407</v>
      </c>
      <c r="O246" s="166">
        <f>IF(O$87=0,0,O$87/NFM_fec!O$87)</f>
        <v>0.59710654446288647</v>
      </c>
      <c r="P246" s="166">
        <f>IF(P$87=0,0,P$87/NFM_fec!P$87)</f>
        <v>0.60320132395457304</v>
      </c>
      <c r="Q246" s="166">
        <f>IF(Q$87=0,0,Q$87/NFM_fec!Q$87)</f>
        <v>0.61399407789403515</v>
      </c>
    </row>
    <row r="247" spans="1:17" x14ac:dyDescent="0.25">
      <c r="A247" s="72" t="s">
        <v>147</v>
      </c>
      <c r="B247" s="165">
        <f>IF(B$94=0,0,B$94/NFM_fec!B$94)</f>
        <v>0.53730259712326656</v>
      </c>
      <c r="C247" s="165">
        <f>IF(C$94=0,0,C$94/NFM_fec!C$94)</f>
        <v>0.53727702125874321</v>
      </c>
      <c r="D247" s="165">
        <f>IF(D$94=0,0,D$94/NFM_fec!D$94)</f>
        <v>0.53933553243551968</v>
      </c>
      <c r="E247" s="165">
        <f>IF(E$94=0,0,E$94/NFM_fec!E$94)</f>
        <v>0.53656299355551962</v>
      </c>
      <c r="F247" s="165">
        <f>IF(F$94=0,0,F$94/NFM_fec!F$94)</f>
        <v>0.53743628712179736</v>
      </c>
      <c r="G247" s="165">
        <f>IF(G$94=0,0,G$94/NFM_fec!G$94)</f>
        <v>0.54338248033412762</v>
      </c>
      <c r="H247" s="165">
        <f>IF(H$94=0,0,H$94/NFM_fec!H$94)</f>
        <v>0.5813272148672014</v>
      </c>
      <c r="I247" s="165">
        <f>IF(I$94=0,0,I$94/NFM_fec!I$94)</f>
        <v>0.59239629569728103</v>
      </c>
      <c r="J247" s="165">
        <f>IF(J$94=0,0,J$94/NFM_fec!J$94)</f>
        <v>0.5790253539772553</v>
      </c>
      <c r="K247" s="165">
        <f>IF(K$94=0,0,K$94/NFM_fec!K$94)</f>
        <v>0.5790156089546622</v>
      </c>
      <c r="L247" s="165">
        <f>IF(L$94=0,0,L$94/NFM_fec!L$94)</f>
        <v>0.5920584485299254</v>
      </c>
      <c r="M247" s="165">
        <f>IF(M$94=0,0,M$94/NFM_fec!M$94)</f>
        <v>0.58964376604811719</v>
      </c>
      <c r="N247" s="165">
        <f>IF(N$94=0,0,N$94/NFM_fec!N$94)</f>
        <v>0.5923399419435883</v>
      </c>
      <c r="O247" s="165">
        <f>IF(O$94=0,0,O$94/NFM_fec!O$94)</f>
        <v>0.59061670310987191</v>
      </c>
      <c r="P247" s="165">
        <f>IF(P$94=0,0,P$94/NFM_fec!P$94)</f>
        <v>0.59072507218264259</v>
      </c>
      <c r="Q247" s="165">
        <f>IF(Q$94=0,0,Q$94/NFM_fec!Q$94)</f>
        <v>0.59053477547670308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0.42855152606522745</v>
      </c>
      <c r="C249" s="170">
        <f>IF(C$112=0,0,C$112/NFM_fec!C$112)</f>
        <v>0.42917226316107415</v>
      </c>
      <c r="D249" s="170">
        <f>IF(D$112=0,0,D$112/NFM_fec!D$112)</f>
        <v>0.42936963580538645</v>
      </c>
      <c r="E249" s="170">
        <f>IF(E$112=0,0,E$112/NFM_fec!E$112)</f>
        <v>0.42592436888602908</v>
      </c>
      <c r="F249" s="170">
        <f>IF(F$112=0,0,F$112/NFM_fec!F$112)</f>
        <v>0.42750392827118461</v>
      </c>
      <c r="G249" s="170">
        <f>IF(G$112=0,0,G$112/NFM_fec!G$112)</f>
        <v>0.43414948429256667</v>
      </c>
      <c r="H249" s="170">
        <f>IF(H$112=0,0,H$112/NFM_fec!H$112)</f>
        <v>0.44372078446161933</v>
      </c>
      <c r="I249" s="170">
        <f>IF(I$112=0,0,I$112/NFM_fec!I$112)</f>
        <v>0.44550058599518139</v>
      </c>
      <c r="J249" s="170">
        <f>IF(J$112=0,0,J$112/NFM_fec!J$112)</f>
        <v>0.45312427002632943</v>
      </c>
      <c r="K249" s="170">
        <f>IF(K$112=0,0,K$112/NFM_fec!K$112)</f>
        <v>0.45073327599916507</v>
      </c>
      <c r="L249" s="170">
        <f>IF(L$112=0,0,L$112/NFM_fec!L$112)</f>
        <v>0.45349476409079786</v>
      </c>
      <c r="M249" s="170">
        <f>IF(M$112=0,0,M$112/NFM_fec!M$112)</f>
        <v>0.45381102026932174</v>
      </c>
      <c r="N249" s="170">
        <f>IF(N$112=0,0,N$112/NFM_fec!N$112)</f>
        <v>0.45436232264362436</v>
      </c>
      <c r="O249" s="170">
        <f>IF(O$112=0,0,O$112/NFM_fec!O$112)</f>
        <v>0.45142711109962019</v>
      </c>
      <c r="P249" s="170">
        <f>IF(P$112=0,0,P$112/NFM_fec!P$112)</f>
        <v>0.47606260747039547</v>
      </c>
      <c r="Q249" s="170">
        <f>IF(Q$112=0,0,Q$112/NFM_fec!Q$112)</f>
        <v>0.47876819939223575</v>
      </c>
    </row>
    <row r="250" spans="1:17" x14ac:dyDescent="0.25">
      <c r="A250" s="132" t="s">
        <v>83</v>
      </c>
      <c r="B250" s="169">
        <f>IF(B$113=0,0,B$113/NFM_fec!B$113)</f>
        <v>0.47972098262050478</v>
      </c>
      <c r="C250" s="169">
        <f>IF(C$113=0,0,C$113/NFM_fec!C$113)</f>
        <v>0.47972098262050483</v>
      </c>
      <c r="D250" s="169">
        <f>IF(D$113=0,0,D$113/NFM_fec!D$113)</f>
        <v>0.47972098262050483</v>
      </c>
      <c r="E250" s="169">
        <f>IF(E$113=0,0,E$113/NFM_fec!E$113)</f>
        <v>0.47972098262050483</v>
      </c>
      <c r="F250" s="169">
        <f>IF(F$113=0,0,F$113/NFM_fec!F$113)</f>
        <v>0.47972098262050483</v>
      </c>
      <c r="G250" s="169">
        <f>IF(G$113=0,0,G$113/NFM_fec!G$113)</f>
        <v>0.48748137537452285</v>
      </c>
      <c r="H250" s="169">
        <f>IF(H$113=0,0,H$113/NFM_fec!H$113)</f>
        <v>0.4874813753745228</v>
      </c>
      <c r="I250" s="169">
        <f>IF(I$113=0,0,I$113/NFM_fec!I$113)</f>
        <v>0.48748137537452285</v>
      </c>
      <c r="J250" s="169">
        <f>IF(J$113=0,0,J$113/NFM_fec!J$113)</f>
        <v>0.49962980625925107</v>
      </c>
      <c r="K250" s="169">
        <f>IF(K$113=0,0,K$113/NFM_fec!K$113)</f>
        <v>0.49962980625925085</v>
      </c>
      <c r="L250" s="169">
        <f>IF(L$113=0,0,L$113/NFM_fec!L$113)</f>
        <v>0.49962980625925096</v>
      </c>
      <c r="M250" s="169">
        <f>IF(M$113=0,0,M$113/NFM_fec!M$113)</f>
        <v>0.49962980625925096</v>
      </c>
      <c r="N250" s="169">
        <f>IF(N$113=0,0,N$113/NFM_fec!N$113)</f>
        <v>0.49962980625925096</v>
      </c>
      <c r="O250" s="169">
        <f>IF(O$113=0,0,O$113/NFM_fec!O$113)</f>
        <v>0.49962980625925096</v>
      </c>
      <c r="P250" s="169">
        <f>IF(P$113=0,0,P$113/NFM_fec!P$113)</f>
        <v>0.52504133550970367</v>
      </c>
      <c r="Q250" s="169">
        <f>IF(Q$113=0,0,Q$113/NFM_fec!Q$113)</f>
        <v>0.52504133550970367</v>
      </c>
    </row>
    <row r="251" spans="1:17" x14ac:dyDescent="0.25">
      <c r="A251" s="76" t="s">
        <v>82</v>
      </c>
      <c r="B251" s="168">
        <f>IF(B$114=0,0,B$114/NFM_fec!B$114)</f>
        <v>0.12482166762991503</v>
      </c>
      <c r="C251" s="168">
        <f>IF(C$114=0,0,C$114/NFM_fec!C$114)</f>
        <v>0.12482166762991505</v>
      </c>
      <c r="D251" s="168">
        <f>IF(D$114=0,0,D$114/NFM_fec!D$114)</f>
        <v>0.12482166762991505</v>
      </c>
      <c r="E251" s="168">
        <f>IF(E$114=0,0,E$114/NFM_fec!E$114)</f>
        <v>0.12482166762991506</v>
      </c>
      <c r="F251" s="168">
        <f>IF(F$114=0,0,F$114/NFM_fec!F$114)</f>
        <v>0.12482166762991505</v>
      </c>
      <c r="G251" s="168">
        <f>IF(G$114=0,0,G$114/NFM_fec!G$114)</f>
        <v>0.12684089380536448</v>
      </c>
      <c r="H251" s="168">
        <f>IF(H$114=0,0,H$114/NFM_fec!H$114)</f>
        <v>0.12684089380536448</v>
      </c>
      <c r="I251" s="168">
        <f>IF(I$114=0,0,I$114/NFM_fec!I$114)</f>
        <v>0.12684089380536448</v>
      </c>
      <c r="J251" s="168">
        <f>IF(J$114=0,0,J$114/NFM_fec!J$114)</f>
        <v>0.13000187165927277</v>
      </c>
      <c r="K251" s="168">
        <f>IF(K$114=0,0,K$114/NFM_fec!K$114)</f>
        <v>0.13000187165927274</v>
      </c>
      <c r="L251" s="168">
        <f>IF(L$114=0,0,L$114/NFM_fec!L$114)</f>
        <v>0.13000187165927274</v>
      </c>
      <c r="M251" s="168">
        <f>IF(M$114=0,0,M$114/NFM_fec!M$114)</f>
        <v>0.13000187165927274</v>
      </c>
      <c r="N251" s="168">
        <f>IF(N$114=0,0,N$114/NFM_fec!N$114)</f>
        <v>0.13000187165927277</v>
      </c>
      <c r="O251" s="168">
        <f>IF(O$114=0,0,O$114/NFM_fec!O$114)</f>
        <v>0.13000187165927277</v>
      </c>
      <c r="P251" s="168">
        <f>IF(P$114=0,0,P$114/NFM_fec!P$114)</f>
        <v>0.136613859821102</v>
      </c>
      <c r="Q251" s="168">
        <f>IF(Q$114=0,0,Q$114/NFM_fec!Q$114)</f>
        <v>0.13661385982110202</v>
      </c>
    </row>
    <row r="252" spans="1:17" x14ac:dyDescent="0.25">
      <c r="A252" s="76" t="s">
        <v>81</v>
      </c>
      <c r="B252" s="168">
        <f>IF(B$115=0,0,B$115/NFM_fec!B$115)</f>
        <v>0.68668744348390443</v>
      </c>
      <c r="C252" s="168">
        <f>IF(C$115=0,0,C$115/NFM_fec!C$115)</f>
        <v>0.68668744348390454</v>
      </c>
      <c r="D252" s="168">
        <f>IF(D$115=0,0,D$115/NFM_fec!D$115)</f>
        <v>0.68668744348390443</v>
      </c>
      <c r="E252" s="168">
        <f>IF(E$115=0,0,E$115/NFM_fec!E$115)</f>
        <v>0.68668744348390454</v>
      </c>
      <c r="F252" s="168">
        <f>IF(F$115=0,0,F$115/NFM_fec!F$115)</f>
        <v>0.68668744348390454</v>
      </c>
      <c r="G252" s="168">
        <f>IF(G$115=0,0,G$115/NFM_fec!G$115)</f>
        <v>0.69779590955845039</v>
      </c>
      <c r="H252" s="168">
        <f>IF(H$115=0,0,H$115/NFM_fec!H$115)</f>
        <v>0.6977959095584505</v>
      </c>
      <c r="I252" s="168">
        <f>IF(I$115=0,0,I$115/NFM_fec!I$115)</f>
        <v>0.69779590955845028</v>
      </c>
      <c r="J252" s="168">
        <f>IF(J$115=0,0,J$115/NFM_fec!J$115)</f>
        <v>0.71518554905473675</v>
      </c>
      <c r="K252" s="168">
        <f>IF(K$115=0,0,K$115/NFM_fec!K$115)</f>
        <v>0.71518554905473697</v>
      </c>
      <c r="L252" s="168">
        <f>IF(L$115=0,0,L$115/NFM_fec!L$115)</f>
        <v>0.71518554905473675</v>
      </c>
      <c r="M252" s="168">
        <f>IF(M$115=0,0,M$115/NFM_fec!M$115)</f>
        <v>0.71518554905473675</v>
      </c>
      <c r="N252" s="168">
        <f>IF(N$115=0,0,N$115/NFM_fec!N$115)</f>
        <v>0.71518554905473686</v>
      </c>
      <c r="O252" s="168">
        <f>IF(O$115=0,0,O$115/NFM_fec!O$115)</f>
        <v>0.71518554905473675</v>
      </c>
      <c r="P252" s="168">
        <f>IF(P$115=0,0,P$115/NFM_fec!P$115)</f>
        <v>0.75156039753580461</v>
      </c>
      <c r="Q252" s="168">
        <f>IF(Q$115=0,0,Q$115/NFM_fec!Q$115)</f>
        <v>0.75156039753580461</v>
      </c>
    </row>
    <row r="253" spans="1:17" x14ac:dyDescent="0.25">
      <c r="A253" s="76" t="s">
        <v>80</v>
      </c>
      <c r="B253" s="168">
        <f>IF(B$116=0,0,B$116/NFM_fec!B$116)</f>
        <v>0.47661651199811528</v>
      </c>
      <c r="C253" s="168">
        <f>IF(C$116=0,0,C$116/NFM_fec!C$116)</f>
        <v>0.47661651199811522</v>
      </c>
      <c r="D253" s="168">
        <f>IF(D$116=0,0,D$116/NFM_fec!D$116)</f>
        <v>0.47661651199811528</v>
      </c>
      <c r="E253" s="168">
        <f>IF(E$116=0,0,E$116/NFM_fec!E$116)</f>
        <v>0.47661651199811528</v>
      </c>
      <c r="F253" s="168">
        <f>IF(F$116=0,0,F$116/NFM_fec!F$116)</f>
        <v>0.47661651199811528</v>
      </c>
      <c r="G253" s="168">
        <f>IF(G$116=0,0,G$116/NFM_fec!G$116)</f>
        <v>0.48432668407762491</v>
      </c>
      <c r="H253" s="168">
        <f>IF(H$116=0,0,H$116/NFM_fec!H$116)</f>
        <v>0.48432668407762497</v>
      </c>
      <c r="I253" s="168">
        <f>IF(I$116=0,0,I$116/NFM_fec!I$116)</f>
        <v>0.48432668407762497</v>
      </c>
      <c r="J253" s="168">
        <f>IF(J$116=0,0,J$116/NFM_fec!J$116)</f>
        <v>0.49639649749896048</v>
      </c>
      <c r="K253" s="168">
        <f>IF(K$116=0,0,K$116/NFM_fec!K$116)</f>
        <v>0.49639649749896059</v>
      </c>
      <c r="L253" s="168">
        <f>IF(L$116=0,0,L$116/NFM_fec!L$116)</f>
        <v>0.49639649749896053</v>
      </c>
      <c r="M253" s="168">
        <f>IF(M$116=0,0,M$116/NFM_fec!M$116)</f>
        <v>0.49639649749896059</v>
      </c>
      <c r="N253" s="168">
        <f>IF(N$116=0,0,N$116/NFM_fec!N$116)</f>
        <v>0.49639649749896059</v>
      </c>
      <c r="O253" s="168">
        <f>IF(O$116=0,0,O$116/NFM_fec!O$116)</f>
        <v>0.49639649749896053</v>
      </c>
      <c r="P253" s="168">
        <f>IF(P$116=0,0,P$116/NFM_fec!P$116)</f>
        <v>0.52164357835360387</v>
      </c>
      <c r="Q253" s="168">
        <f>IF(Q$116=0,0,Q$116/NFM_fec!Q$116)</f>
        <v>0.52164357835360398</v>
      </c>
    </row>
    <row r="254" spans="1:17" x14ac:dyDescent="0.25">
      <c r="A254" s="129" t="s">
        <v>79</v>
      </c>
      <c r="B254" s="167">
        <f>IF(B$117=0,0,B$117/NFM_fec!B$117)</f>
        <v>0.75201205603121535</v>
      </c>
      <c r="C254" s="167">
        <f>IF(C$117=0,0,C$117/NFM_fec!C$117)</f>
        <v>0.75201205603121535</v>
      </c>
      <c r="D254" s="167">
        <f>IF(D$117=0,0,D$117/NFM_fec!D$117)</f>
        <v>0.75201205603121535</v>
      </c>
      <c r="E254" s="167">
        <f>IF(E$117=0,0,E$117/NFM_fec!E$117)</f>
        <v>0.75201205603121557</v>
      </c>
      <c r="F254" s="167">
        <f>IF(F$117=0,0,F$117/NFM_fec!F$117)</f>
        <v>0.75201205603121546</v>
      </c>
      <c r="G254" s="167">
        <f>IF(G$117=0,0,G$117/NFM_fec!G$117)</f>
        <v>0.76417727106658839</v>
      </c>
      <c r="H254" s="167">
        <f>IF(H$117=0,0,H$117/NFM_fec!H$117)</f>
        <v>0.76417727106658839</v>
      </c>
      <c r="I254" s="167">
        <f>IF(I$117=0,0,I$117/NFM_fec!I$117)</f>
        <v>0.7641772710665885</v>
      </c>
      <c r="J254" s="167">
        <f>IF(J$117=0,0,J$117/NFM_fec!J$117)</f>
        <v>0.78322118788105188</v>
      </c>
      <c r="K254" s="167">
        <f>IF(K$117=0,0,K$117/NFM_fec!K$117)</f>
        <v>0.78322118788105177</v>
      </c>
      <c r="L254" s="167">
        <f>IF(L$117=0,0,L$117/NFM_fec!L$117)</f>
        <v>0.78322118788105177</v>
      </c>
      <c r="M254" s="167">
        <f>IF(M$117=0,0,M$117/NFM_fec!M$117)</f>
        <v>0.78322118788105177</v>
      </c>
      <c r="N254" s="167">
        <f>IF(N$117=0,0,N$117/NFM_fec!N$117)</f>
        <v>0.78322118788105188</v>
      </c>
      <c r="O254" s="167">
        <f>IF(O$117=0,0,O$117/NFM_fec!O$117)</f>
        <v>0.78322118788105199</v>
      </c>
      <c r="P254" s="167">
        <f>IF(P$117=0,0,P$117/NFM_fec!P$117)</f>
        <v>0.82305637760767558</v>
      </c>
      <c r="Q254" s="167">
        <f>IF(Q$117=0,0,Q$117/NFM_fec!Q$117)</f>
        <v>0.82305637760767592</v>
      </c>
    </row>
    <row r="255" spans="1:17" x14ac:dyDescent="0.25">
      <c r="A255" s="127" t="s">
        <v>146</v>
      </c>
      <c r="B255" s="166">
        <f>IF(B$122=0,0,B$122/NFM_fec!B$122)</f>
        <v>0.37248061420496698</v>
      </c>
      <c r="C255" s="166">
        <f>IF(C$122=0,0,C$122/NFM_fec!C$122)</f>
        <v>0.37260695620529583</v>
      </c>
      <c r="D255" s="166">
        <f>IF(D$122=0,0,D$122/NFM_fec!D$122)</f>
        <v>0.37278680388762542</v>
      </c>
      <c r="E255" s="166">
        <f>IF(E$122=0,0,E$122/NFM_fec!E$122)</f>
        <v>0.37353444684140602</v>
      </c>
      <c r="F255" s="166">
        <f>IF(F$122=0,0,F$122/NFM_fec!F$122)</f>
        <v>0.37357183924626347</v>
      </c>
      <c r="G255" s="166">
        <f>IF(G$122=0,0,G$122/NFM_fec!G$122)</f>
        <v>0.37975190074152715</v>
      </c>
      <c r="H255" s="166">
        <f>IF(H$122=0,0,H$122/NFM_fec!H$122)</f>
        <v>0.37987724916339061</v>
      </c>
      <c r="I255" s="166">
        <f>IF(I$122=0,0,I$122/NFM_fec!I$122)</f>
        <v>0.37988281950935432</v>
      </c>
      <c r="J255" s="166">
        <f>IF(J$122=0,0,J$122/NFM_fec!J$122)</f>
        <v>0.38948203803847159</v>
      </c>
      <c r="K255" s="166">
        <f>IF(K$122=0,0,K$122/NFM_fec!K$122)</f>
        <v>0.38952338477440113</v>
      </c>
      <c r="L255" s="166">
        <f>IF(L$122=0,0,L$122/NFM_fec!L$122)</f>
        <v>0.38963823557187716</v>
      </c>
      <c r="M255" s="166">
        <f>IF(M$122=0,0,M$122/NFM_fec!M$122)</f>
        <v>0.38974654228066424</v>
      </c>
      <c r="N255" s="166">
        <f>IF(N$122=0,0,N$122/NFM_fec!N$122)</f>
        <v>0.38991729316238266</v>
      </c>
      <c r="O255" s="166">
        <f>IF(O$122=0,0,O$122/NFM_fec!O$122)</f>
        <v>0.38976028421941711</v>
      </c>
      <c r="P255" s="166">
        <f>IF(P$122=0,0,P$122/NFM_fec!P$122)</f>
        <v>0.40988790515831841</v>
      </c>
      <c r="Q255" s="166">
        <f>IF(Q$122=0,0,Q$122/NFM_fec!Q$122)</f>
        <v>0.4099511574362098</v>
      </c>
    </row>
    <row r="256" spans="1:17" x14ac:dyDescent="0.25">
      <c r="A256" s="127" t="s">
        <v>145</v>
      </c>
      <c r="B256" s="166">
        <f>IF(B$130=0,0,B$130/NFM_fec!B$130)</f>
        <v>0.49243768112397368</v>
      </c>
      <c r="C256" s="166">
        <f>IF(C$130=0,0,C$130/NFM_fec!C$130)</f>
        <v>0.49448208909322411</v>
      </c>
      <c r="D256" s="166">
        <f>IF(D$130=0,0,D$130/NFM_fec!D$130)</f>
        <v>0.49493482733685562</v>
      </c>
      <c r="E256" s="166">
        <f>IF(E$130=0,0,E$130/NFM_fec!E$130)</f>
        <v>0.4849447511245496</v>
      </c>
      <c r="F256" s="166">
        <f>IF(F$130=0,0,F$130/NFM_fec!F$130)</f>
        <v>0.49022979883502121</v>
      </c>
      <c r="G256" s="166">
        <f>IF(G$130=0,0,G$130/NFM_fec!G$130)</f>
        <v>0.49639970384884835</v>
      </c>
      <c r="H256" s="166">
        <f>IF(H$130=0,0,H$130/NFM_fec!H$130)</f>
        <v>0.51794497050368249</v>
      </c>
      <c r="I256" s="166">
        <f>IF(I$130=0,0,I$130/NFM_fec!I$130)</f>
        <v>0.52445429640831243</v>
      </c>
      <c r="J256" s="166">
        <f>IF(J$130=0,0,J$130/NFM_fec!J$130)</f>
        <v>0.53093500512778657</v>
      </c>
      <c r="K256" s="166">
        <f>IF(K$130=0,0,K$130/NFM_fec!K$130)</f>
        <v>0.52189302247049152</v>
      </c>
      <c r="L256" s="166">
        <f>IF(L$130=0,0,L$130/NFM_fec!L$130)</f>
        <v>0.52510466726734972</v>
      </c>
      <c r="M256" s="166">
        <f>IF(M$130=0,0,M$130/NFM_fec!M$130)</f>
        <v>0.52766794831607056</v>
      </c>
      <c r="N256" s="166">
        <f>IF(N$130=0,0,N$130/NFM_fec!N$130)</f>
        <v>0.52803215809912407</v>
      </c>
      <c r="O256" s="166">
        <f>IF(O$130=0,0,O$130/NFM_fec!O$130)</f>
        <v>0.51832160272207017</v>
      </c>
      <c r="P256" s="166">
        <f>IF(P$130=0,0,P$130/NFM_fec!P$130)</f>
        <v>0.5502435008298352</v>
      </c>
      <c r="Q256" s="166">
        <f>IF(Q$130=0,0,Q$130/NFM_fec!Q$130)</f>
        <v>0.56008870917969589</v>
      </c>
    </row>
    <row r="257" spans="1:17" x14ac:dyDescent="0.25">
      <c r="A257" s="72" t="s">
        <v>144</v>
      </c>
      <c r="B257" s="165">
        <f>IF(B$137=0,0,B$137/NFM_fec!B$137)</f>
        <v>0.49405273231300167</v>
      </c>
      <c r="C257" s="165">
        <f>IF(C$137=0,0,C$137/NFM_fec!C$137)</f>
        <v>0.49404409527408299</v>
      </c>
      <c r="D257" s="165">
        <f>IF(D$137=0,0,D$137/NFM_fec!D$137)</f>
        <v>0.49387346156156675</v>
      </c>
      <c r="E257" s="165">
        <f>IF(E$137=0,0,E$137/NFM_fec!E$137)</f>
        <v>0.48605468122144951</v>
      </c>
      <c r="F257" s="165">
        <f>IF(F$137=0,0,F$137/NFM_fec!F$137)</f>
        <v>0.48694752305673239</v>
      </c>
      <c r="G257" s="165">
        <f>IF(G$137=0,0,G$137/NFM_fec!G$137)</f>
        <v>0.49567749969981084</v>
      </c>
      <c r="H257" s="165">
        <f>IF(H$137=0,0,H$137/NFM_fec!H$137)</f>
        <v>0.52032487460603849</v>
      </c>
      <c r="I257" s="165">
        <f>IF(I$137=0,0,I$137/NFM_fec!I$137)</f>
        <v>0.52047032256507453</v>
      </c>
      <c r="J257" s="165">
        <f>IF(J$137=0,0,J$137/NFM_fec!J$137)</f>
        <v>0.52158386045051908</v>
      </c>
      <c r="K257" s="165">
        <f>IF(K$137=0,0,K$137/NFM_fec!K$137)</f>
        <v>0.52174068918927097</v>
      </c>
      <c r="L257" s="165">
        <f>IF(L$137=0,0,L$137/NFM_fec!L$137)</f>
        <v>0.53396413379358709</v>
      </c>
      <c r="M257" s="165">
        <f>IF(M$137=0,0,M$137/NFM_fec!M$137)</f>
        <v>0.53105686214208492</v>
      </c>
      <c r="N257" s="165">
        <f>IF(N$137=0,0,N$137/NFM_fec!N$137)</f>
        <v>0.53344209041839508</v>
      </c>
      <c r="O257" s="165">
        <f>IF(O$137=0,0,O$137/NFM_fec!O$137)</f>
        <v>0.53191205741605552</v>
      </c>
      <c r="P257" s="165">
        <f>IF(P$137=0,0,P$137/NFM_fec!P$137)</f>
        <v>0.55900638772261413</v>
      </c>
      <c r="Q257" s="165">
        <f>IF(Q$137=0,0,Q$137/NFM_fec!Q$137)</f>
        <v>0.55911242427429597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567.38010874338431</v>
      </c>
      <c r="C5" s="96">
        <v>618.89576600775592</v>
      </c>
      <c r="D5" s="96">
        <v>607.7992365291226</v>
      </c>
      <c r="E5" s="96">
        <v>710.16921349170889</v>
      </c>
      <c r="F5" s="96">
        <v>882.84331948457861</v>
      </c>
      <c r="G5" s="96">
        <v>967.10216721486756</v>
      </c>
      <c r="H5" s="96">
        <v>834.51020765844032</v>
      </c>
      <c r="I5" s="96">
        <v>829.92366466998169</v>
      </c>
      <c r="J5" s="96">
        <v>940.75865617714794</v>
      </c>
      <c r="K5" s="96">
        <v>754.77850797313567</v>
      </c>
      <c r="L5" s="96">
        <v>890.40344354199328</v>
      </c>
      <c r="M5" s="96">
        <v>835.22541530278374</v>
      </c>
      <c r="N5" s="96">
        <v>786.49346185183288</v>
      </c>
      <c r="O5" s="96">
        <v>758.03365282194511</v>
      </c>
      <c r="P5" s="96">
        <v>816.58063790573169</v>
      </c>
      <c r="Q5" s="96">
        <v>953.25988821234387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0.30925117643732553</v>
      </c>
      <c r="C10" s="158">
        <v>0.33679115794766157</v>
      </c>
      <c r="D10" s="158">
        <v>0.33088028762374333</v>
      </c>
      <c r="E10" s="158">
        <v>0.36657355518177714</v>
      </c>
      <c r="F10" s="158">
        <v>0.45977074977070065</v>
      </c>
      <c r="G10" s="158">
        <v>0.50410445462932052</v>
      </c>
      <c r="H10" s="158">
        <v>0.50818619595876691</v>
      </c>
      <c r="I10" s="158">
        <v>0.5025690473344343</v>
      </c>
      <c r="J10" s="158">
        <v>0.52073280722477466</v>
      </c>
      <c r="K10" s="158">
        <v>0.42388585320088878</v>
      </c>
      <c r="L10" s="158">
        <v>0.55749034427565025</v>
      </c>
      <c r="M10" s="158">
        <v>0.48895720668381948</v>
      </c>
      <c r="N10" s="158">
        <v>0.47254096969114656</v>
      </c>
      <c r="O10" s="158">
        <v>0.45637279275102516</v>
      </c>
      <c r="P10" s="158">
        <v>0.48792917031626204</v>
      </c>
      <c r="Q10" s="158">
        <v>0.57111436760235967</v>
      </c>
    </row>
    <row r="11" spans="1:17" x14ac:dyDescent="0.25">
      <c r="A11" s="92" t="s">
        <v>125</v>
      </c>
      <c r="B11" s="91">
        <v>0.14480576413273821</v>
      </c>
      <c r="C11" s="91">
        <v>0.15770126258402353</v>
      </c>
      <c r="D11" s="91">
        <v>0.15493351856505136</v>
      </c>
      <c r="E11" s="91">
        <v>0.17170311942083727</v>
      </c>
      <c r="F11" s="91">
        <v>0.21428454566173052</v>
      </c>
      <c r="G11" s="91">
        <v>0.23502722768430206</v>
      </c>
      <c r="H11" s="91">
        <v>0.23803240676965284</v>
      </c>
      <c r="I11" s="91">
        <v>0.23540193500374496</v>
      </c>
      <c r="J11" s="91">
        <v>0.24384805808098658</v>
      </c>
      <c r="K11" s="91">
        <v>0.19851552086633481</v>
      </c>
      <c r="L11" s="91">
        <v>0.26111616201682036</v>
      </c>
      <c r="M11" s="91">
        <v>0.22897952425179821</v>
      </c>
      <c r="N11" s="91">
        <v>0.22131815803683</v>
      </c>
      <c r="O11" s="91">
        <v>0.21372806583125067</v>
      </c>
      <c r="P11" s="91">
        <v>0.22852513420125217</v>
      </c>
      <c r="Q11" s="91">
        <v>0.26747688512572365</v>
      </c>
    </row>
    <row r="12" spans="1:17" x14ac:dyDescent="0.25">
      <c r="A12" s="92" t="s">
        <v>26</v>
      </c>
      <c r="B12" s="91">
        <v>0.16444541230458731</v>
      </c>
      <c r="C12" s="91">
        <v>0.17908989536363806</v>
      </c>
      <c r="D12" s="91">
        <v>0.17594676905869194</v>
      </c>
      <c r="E12" s="91">
        <v>0.1948704357609399</v>
      </c>
      <c r="F12" s="91">
        <v>0.2454862041089701</v>
      </c>
      <c r="G12" s="91">
        <v>0.26907722694501846</v>
      </c>
      <c r="H12" s="91">
        <v>0.27015378918911404</v>
      </c>
      <c r="I12" s="91">
        <v>0.26716711233068935</v>
      </c>
      <c r="J12" s="91">
        <v>0.27688474914378808</v>
      </c>
      <c r="K12" s="91">
        <v>0.22537033233455395</v>
      </c>
      <c r="L12" s="91">
        <v>0.29637418225882994</v>
      </c>
      <c r="M12" s="91">
        <v>0.25997768243202124</v>
      </c>
      <c r="N12" s="91">
        <v>0.25122281165431659</v>
      </c>
      <c r="O12" s="91">
        <v>0.24264472691977451</v>
      </c>
      <c r="P12" s="91">
        <v>0.25940403611500984</v>
      </c>
      <c r="Q12" s="91">
        <v>0.30363748247663602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296.83191414683375</v>
      </c>
      <c r="C15" s="206">
        <v>324.25423614024373</v>
      </c>
      <c r="D15" s="206">
        <v>318.32882779703641</v>
      </c>
      <c r="E15" s="206">
        <v>389.55232706646871</v>
      </c>
      <c r="F15" s="206">
        <v>479.19587217370906</v>
      </c>
      <c r="G15" s="206">
        <v>524.6461719103047</v>
      </c>
      <c r="H15" s="206">
        <v>390.03143233665247</v>
      </c>
      <c r="I15" s="206">
        <v>390.35867761325073</v>
      </c>
      <c r="J15" s="206">
        <v>485.21962771748105</v>
      </c>
      <c r="K15" s="206">
        <v>383.98820112140305</v>
      </c>
      <c r="L15" s="206">
        <v>402.78709211883046</v>
      </c>
      <c r="M15" s="206">
        <v>407.49979654809499</v>
      </c>
      <c r="N15" s="206">
        <v>373.16563497223899</v>
      </c>
      <c r="O15" s="206">
        <v>358.82308890935292</v>
      </c>
      <c r="P15" s="206">
        <v>389.79258471570984</v>
      </c>
      <c r="Q15" s="206">
        <v>453.6981361586196</v>
      </c>
    </row>
    <row r="16" spans="1:17" x14ac:dyDescent="0.25">
      <c r="A16" s="88" t="s">
        <v>33</v>
      </c>
      <c r="B16" s="87">
        <v>158.90510414497393</v>
      </c>
      <c r="C16" s="87">
        <v>174.08945048913003</v>
      </c>
      <c r="D16" s="87">
        <v>169.36550628703952</v>
      </c>
      <c r="E16" s="87">
        <v>165.35478823573521</v>
      </c>
      <c r="F16" s="87">
        <v>178.51636334468003</v>
      </c>
      <c r="G16" s="87">
        <v>179.70405644959186</v>
      </c>
      <c r="H16" s="87">
        <v>61.700361021006252</v>
      </c>
      <c r="I16" s="87">
        <v>66.788229967546869</v>
      </c>
      <c r="J16" s="87">
        <v>57.363364010887786</v>
      </c>
      <c r="K16" s="87">
        <v>55.113596872998038</v>
      </c>
      <c r="L16" s="87">
        <v>57.975040914180241</v>
      </c>
      <c r="M16" s="87">
        <v>67.206114945723442</v>
      </c>
      <c r="N16" s="87">
        <v>66.263513032838446</v>
      </c>
      <c r="O16" s="87">
        <v>71.433296339282208</v>
      </c>
      <c r="P16" s="87">
        <v>71.277862695150233</v>
      </c>
      <c r="Q16" s="87">
        <v>74.728067648313953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7.6712451327048986E-14</v>
      </c>
      <c r="J18" s="87">
        <v>0</v>
      </c>
      <c r="K18" s="87">
        <v>0</v>
      </c>
      <c r="L18" s="87">
        <v>4.2536392014676215E-14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11.426052476346525</v>
      </c>
      <c r="C19" s="87">
        <v>10.37829709222946</v>
      </c>
      <c r="D19" s="87">
        <v>8.8652253001375385</v>
      </c>
      <c r="E19" s="87">
        <v>4.9358078480422449</v>
      </c>
      <c r="F19" s="87">
        <v>4.9990348556546893</v>
      </c>
      <c r="G19" s="87">
        <v>6.2551568018278951</v>
      </c>
      <c r="H19" s="87">
        <v>16.937871561826601</v>
      </c>
      <c r="I19" s="87">
        <v>15.527702950967132</v>
      </c>
      <c r="J19" s="87">
        <v>11.458312502985887</v>
      </c>
      <c r="K19" s="87">
        <v>7.5553019232445555</v>
      </c>
      <c r="L19" s="87">
        <v>9.6567330718965767</v>
      </c>
      <c r="M19" s="87">
        <v>10.57400971666719</v>
      </c>
      <c r="N19" s="87">
        <v>8.8360999459977965</v>
      </c>
      <c r="O19" s="87">
        <v>12.573799060577047</v>
      </c>
      <c r="P19" s="87">
        <v>6.2528588585482199</v>
      </c>
      <c r="Q19" s="87">
        <v>5.7523082917896602</v>
      </c>
    </row>
    <row r="20" spans="1:17" x14ac:dyDescent="0.25">
      <c r="A20" s="88" t="s">
        <v>29</v>
      </c>
      <c r="B20" s="87">
        <v>33.754108881909723</v>
      </c>
      <c r="C20" s="87">
        <v>39.639055893034609</v>
      </c>
      <c r="D20" s="87">
        <v>42.812176263289963</v>
      </c>
      <c r="E20" s="87">
        <v>6.2617300990431843</v>
      </c>
      <c r="F20" s="87">
        <v>40.959208353663314</v>
      </c>
      <c r="G20" s="87">
        <v>40.458215502939957</v>
      </c>
      <c r="H20" s="87">
        <v>41.285358079860863</v>
      </c>
      <c r="I20" s="87">
        <v>37.906839951424189</v>
      </c>
      <c r="J20" s="87">
        <v>49.353310055300376</v>
      </c>
      <c r="K20" s="87">
        <v>39.35137041622648</v>
      </c>
      <c r="L20" s="87">
        <v>42.083868588773356</v>
      </c>
      <c r="M20" s="87">
        <v>8.4504274099064709</v>
      </c>
      <c r="N20" s="87">
        <v>27.017583883812474</v>
      </c>
      <c r="O20" s="87">
        <v>25.148030548633081</v>
      </c>
      <c r="P20" s="87">
        <v>41.541822786961845</v>
      </c>
      <c r="Q20" s="87">
        <v>52.238746611603489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155.26631665403858</v>
      </c>
      <c r="F21" s="87">
        <v>194.15089144182406</v>
      </c>
      <c r="G21" s="87">
        <v>211.91787955335695</v>
      </c>
      <c r="H21" s="87">
        <v>22.004975130790612</v>
      </c>
      <c r="I21" s="87">
        <v>23.540288601873389</v>
      </c>
      <c r="J21" s="87">
        <v>185.75408865758843</v>
      </c>
      <c r="K21" s="87">
        <v>139.47482418684544</v>
      </c>
      <c r="L21" s="87">
        <v>91.951234105224984</v>
      </c>
      <c r="M21" s="87">
        <v>83.573511517913118</v>
      </c>
      <c r="N21" s="87">
        <v>23.14911967952532</v>
      </c>
      <c r="O21" s="87">
        <v>18.166286472500037</v>
      </c>
      <c r="P21" s="87">
        <v>15.429913657470214</v>
      </c>
      <c r="Q21" s="87">
        <v>64.928040445564477</v>
      </c>
    </row>
    <row r="22" spans="1:17" x14ac:dyDescent="0.25">
      <c r="A22" s="88" t="s">
        <v>26</v>
      </c>
      <c r="B22" s="87">
        <v>91.513052427702931</v>
      </c>
      <c r="C22" s="87">
        <v>98.987330500833934</v>
      </c>
      <c r="D22" s="87">
        <v>96.203300723676961</v>
      </c>
      <c r="E22" s="87">
        <v>53.408407453210913</v>
      </c>
      <c r="F22" s="87">
        <v>57.417160458372734</v>
      </c>
      <c r="G22" s="87">
        <v>82.805060018036073</v>
      </c>
      <c r="H22" s="87">
        <v>244.15714695428176</v>
      </c>
      <c r="I22" s="87">
        <v>242.6733782876446</v>
      </c>
      <c r="J22" s="87">
        <v>159.43256538354186</v>
      </c>
      <c r="K22" s="87">
        <v>119.95148421644333</v>
      </c>
      <c r="L22" s="87">
        <v>175.8450324243295</v>
      </c>
      <c r="M22" s="87">
        <v>215.29876608550711</v>
      </c>
      <c r="N22" s="87">
        <v>227.78609380909828</v>
      </c>
      <c r="O22" s="87">
        <v>212.83953533231846</v>
      </c>
      <c r="P22" s="87">
        <v>234.343382161482</v>
      </c>
      <c r="Q22" s="87">
        <v>235.46114908499743</v>
      </c>
    </row>
    <row r="23" spans="1:17" x14ac:dyDescent="0.25">
      <c r="A23" s="88" t="s">
        <v>25</v>
      </c>
      <c r="B23" s="87">
        <v>1.2335962159006568</v>
      </c>
      <c r="C23" s="87">
        <v>1.1601021650157284</v>
      </c>
      <c r="D23" s="87">
        <v>1.0826192228924527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4.3252767763985842</v>
      </c>
      <c r="F24" s="87">
        <v>3.1532137195142349</v>
      </c>
      <c r="G24" s="87">
        <v>3.5058035845519067</v>
      </c>
      <c r="H24" s="87">
        <v>3.9457195888864063</v>
      </c>
      <c r="I24" s="87">
        <v>3.9222378537945217</v>
      </c>
      <c r="J24" s="87">
        <v>21.857987107176687</v>
      </c>
      <c r="K24" s="87">
        <v>22.541623505645187</v>
      </c>
      <c r="L24" s="87">
        <v>25.275183014425743</v>
      </c>
      <c r="M24" s="87">
        <v>22.396966872377668</v>
      </c>
      <c r="N24" s="87">
        <v>20.113224620966669</v>
      </c>
      <c r="O24" s="87">
        <v>18.662141156042061</v>
      </c>
      <c r="P24" s="87">
        <v>20.946744556097297</v>
      </c>
      <c r="Q24" s="87">
        <v>20.589824076350649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270.23894342011317</v>
      </c>
      <c r="C26" s="204">
        <v>294.30473870956456</v>
      </c>
      <c r="D26" s="204">
        <v>289.13952844446243</v>
      </c>
      <c r="E26" s="204">
        <v>320.25031287005822</v>
      </c>
      <c r="F26" s="204">
        <v>403.18767656109895</v>
      </c>
      <c r="G26" s="204">
        <v>441.95189084993353</v>
      </c>
      <c r="H26" s="204">
        <v>443.97058912582901</v>
      </c>
      <c r="I26" s="204">
        <v>439.06241800939659</v>
      </c>
      <c r="J26" s="204">
        <v>455.01829565244225</v>
      </c>
      <c r="K26" s="204">
        <v>370.36642099853179</v>
      </c>
      <c r="L26" s="204">
        <v>487.05886107888716</v>
      </c>
      <c r="M26" s="204">
        <v>427.23666154800492</v>
      </c>
      <c r="N26" s="204">
        <v>412.8552859099027</v>
      </c>
      <c r="O26" s="204">
        <v>398.75419111984115</v>
      </c>
      <c r="P26" s="204">
        <v>426.30012401970566</v>
      </c>
      <c r="Q26" s="204">
        <v>498.99063768612189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17.565531322307358</v>
      </c>
      <c r="C28" s="208">
        <v>19.129808016121697</v>
      </c>
      <c r="D28" s="208">
        <v>18.794069348890055</v>
      </c>
      <c r="E28" s="208">
        <v>20.828290506169964</v>
      </c>
      <c r="F28" s="208">
        <v>25.993591631181104</v>
      </c>
      <c r="G28" s="208">
        <v>28.509763780531113</v>
      </c>
      <c r="H28" s="208">
        <v>28.874304292222924</v>
      </c>
      <c r="I28" s="208">
        <v>28.555217310615305</v>
      </c>
      <c r="J28" s="208">
        <v>29.579766577378972</v>
      </c>
      <c r="K28" s="208">
        <v>24.080744441535689</v>
      </c>
      <c r="L28" s="208">
        <v>31.674458196724348</v>
      </c>
      <c r="M28" s="208">
        <v>27.776152624180359</v>
      </c>
      <c r="N28" s="208">
        <v>26.846797573801769</v>
      </c>
      <c r="O28" s="208">
        <v>25.926088352212414</v>
      </c>
      <c r="P28" s="208">
        <v>27.721033252978437</v>
      </c>
      <c r="Q28" s="208">
        <v>32.446039919807866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252.67341209780582</v>
      </c>
      <c r="C30" s="208">
        <v>275.17493069344289</v>
      </c>
      <c r="D30" s="208">
        <v>270.34545909557238</v>
      </c>
      <c r="E30" s="208">
        <v>299.42202236388829</v>
      </c>
      <c r="F30" s="208">
        <v>377.19408492991784</v>
      </c>
      <c r="G30" s="208">
        <v>413.44212706940243</v>
      </c>
      <c r="H30" s="208">
        <v>415.09628483360609</v>
      </c>
      <c r="I30" s="208">
        <v>410.50720069878128</v>
      </c>
      <c r="J30" s="208">
        <v>425.43852907506329</v>
      </c>
      <c r="K30" s="208">
        <v>346.28567655699612</v>
      </c>
      <c r="L30" s="208">
        <v>455.38440288216282</v>
      </c>
      <c r="M30" s="208">
        <v>399.46050892382453</v>
      </c>
      <c r="N30" s="208">
        <v>386.00848833610092</v>
      </c>
      <c r="O30" s="208">
        <v>372.82810276762876</v>
      </c>
      <c r="P30" s="208">
        <v>398.57909076672723</v>
      </c>
      <c r="Q30" s="208">
        <v>466.54459776631404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1140.9447624965971</v>
      </c>
      <c r="C33" s="96">
        <v>1156.7290874622543</v>
      </c>
      <c r="D33" s="96">
        <v>1151.9312403307222</v>
      </c>
      <c r="E33" s="96">
        <v>1199.2765073583066</v>
      </c>
      <c r="F33" s="96">
        <v>1189.9115515940198</v>
      </c>
      <c r="G33" s="96">
        <v>1163.0047679380582</v>
      </c>
      <c r="H33" s="96">
        <v>853.89337228317811</v>
      </c>
      <c r="I33" s="96">
        <v>905.27354878355413</v>
      </c>
      <c r="J33" s="96">
        <v>1025.2976472233888</v>
      </c>
      <c r="K33" s="96">
        <v>498.67216811633307</v>
      </c>
      <c r="L33" s="96">
        <v>675.00660369674767</v>
      </c>
      <c r="M33" s="96">
        <v>720.13331477024678</v>
      </c>
      <c r="N33" s="96">
        <v>679.28907701328615</v>
      </c>
      <c r="O33" s="96">
        <v>823.50255407040004</v>
      </c>
      <c r="P33" s="96">
        <v>880.49677649513205</v>
      </c>
      <c r="Q33" s="96">
        <v>902.22596034036769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0.89176994761341466</v>
      </c>
      <c r="C38" s="158">
        <v>0.91841026912865276</v>
      </c>
      <c r="D38" s="158">
        <v>0.89774879054177592</v>
      </c>
      <c r="E38" s="158">
        <v>0.9112470766570917</v>
      </c>
      <c r="F38" s="158">
        <v>0.89113218838338359</v>
      </c>
      <c r="G38" s="158">
        <v>0.89490401193325031</v>
      </c>
      <c r="H38" s="158">
        <v>0.65976172275287337</v>
      </c>
      <c r="I38" s="158">
        <v>0.70472487633557801</v>
      </c>
      <c r="J38" s="158">
        <v>0.79884508728750048</v>
      </c>
      <c r="K38" s="158">
        <v>0.37852281862997261</v>
      </c>
      <c r="L38" s="158">
        <v>0.53845729543911669</v>
      </c>
      <c r="M38" s="158">
        <v>0.53635570355685092</v>
      </c>
      <c r="N38" s="158">
        <v>0.50669496394925084</v>
      </c>
      <c r="O38" s="158">
        <v>0.58880438796240331</v>
      </c>
      <c r="P38" s="158">
        <v>0.63394362488337541</v>
      </c>
      <c r="Q38" s="158">
        <v>0.72919697024660235</v>
      </c>
    </row>
    <row r="39" spans="1:17" x14ac:dyDescent="0.25">
      <c r="A39" s="92" t="s">
        <v>125</v>
      </c>
      <c r="B39" s="91">
        <v>0.4175681081715894</v>
      </c>
      <c r="C39" s="91">
        <v>0.43004234402801367</v>
      </c>
      <c r="D39" s="91">
        <v>0.42036768012098324</v>
      </c>
      <c r="E39" s="91">
        <v>0.42682829520409304</v>
      </c>
      <c r="F39" s="91">
        <v>0.41532841357896638</v>
      </c>
      <c r="G39" s="91">
        <v>0.41722862600547633</v>
      </c>
      <c r="H39" s="91">
        <v>0.30902978477223558</v>
      </c>
      <c r="I39" s="91">
        <v>0.3300911594427664</v>
      </c>
      <c r="J39" s="91">
        <v>0.37408210226038058</v>
      </c>
      <c r="K39" s="91">
        <v>0.17727096559768993</v>
      </c>
      <c r="L39" s="91">
        <v>0.25220150239140271</v>
      </c>
      <c r="M39" s="91">
        <v>0.25117632412687457</v>
      </c>
      <c r="N39" s="91">
        <v>0.23731444107604377</v>
      </c>
      <c r="O39" s="91">
        <v>0.27574830268379336</v>
      </c>
      <c r="P39" s="91">
        <v>0.29691205356424916</v>
      </c>
      <c r="Q39" s="91">
        <v>0.34151361847803446</v>
      </c>
    </row>
    <row r="40" spans="1:17" x14ac:dyDescent="0.25">
      <c r="A40" s="92" t="s">
        <v>26</v>
      </c>
      <c r="B40" s="91">
        <v>0.47420183944182526</v>
      </c>
      <c r="C40" s="91">
        <v>0.48836792510063909</v>
      </c>
      <c r="D40" s="91">
        <v>0.47738111042079268</v>
      </c>
      <c r="E40" s="91">
        <v>0.48441878145299871</v>
      </c>
      <c r="F40" s="91">
        <v>0.47580377480441716</v>
      </c>
      <c r="G40" s="91">
        <v>0.47767538592777392</v>
      </c>
      <c r="H40" s="91">
        <v>0.35073193798063773</v>
      </c>
      <c r="I40" s="91">
        <v>0.37463371689281166</v>
      </c>
      <c r="J40" s="91">
        <v>0.4247629850271199</v>
      </c>
      <c r="K40" s="91">
        <v>0.20125185303228268</v>
      </c>
      <c r="L40" s="91">
        <v>0.28625579304771404</v>
      </c>
      <c r="M40" s="91">
        <v>0.28517937942997634</v>
      </c>
      <c r="N40" s="91">
        <v>0.26938052287320713</v>
      </c>
      <c r="O40" s="91">
        <v>0.31305608527860995</v>
      </c>
      <c r="P40" s="91">
        <v>0.33703157131912626</v>
      </c>
      <c r="Q40" s="91">
        <v>0.38768335176856794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100.16820241515576</v>
      </c>
      <c r="C44" s="206">
        <v>98.873532744699446</v>
      </c>
      <c r="D44" s="206">
        <v>95.723973484896916</v>
      </c>
      <c r="E44" s="206">
        <v>117.93452102632884</v>
      </c>
      <c r="F44" s="206">
        <v>104.97222717771209</v>
      </c>
      <c r="G44" s="206">
        <v>108.94395272680958</v>
      </c>
      <c r="H44" s="206">
        <v>48.166099145593577</v>
      </c>
      <c r="I44" s="206">
        <v>41.158112752320498</v>
      </c>
      <c r="J44" s="206">
        <v>58.194915492980726</v>
      </c>
      <c r="K44" s="206">
        <v>35.060444660009011</v>
      </c>
      <c r="L44" s="206">
        <v>46.08512708749992</v>
      </c>
      <c r="M44" s="206">
        <v>42.903221495005226</v>
      </c>
      <c r="N44" s="206">
        <v>40.123059408903529</v>
      </c>
      <c r="O44" s="206">
        <v>59.145913771908404</v>
      </c>
      <c r="P44" s="206">
        <v>56.326206710583151</v>
      </c>
      <c r="Q44" s="206">
        <v>49.844932929694025</v>
      </c>
    </row>
    <row r="45" spans="1:17" x14ac:dyDescent="0.25">
      <c r="A45" s="152" t="s">
        <v>164</v>
      </c>
      <c r="B45" s="151">
        <v>100.16820241515576</v>
      </c>
      <c r="C45" s="151">
        <v>98.873532744699446</v>
      </c>
      <c r="D45" s="151">
        <v>95.723973484896916</v>
      </c>
      <c r="E45" s="151">
        <v>117.93452102632884</v>
      </c>
      <c r="F45" s="151">
        <v>104.97222717771209</v>
      </c>
      <c r="G45" s="151">
        <v>108.94395272680958</v>
      </c>
      <c r="H45" s="151">
        <v>48.166099145593577</v>
      </c>
      <c r="I45" s="151">
        <v>41.158112752320498</v>
      </c>
      <c r="J45" s="151">
        <v>58.194915492980726</v>
      </c>
      <c r="K45" s="151">
        <v>35.060444660009011</v>
      </c>
      <c r="L45" s="151">
        <v>46.08512708749992</v>
      </c>
      <c r="M45" s="151">
        <v>42.903221495005226</v>
      </c>
      <c r="N45" s="151">
        <v>40.123059408903529</v>
      </c>
      <c r="O45" s="151">
        <v>59.145913771908404</v>
      </c>
      <c r="P45" s="151">
        <v>56.326206710583151</v>
      </c>
      <c r="Q45" s="151">
        <v>49.844932929694025</v>
      </c>
    </row>
    <row r="46" spans="1:17" x14ac:dyDescent="0.25">
      <c r="A46" s="154" t="s">
        <v>30</v>
      </c>
      <c r="B46" s="205">
        <v>5.3318472100702659</v>
      </c>
      <c r="C46" s="205">
        <v>5.5853528694091725</v>
      </c>
      <c r="D46" s="205">
        <v>5.1262728493180747</v>
      </c>
      <c r="E46" s="205">
        <v>2.0082791899119772</v>
      </c>
      <c r="F46" s="205">
        <v>1.9379022882079291</v>
      </c>
      <c r="G46" s="205">
        <v>1.7962507396332372</v>
      </c>
      <c r="H46" s="205">
        <v>1.1174611655293916</v>
      </c>
      <c r="I46" s="205">
        <v>1.3511252894898715</v>
      </c>
      <c r="J46" s="205">
        <v>0.77582568147304454</v>
      </c>
      <c r="K46" s="205">
        <v>0.4485229136801831</v>
      </c>
      <c r="L46" s="205">
        <v>0.57704870261914065</v>
      </c>
      <c r="M46" s="205">
        <v>0.45515942497056239</v>
      </c>
      <c r="N46" s="205">
        <v>0.2952000772461762</v>
      </c>
      <c r="O46" s="205">
        <v>0.17937756025913826</v>
      </c>
      <c r="P46" s="205">
        <v>0.39186933816945102</v>
      </c>
      <c r="Q46" s="205">
        <v>0.3871737526782289</v>
      </c>
    </row>
    <row r="47" spans="1:17" x14ac:dyDescent="0.25">
      <c r="A47" s="154" t="s">
        <v>125</v>
      </c>
      <c r="B47" s="205">
        <v>11.557228636256799</v>
      </c>
      <c r="C47" s="205">
        <v>9.6039258325776853</v>
      </c>
      <c r="D47" s="205">
        <v>8.1575629555419873</v>
      </c>
      <c r="E47" s="205">
        <v>10.49094512669971</v>
      </c>
      <c r="F47" s="205">
        <v>8.8662361770048488</v>
      </c>
      <c r="G47" s="205">
        <v>7.8761041107641567</v>
      </c>
      <c r="H47" s="205">
        <v>3.1384943972230315</v>
      </c>
      <c r="I47" s="205">
        <v>2.3812505653611211</v>
      </c>
      <c r="J47" s="205">
        <v>3.9950032082121743</v>
      </c>
      <c r="K47" s="205">
        <v>2.0283702730907067</v>
      </c>
      <c r="L47" s="205">
        <v>2.1629857763493852</v>
      </c>
      <c r="M47" s="205">
        <v>1.7091144173808879</v>
      </c>
      <c r="N47" s="205">
        <v>1.0517336309398013</v>
      </c>
      <c r="O47" s="205">
        <v>3.1660406385579556</v>
      </c>
      <c r="P47" s="205">
        <v>0.48861440560272257</v>
      </c>
      <c r="Q47" s="205">
        <v>0.17829573721166195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83.279126568828701</v>
      </c>
      <c r="C49" s="205">
        <v>83.684254042712595</v>
      </c>
      <c r="D49" s="205">
        <v>82.440137680036855</v>
      </c>
      <c r="E49" s="205">
        <v>105.43529670971715</v>
      </c>
      <c r="F49" s="205">
        <v>94.168088712499312</v>
      </c>
      <c r="G49" s="205">
        <v>99.271597876412187</v>
      </c>
      <c r="H49" s="205">
        <v>43.910143582841151</v>
      </c>
      <c r="I49" s="205">
        <v>37.425736897469505</v>
      </c>
      <c r="J49" s="205">
        <v>53.424086603295507</v>
      </c>
      <c r="K49" s="205">
        <v>32.583551473238124</v>
      </c>
      <c r="L49" s="205">
        <v>43.345092608531395</v>
      </c>
      <c r="M49" s="205">
        <v>40.738947652653778</v>
      </c>
      <c r="N49" s="205">
        <v>38.77612570071755</v>
      </c>
      <c r="O49" s="205">
        <v>55.800495573091311</v>
      </c>
      <c r="P49" s="205">
        <v>55.445722966810976</v>
      </c>
      <c r="Q49" s="205">
        <v>49.279463439804132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159.81976013382786</v>
      </c>
      <c r="C51" s="206">
        <v>164.56501444842607</v>
      </c>
      <c r="D51" s="206">
        <v>160.60528805528332</v>
      </c>
      <c r="E51" s="206">
        <v>176.56896925532072</v>
      </c>
      <c r="F51" s="206">
        <v>169.75211222792421</v>
      </c>
      <c r="G51" s="206">
        <v>170.33680119931535</v>
      </c>
      <c r="H51" s="206">
        <v>99.114531414831617</v>
      </c>
      <c r="I51" s="206">
        <v>106.18293115489818</v>
      </c>
      <c r="J51" s="206">
        <v>137.99484664312052</v>
      </c>
      <c r="K51" s="206">
        <v>64.393180637694144</v>
      </c>
      <c r="L51" s="206">
        <v>77.815569313808624</v>
      </c>
      <c r="M51" s="206">
        <v>85.466237571684715</v>
      </c>
      <c r="N51" s="206">
        <v>77.611082640433366</v>
      </c>
      <c r="O51" s="206">
        <v>90.700775910529302</v>
      </c>
      <c r="P51" s="206">
        <v>98.092966159665536</v>
      </c>
      <c r="Q51" s="206">
        <v>111.58674044042694</v>
      </c>
    </row>
    <row r="52" spans="1:17" x14ac:dyDescent="0.25">
      <c r="A52" s="152" t="s">
        <v>162</v>
      </c>
      <c r="B52" s="151">
        <v>42.589906247991742</v>
      </c>
      <c r="C52" s="151">
        <v>43.463975983370524</v>
      </c>
      <c r="D52" s="151">
        <v>42.31582432284452</v>
      </c>
      <c r="E52" s="151">
        <v>43.943486305148454</v>
      </c>
      <c r="F52" s="151">
        <v>42.548331428684307</v>
      </c>
      <c r="G52" s="151">
        <v>42.778541039622347</v>
      </c>
      <c r="H52" s="151">
        <v>29.763964076893796</v>
      </c>
      <c r="I52" s="151">
        <v>31.215287316937435</v>
      </c>
      <c r="J52" s="151">
        <v>36.048387130181368</v>
      </c>
      <c r="K52" s="151">
        <v>17.431116057906166</v>
      </c>
      <c r="L52" s="151">
        <v>24.534170377490852</v>
      </c>
      <c r="M52" s="151">
        <v>24.245915966374334</v>
      </c>
      <c r="N52" s="151">
        <v>22.809270329786571</v>
      </c>
      <c r="O52" s="151">
        <v>27.296604470200375</v>
      </c>
      <c r="P52" s="151">
        <v>28.732246931616451</v>
      </c>
      <c r="Q52" s="151">
        <v>32.249895859460835</v>
      </c>
    </row>
    <row r="53" spans="1:17" x14ac:dyDescent="0.25">
      <c r="A53" s="154" t="s">
        <v>30</v>
      </c>
      <c r="B53" s="153">
        <v>1.1748997927200211</v>
      </c>
      <c r="C53" s="153">
        <v>1.2307610608463981</v>
      </c>
      <c r="D53" s="153">
        <v>1.1296004312941863</v>
      </c>
      <c r="E53" s="153">
        <v>0.44253458716804039</v>
      </c>
      <c r="F53" s="153">
        <v>0.4270266770636037</v>
      </c>
      <c r="G53" s="153">
        <v>0.39581303411739405</v>
      </c>
      <c r="H53" s="153">
        <v>0.24623828103578591</v>
      </c>
      <c r="I53" s="153">
        <v>0.29772736539828676</v>
      </c>
      <c r="J53" s="153">
        <v>0.17095715545411064</v>
      </c>
      <c r="K53" s="153">
        <v>9.8834317179558082E-2</v>
      </c>
      <c r="L53" s="153">
        <v>0.12715563188234166</v>
      </c>
      <c r="M53" s="153">
        <v>0.10029670637269261</v>
      </c>
      <c r="N53" s="153">
        <v>6.504884628209287E-2</v>
      </c>
      <c r="O53" s="153">
        <v>3.9526762501566032E-2</v>
      </c>
      <c r="P53" s="153">
        <v>8.6350412164671167E-2</v>
      </c>
      <c r="Q53" s="153">
        <v>8.5315715894696456E-2</v>
      </c>
    </row>
    <row r="54" spans="1:17" x14ac:dyDescent="0.25">
      <c r="A54" s="154" t="s">
        <v>125</v>
      </c>
      <c r="B54" s="153">
        <v>5.0470381062257612</v>
      </c>
      <c r="C54" s="153">
        <v>4.3478676969521537</v>
      </c>
      <c r="D54" s="153">
        <v>3.708473967212647</v>
      </c>
      <c r="E54" s="153">
        <v>3.9366936269401638</v>
      </c>
      <c r="F54" s="153">
        <v>3.6245924492829915</v>
      </c>
      <c r="G54" s="153">
        <v>3.115426388794674</v>
      </c>
      <c r="H54" s="153">
        <v>1.9690520492499866</v>
      </c>
      <c r="I54" s="153">
        <v>1.8494857764088117</v>
      </c>
      <c r="J54" s="153">
        <v>2.4962159505133306</v>
      </c>
      <c r="K54" s="153">
        <v>1.0157276242961455</v>
      </c>
      <c r="L54" s="153">
        <v>1.1600583371465785</v>
      </c>
      <c r="M54" s="153">
        <v>0.97219104904651177</v>
      </c>
      <c r="N54" s="153">
        <v>0.60060628527759197</v>
      </c>
      <c r="O54" s="153">
        <v>1.4634913504357743</v>
      </c>
      <c r="P54" s="153">
        <v>0.25023622980670407</v>
      </c>
      <c r="Q54" s="153">
        <v>0.11595364659112611</v>
      </c>
    </row>
    <row r="55" spans="1:17" x14ac:dyDescent="0.25">
      <c r="A55" s="154" t="s">
        <v>26</v>
      </c>
      <c r="B55" s="153">
        <v>36.36796834904596</v>
      </c>
      <c r="C55" s="153">
        <v>37.885347225571969</v>
      </c>
      <c r="D55" s="153">
        <v>37.477749924337687</v>
      </c>
      <c r="E55" s="153">
        <v>39.564258091040251</v>
      </c>
      <c r="F55" s="153">
        <v>38.496712302337713</v>
      </c>
      <c r="G55" s="153">
        <v>39.267301616710277</v>
      </c>
      <c r="H55" s="153">
        <v>27.548673746608024</v>
      </c>
      <c r="I55" s="153">
        <v>29.068074175130338</v>
      </c>
      <c r="J55" s="153">
        <v>33.381214024213925</v>
      </c>
      <c r="K55" s="153">
        <v>16.316554116430463</v>
      </c>
      <c r="L55" s="153">
        <v>23.246956408461934</v>
      </c>
      <c r="M55" s="153">
        <v>23.17342821095513</v>
      </c>
      <c r="N55" s="153">
        <v>22.143615198226886</v>
      </c>
      <c r="O55" s="153">
        <v>25.793586357263035</v>
      </c>
      <c r="P55" s="153">
        <v>28.395660289645075</v>
      </c>
      <c r="Q55" s="153">
        <v>32.048626496975011</v>
      </c>
    </row>
    <row r="56" spans="1:17" x14ac:dyDescent="0.25">
      <c r="A56" s="152" t="s">
        <v>161</v>
      </c>
      <c r="B56" s="151">
        <v>117.22985388583611</v>
      </c>
      <c r="C56" s="151">
        <v>121.10103846505555</v>
      </c>
      <c r="D56" s="151">
        <v>118.28946373243879</v>
      </c>
      <c r="E56" s="151">
        <v>132.62548295017228</v>
      </c>
      <c r="F56" s="151">
        <v>127.20378079923989</v>
      </c>
      <c r="G56" s="151">
        <v>127.55826015969299</v>
      </c>
      <c r="H56" s="151">
        <v>69.350567337937818</v>
      </c>
      <c r="I56" s="151">
        <v>74.96764383796075</v>
      </c>
      <c r="J56" s="151">
        <v>101.94645951293914</v>
      </c>
      <c r="K56" s="151">
        <v>46.96206457978797</v>
      </c>
      <c r="L56" s="151">
        <v>53.281398936317778</v>
      </c>
      <c r="M56" s="151">
        <v>61.220321605310382</v>
      </c>
      <c r="N56" s="151">
        <v>54.801812310646795</v>
      </c>
      <c r="O56" s="151">
        <v>63.404171440328923</v>
      </c>
      <c r="P56" s="151">
        <v>69.360719228049078</v>
      </c>
      <c r="Q56" s="151">
        <v>79.336844580966101</v>
      </c>
    </row>
    <row r="57" spans="1:17" x14ac:dyDescent="0.25">
      <c r="A57" s="150" t="s">
        <v>33</v>
      </c>
      <c r="B57" s="87">
        <v>62.75747738975921</v>
      </c>
      <c r="C57" s="87">
        <v>65.018158254457248</v>
      </c>
      <c r="D57" s="87">
        <v>62.935408810164347</v>
      </c>
      <c r="E57" s="87">
        <v>56.296053505915587</v>
      </c>
      <c r="F57" s="87">
        <v>47.387629298573088</v>
      </c>
      <c r="G57" s="87">
        <v>43.691802230986539</v>
      </c>
      <c r="H57" s="87">
        <v>10.970795394944023</v>
      </c>
      <c r="I57" s="87">
        <v>12.826552921504488</v>
      </c>
      <c r="J57" s="87">
        <v>12.052257436846627</v>
      </c>
      <c r="K57" s="87">
        <v>6.7404370447200916</v>
      </c>
      <c r="L57" s="87">
        <v>7.6690423892393937</v>
      </c>
      <c r="M57" s="87">
        <v>10.09664300613963</v>
      </c>
      <c r="N57" s="87">
        <v>9.731229952457598</v>
      </c>
      <c r="O57" s="87">
        <v>12.622289667619031</v>
      </c>
      <c r="P57" s="87">
        <v>12.68337063204911</v>
      </c>
      <c r="Q57" s="87">
        <v>13.067475081664092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1.4732480815300035E-14</v>
      </c>
      <c r="J59" s="87">
        <v>0</v>
      </c>
      <c r="K59" s="87">
        <v>0</v>
      </c>
      <c r="L59" s="87">
        <v>5.6267902238955837E-15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4.51256889322016</v>
      </c>
      <c r="C60" s="87">
        <v>3.8760405116936196</v>
      </c>
      <c r="D60" s="87">
        <v>3.2942751489951023</v>
      </c>
      <c r="E60" s="87">
        <v>1.6804261048199505</v>
      </c>
      <c r="F60" s="87">
        <v>1.3270067020860017</v>
      </c>
      <c r="G60" s="87">
        <v>1.5208286296304989</v>
      </c>
      <c r="H60" s="87">
        <v>3.011682918149805</v>
      </c>
      <c r="I60" s="87">
        <v>2.9820659081212173</v>
      </c>
      <c r="J60" s="87">
        <v>2.4074343347718012</v>
      </c>
      <c r="K60" s="87">
        <v>0.9240194771688528</v>
      </c>
      <c r="L60" s="87">
        <v>1.2774099699139807</v>
      </c>
      <c r="M60" s="87">
        <v>1.5885757023577798</v>
      </c>
      <c r="N60" s="87">
        <v>1.2976390251870629</v>
      </c>
      <c r="O60" s="87">
        <v>2.2217949065548375</v>
      </c>
      <c r="P60" s="87">
        <v>1.1126501751609719</v>
      </c>
      <c r="Q60" s="87">
        <v>1.0058890538795715</v>
      </c>
    </row>
    <row r="61" spans="1:17" x14ac:dyDescent="0.25">
      <c r="A61" s="150" t="s">
        <v>29</v>
      </c>
      <c r="B61" s="87">
        <v>13.330740610039244</v>
      </c>
      <c r="C61" s="87">
        <v>14.804219335918477</v>
      </c>
      <c r="D61" s="87">
        <v>15.908799107041983</v>
      </c>
      <c r="E61" s="87">
        <v>2.1318444809277994</v>
      </c>
      <c r="F61" s="87">
        <v>10.87272754979219</v>
      </c>
      <c r="G61" s="87">
        <v>9.8366858561644914</v>
      </c>
      <c r="H61" s="87">
        <v>7.3408519627129705</v>
      </c>
      <c r="I61" s="87">
        <v>7.2799367337658092</v>
      </c>
      <c r="J61" s="87">
        <v>10.369315126534289</v>
      </c>
      <c r="K61" s="87">
        <v>4.8127041231814021</v>
      </c>
      <c r="L61" s="87">
        <v>5.5669296135251658</v>
      </c>
      <c r="M61" s="87">
        <v>1.2695414528280524</v>
      </c>
      <c r="N61" s="87">
        <v>3.9677087661032733</v>
      </c>
      <c r="O61" s="87">
        <v>4.4436662232038424</v>
      </c>
      <c r="P61" s="87">
        <v>7.3920613668146675</v>
      </c>
      <c r="Q61" s="87">
        <v>9.1348343551058626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52.861371377772869</v>
      </c>
      <c r="F62" s="87">
        <v>51.53785512574327</v>
      </c>
      <c r="G62" s="87">
        <v>51.524012677212582</v>
      </c>
      <c r="H62" s="87">
        <v>3.9126526301611948</v>
      </c>
      <c r="I62" s="87">
        <v>4.5208677889223035</v>
      </c>
      <c r="J62" s="87">
        <v>39.027629133172233</v>
      </c>
      <c r="K62" s="87">
        <v>17.05788272032434</v>
      </c>
      <c r="L62" s="87">
        <v>12.163474160194415</v>
      </c>
      <c r="M62" s="87">
        <v>12.555582349126137</v>
      </c>
      <c r="N62" s="87">
        <v>3.3995995154495486</v>
      </c>
      <c r="O62" s="87">
        <v>3.2099894837801157</v>
      </c>
      <c r="P62" s="87">
        <v>2.745639478209648</v>
      </c>
      <c r="Q62" s="87">
        <v>11.353773452521965</v>
      </c>
    </row>
    <row r="63" spans="1:17" x14ac:dyDescent="0.25">
      <c r="A63" s="150" t="s">
        <v>26</v>
      </c>
      <c r="B63" s="87">
        <v>36.141874419337633</v>
      </c>
      <c r="C63" s="87">
        <v>36.969350535639379</v>
      </c>
      <c r="D63" s="87">
        <v>35.748684561958584</v>
      </c>
      <c r="E63" s="87">
        <v>18.183220430032403</v>
      </c>
      <c r="F63" s="87">
        <v>15.241533404557451</v>
      </c>
      <c r="G63" s="87">
        <v>20.132557814841803</v>
      </c>
      <c r="H63" s="87">
        <v>43.413005355621188</v>
      </c>
      <c r="I63" s="87">
        <v>46.604962143168471</v>
      </c>
      <c r="J63" s="87">
        <v>33.497378596112604</v>
      </c>
      <c r="K63" s="87">
        <v>14.670162603337456</v>
      </c>
      <c r="L63" s="87">
        <v>23.261096263745983</v>
      </c>
      <c r="M63" s="87">
        <v>32.345193329257512</v>
      </c>
      <c r="N63" s="87">
        <v>33.451876566367766</v>
      </c>
      <c r="O63" s="87">
        <v>37.60882397091062</v>
      </c>
      <c r="P63" s="87">
        <v>41.699678676311329</v>
      </c>
      <c r="Q63" s="87">
        <v>41.174391298978279</v>
      </c>
    </row>
    <row r="64" spans="1:17" x14ac:dyDescent="0.25">
      <c r="A64" s="150" t="s">
        <v>25</v>
      </c>
      <c r="B64" s="87">
        <v>0.4871925734798786</v>
      </c>
      <c r="C64" s="87">
        <v>0.43326982734683711</v>
      </c>
      <c r="D64" s="87">
        <v>0.40229610427877838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1.4725670507036832</v>
      </c>
      <c r="F65" s="87">
        <v>0.83702871848788618</v>
      </c>
      <c r="G65" s="87">
        <v>0.85237295085707832</v>
      </c>
      <c r="H65" s="87">
        <v>0.70157907634864336</v>
      </c>
      <c r="I65" s="87">
        <v>0.75325834247844581</v>
      </c>
      <c r="J65" s="87">
        <v>4.592444885501596</v>
      </c>
      <c r="K65" s="87">
        <v>2.7568586110558244</v>
      </c>
      <c r="L65" s="87">
        <v>3.3434465396988391</v>
      </c>
      <c r="M65" s="87">
        <v>3.3647857656012699</v>
      </c>
      <c r="N65" s="87">
        <v>2.9537584850815506</v>
      </c>
      <c r="O65" s="87">
        <v>3.2976071882604736</v>
      </c>
      <c r="P65" s="87">
        <v>3.7273188995033615</v>
      </c>
      <c r="Q65" s="87">
        <v>3.6004813388163419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880.06503000000009</v>
      </c>
      <c r="C68" s="176">
        <v>892.37213000000008</v>
      </c>
      <c r="D68" s="176">
        <v>894.70423000000005</v>
      </c>
      <c r="E68" s="176">
        <v>903.86176999999998</v>
      </c>
      <c r="F68" s="176">
        <v>914.29608000000007</v>
      </c>
      <c r="G68" s="176">
        <v>882.82911000000013</v>
      </c>
      <c r="H68" s="176">
        <v>705.95298000000003</v>
      </c>
      <c r="I68" s="176">
        <v>757.22777999999994</v>
      </c>
      <c r="J68" s="176">
        <v>828.30903999999998</v>
      </c>
      <c r="K68" s="176">
        <v>398.84001999999998</v>
      </c>
      <c r="L68" s="176">
        <v>550.56745000000001</v>
      </c>
      <c r="M68" s="176">
        <v>591.22749999999996</v>
      </c>
      <c r="N68" s="176">
        <v>561.04823999999996</v>
      </c>
      <c r="O68" s="176">
        <v>673.06705999999997</v>
      </c>
      <c r="P68" s="176">
        <v>725.44366000000002</v>
      </c>
      <c r="Q68" s="176">
        <v>740.06509000000005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117.59248778492609</v>
      </c>
      <c r="C70" s="96">
        <v>128.04238897918108</v>
      </c>
      <c r="D70" s="96">
        <v>130.49092348228621</v>
      </c>
      <c r="E70" s="96">
        <v>143.46937344139479</v>
      </c>
      <c r="F70" s="96">
        <v>137.42994875925476</v>
      </c>
      <c r="G70" s="96">
        <v>144.7447585021423</v>
      </c>
      <c r="H70" s="96">
        <v>108.20053769577778</v>
      </c>
      <c r="I70" s="96">
        <v>107.30162570630557</v>
      </c>
      <c r="J70" s="96">
        <v>105.63411376416869</v>
      </c>
      <c r="K70" s="96">
        <v>86.626881120423334</v>
      </c>
      <c r="L70" s="96">
        <v>88.075130031730609</v>
      </c>
      <c r="M70" s="96">
        <v>86.443659416710261</v>
      </c>
      <c r="N70" s="96">
        <v>84.20526520403692</v>
      </c>
      <c r="O70" s="96">
        <v>83.700435003423593</v>
      </c>
      <c r="P70" s="96">
        <v>72.21062461159157</v>
      </c>
      <c r="Q70" s="96">
        <v>82.661369821901388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0.14158402880906384</v>
      </c>
      <c r="C75" s="158">
        <v>0.15674838315045536</v>
      </c>
      <c r="D75" s="158">
        <v>0.16060654451620565</v>
      </c>
      <c r="E75" s="158">
        <v>0.15912562932323612</v>
      </c>
      <c r="F75" s="158">
        <v>0.15926016226685796</v>
      </c>
      <c r="G75" s="158">
        <v>0.16581034204623835</v>
      </c>
      <c r="H75" s="158">
        <v>0.16509218893626215</v>
      </c>
      <c r="I75" s="158">
        <v>0.17433923511748339</v>
      </c>
      <c r="J75" s="158">
        <v>0.15108071241532528</v>
      </c>
      <c r="K75" s="158">
        <v>0.11564070736082979</v>
      </c>
      <c r="L75" s="158">
        <v>0.12995938899013082</v>
      </c>
      <c r="M75" s="158">
        <v>0.1250669427572691</v>
      </c>
      <c r="N75" s="158">
        <v>0.12460979137832931</v>
      </c>
      <c r="O75" s="158">
        <v>0.11347806813327949</v>
      </c>
      <c r="P75" s="158">
        <v>0.10238214130491302</v>
      </c>
      <c r="Q75" s="158">
        <v>0.12829531392743954</v>
      </c>
    </row>
    <row r="76" spans="1:17" x14ac:dyDescent="0.25">
      <c r="A76" s="92" t="s">
        <v>125</v>
      </c>
      <c r="B76" s="91">
        <v>6.6296218229078233E-2</v>
      </c>
      <c r="C76" s="91">
        <v>7.3396873247701361E-2</v>
      </c>
      <c r="D76" s="91">
        <v>7.5203443593370237E-2</v>
      </c>
      <c r="E76" s="91">
        <v>7.4534473500290632E-2</v>
      </c>
      <c r="F76" s="91">
        <v>7.4226104053785796E-2</v>
      </c>
      <c r="G76" s="91">
        <v>7.73052978497656E-2</v>
      </c>
      <c r="H76" s="91">
        <v>7.732852915697308E-2</v>
      </c>
      <c r="I76" s="91">
        <v>8.1660009726819735E-2</v>
      </c>
      <c r="J76" s="91">
        <v>7.0747872661049274E-2</v>
      </c>
      <c r="K76" s="91">
        <v>5.41572102058498E-2</v>
      </c>
      <c r="L76" s="91">
        <v>6.0870106934758167E-2</v>
      </c>
      <c r="M76" s="91">
        <v>5.856907038227735E-2</v>
      </c>
      <c r="N76" s="91">
        <v>5.8361943768030937E-2</v>
      </c>
      <c r="O76" s="91">
        <v>5.3143939344395159E-2</v>
      </c>
      <c r="P76" s="91">
        <v>4.7951411813217895E-2</v>
      </c>
      <c r="Q76" s="91">
        <v>6.0086092895199325E-2</v>
      </c>
    </row>
    <row r="77" spans="1:17" x14ac:dyDescent="0.25">
      <c r="A77" s="92" t="s">
        <v>26</v>
      </c>
      <c r="B77" s="91">
        <v>7.5287810579985598E-2</v>
      </c>
      <c r="C77" s="91">
        <v>8.3351509902754001E-2</v>
      </c>
      <c r="D77" s="91">
        <v>8.5403100922835429E-2</v>
      </c>
      <c r="E77" s="91">
        <v>8.4591155822945491E-2</v>
      </c>
      <c r="F77" s="91">
        <v>8.5034058213072153E-2</v>
      </c>
      <c r="G77" s="91">
        <v>8.850504419647276E-2</v>
      </c>
      <c r="H77" s="91">
        <v>8.7763659779289085E-2</v>
      </c>
      <c r="I77" s="91">
        <v>9.2679225390663644E-2</v>
      </c>
      <c r="J77" s="91">
        <v>8.033283975427602E-2</v>
      </c>
      <c r="K77" s="91">
        <v>6.1483497154979992E-2</v>
      </c>
      <c r="L77" s="91">
        <v>6.9089282055372639E-2</v>
      </c>
      <c r="M77" s="91">
        <v>6.6497872374991732E-2</v>
      </c>
      <c r="N77" s="91">
        <v>6.624784761029838E-2</v>
      </c>
      <c r="O77" s="91">
        <v>6.0334128788884327E-2</v>
      </c>
      <c r="P77" s="91">
        <v>5.4430729491695126E-2</v>
      </c>
      <c r="Q77" s="91">
        <v>6.8209221032240197E-2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18.56417916195463</v>
      </c>
      <c r="C80" s="204">
        <v>20.482507318065409</v>
      </c>
      <c r="D80" s="204">
        <v>20.852194941730083</v>
      </c>
      <c r="E80" s="204">
        <v>19.980048179157652</v>
      </c>
      <c r="F80" s="204">
        <v>20.043406625873533</v>
      </c>
      <c r="G80" s="204">
        <v>20.767466572060595</v>
      </c>
      <c r="H80" s="204">
        <v>20.508439825193683</v>
      </c>
      <c r="I80" s="204">
        <v>21.668552840598416</v>
      </c>
      <c r="J80" s="204">
        <v>18.651677403341928</v>
      </c>
      <c r="K80" s="204">
        <v>14.267359981476956</v>
      </c>
      <c r="L80" s="204">
        <v>15.971542933599457</v>
      </c>
      <c r="M80" s="204">
        <v>15.311223912284666</v>
      </c>
      <c r="N80" s="204">
        <v>15.162150516271803</v>
      </c>
      <c r="O80" s="204">
        <v>13.86227582411545</v>
      </c>
      <c r="P80" s="204">
        <v>12.408781428325888</v>
      </c>
      <c r="Q80" s="204">
        <v>15.516962871642393</v>
      </c>
    </row>
    <row r="81" spans="1:17" x14ac:dyDescent="0.25">
      <c r="A81" s="152" t="s">
        <v>166</v>
      </c>
      <c r="B81" s="151">
        <v>18.56417916195463</v>
      </c>
      <c r="C81" s="151">
        <v>20.482507318065409</v>
      </c>
      <c r="D81" s="151">
        <v>20.852194941730083</v>
      </c>
      <c r="E81" s="151">
        <v>19.980048179157652</v>
      </c>
      <c r="F81" s="151">
        <v>20.043406625873533</v>
      </c>
      <c r="G81" s="151">
        <v>20.767466572060595</v>
      </c>
      <c r="H81" s="151">
        <v>20.508439825193683</v>
      </c>
      <c r="I81" s="151">
        <v>21.668552840598416</v>
      </c>
      <c r="J81" s="151">
        <v>18.651677403341928</v>
      </c>
      <c r="K81" s="151">
        <v>14.267359981476956</v>
      </c>
      <c r="L81" s="151">
        <v>15.971542933599457</v>
      </c>
      <c r="M81" s="151">
        <v>15.311223912284666</v>
      </c>
      <c r="N81" s="151">
        <v>15.162150516271803</v>
      </c>
      <c r="O81" s="151">
        <v>13.86227582411545</v>
      </c>
      <c r="P81" s="151">
        <v>12.408781428325888</v>
      </c>
      <c r="Q81" s="151">
        <v>15.516962871642393</v>
      </c>
    </row>
    <row r="82" spans="1:17" x14ac:dyDescent="0.25">
      <c r="A82" s="154" t="s">
        <v>30</v>
      </c>
      <c r="B82" s="153">
        <v>1.4130048065508483</v>
      </c>
      <c r="C82" s="153">
        <v>1.5911878893677049</v>
      </c>
      <c r="D82" s="153">
        <v>1.5307865495972732</v>
      </c>
      <c r="E82" s="153">
        <v>0.58537286147339673</v>
      </c>
      <c r="F82" s="153">
        <v>0.5780979221138417</v>
      </c>
      <c r="G82" s="153">
        <v>0.55552886562182013</v>
      </c>
      <c r="H82" s="153">
        <v>0.46674143756701181</v>
      </c>
      <c r="I82" s="153">
        <v>0.55792480081373041</v>
      </c>
      <c r="J82" s="153">
        <v>0.24491484900371671</v>
      </c>
      <c r="K82" s="153">
        <v>0.22872193624628948</v>
      </c>
      <c r="L82" s="153">
        <v>0.23247345720890025</v>
      </c>
      <c r="M82" s="153">
        <v>0.177156740261141</v>
      </c>
      <c r="N82" s="153">
        <v>0.1211787749865751</v>
      </c>
      <c r="O82" s="153">
        <v>5.7705009735883328E-2</v>
      </c>
      <c r="P82" s="153">
        <v>0.10563780365297221</v>
      </c>
      <c r="Q82" s="153">
        <v>0.11370416051222729</v>
      </c>
    </row>
    <row r="83" spans="1:17" x14ac:dyDescent="0.25">
      <c r="A83" s="154" t="s">
        <v>125</v>
      </c>
      <c r="B83" s="153">
        <v>2.0901271772523424</v>
      </c>
      <c r="C83" s="153">
        <v>1.9448426468957511</v>
      </c>
      <c r="D83" s="153">
        <v>1.7397307463967029</v>
      </c>
      <c r="E83" s="153">
        <v>1.7551545817822383</v>
      </c>
      <c r="F83" s="153">
        <v>1.6750148497689843</v>
      </c>
      <c r="G83" s="153">
        <v>1.485718524091574</v>
      </c>
      <c r="H83" s="153">
        <v>1.3369304787750282</v>
      </c>
      <c r="I83" s="153">
        <v>1.2628359531553208</v>
      </c>
      <c r="J83" s="153">
        <v>1.2806729556107188</v>
      </c>
      <c r="K83" s="153">
        <v>0.82270947837926478</v>
      </c>
      <c r="L83" s="153">
        <v>0.74807341066982569</v>
      </c>
      <c r="M83" s="153">
        <v>0.60935296303139552</v>
      </c>
      <c r="N83" s="153">
        <v>0.39718669513706412</v>
      </c>
      <c r="O83" s="153">
        <v>0.74119721123355342</v>
      </c>
      <c r="P83" s="153">
        <v>0.10747411146018686</v>
      </c>
      <c r="Q83" s="153">
        <v>5.5528908164508894E-2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15.061047178151439</v>
      </c>
      <c r="C85" s="153">
        <v>16.946476781801952</v>
      </c>
      <c r="D85" s="153">
        <v>17.581677645736107</v>
      </c>
      <c r="E85" s="153">
        <v>17.639520735902018</v>
      </c>
      <c r="F85" s="153">
        <v>17.790293853990708</v>
      </c>
      <c r="G85" s="153">
        <v>18.726219182347201</v>
      </c>
      <c r="H85" s="153">
        <v>18.704767908851643</v>
      </c>
      <c r="I85" s="153">
        <v>19.847792086629365</v>
      </c>
      <c r="J85" s="153">
        <v>17.126089598727493</v>
      </c>
      <c r="K85" s="153">
        <v>13.215928566851401</v>
      </c>
      <c r="L85" s="153">
        <v>14.990996065720731</v>
      </c>
      <c r="M85" s="153">
        <v>14.52471420899213</v>
      </c>
      <c r="N85" s="153">
        <v>14.643785046148164</v>
      </c>
      <c r="O85" s="153">
        <v>13.063373603146013</v>
      </c>
      <c r="P85" s="153">
        <v>12.19566951321273</v>
      </c>
      <c r="Q85" s="153">
        <v>15.347729802965658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43.95833088608024</v>
      </c>
      <c r="C87" s="206">
        <v>46.64405197206392</v>
      </c>
      <c r="D87" s="206">
        <v>47.334632263438237</v>
      </c>
      <c r="E87" s="206">
        <v>56.923921866128843</v>
      </c>
      <c r="F87" s="206">
        <v>51.854841922598808</v>
      </c>
      <c r="G87" s="206">
        <v>55.794086147124389</v>
      </c>
      <c r="H87" s="206">
        <v>33.314305628479595</v>
      </c>
      <c r="I87" s="206">
        <v>28.143678884356763</v>
      </c>
      <c r="J87" s="206">
        <v>30.421552762826853</v>
      </c>
      <c r="K87" s="206">
        <v>29.606425339465051</v>
      </c>
      <c r="L87" s="206">
        <v>30.744473839311482</v>
      </c>
      <c r="M87" s="206">
        <v>27.652182475526111</v>
      </c>
      <c r="N87" s="206">
        <v>27.274041818395876</v>
      </c>
      <c r="O87" s="206">
        <v>31.507614398719834</v>
      </c>
      <c r="P87" s="206">
        <v>25.143976058307224</v>
      </c>
      <c r="Q87" s="206">
        <v>24.240235474246006</v>
      </c>
    </row>
    <row r="88" spans="1:17" x14ac:dyDescent="0.25">
      <c r="A88" s="152" t="s">
        <v>164</v>
      </c>
      <c r="B88" s="151">
        <v>43.95833088608024</v>
      </c>
      <c r="C88" s="151">
        <v>46.64405197206392</v>
      </c>
      <c r="D88" s="151">
        <v>47.334632263438237</v>
      </c>
      <c r="E88" s="151">
        <v>56.923921866128843</v>
      </c>
      <c r="F88" s="151">
        <v>51.854841922598808</v>
      </c>
      <c r="G88" s="151">
        <v>55.794086147124389</v>
      </c>
      <c r="H88" s="151">
        <v>33.314305628479595</v>
      </c>
      <c r="I88" s="151">
        <v>28.143678884356763</v>
      </c>
      <c r="J88" s="151">
        <v>30.421552762826853</v>
      </c>
      <c r="K88" s="151">
        <v>29.606425339465051</v>
      </c>
      <c r="L88" s="151">
        <v>30.744473839311482</v>
      </c>
      <c r="M88" s="151">
        <v>27.652182475526111</v>
      </c>
      <c r="N88" s="151">
        <v>27.274041818395876</v>
      </c>
      <c r="O88" s="151">
        <v>31.507614398719834</v>
      </c>
      <c r="P88" s="151">
        <v>25.143976058307224</v>
      </c>
      <c r="Q88" s="151">
        <v>24.240235474246006</v>
      </c>
    </row>
    <row r="89" spans="1:17" x14ac:dyDescent="0.25">
      <c r="A89" s="154" t="s">
        <v>30</v>
      </c>
      <c r="B89" s="205">
        <v>2.3398553457402391</v>
      </c>
      <c r="C89" s="205">
        <v>2.6349163652899241</v>
      </c>
      <c r="D89" s="205">
        <v>2.5348951926113217</v>
      </c>
      <c r="E89" s="205">
        <v>0.96934406225637881</v>
      </c>
      <c r="F89" s="205">
        <v>0.95729717772245959</v>
      </c>
      <c r="G89" s="205">
        <v>0.91992410776803024</v>
      </c>
      <c r="H89" s="205">
        <v>0.77289719235668897</v>
      </c>
      <c r="I89" s="205">
        <v>0.92389163975436717</v>
      </c>
      <c r="J89" s="205">
        <v>0.40556501721417731</v>
      </c>
      <c r="K89" s="205">
        <v>0.37875047751628416</v>
      </c>
      <c r="L89" s="205">
        <v>0.38496278220083002</v>
      </c>
      <c r="M89" s="205">
        <v>0.29336145483170295</v>
      </c>
      <c r="N89" s="205">
        <v>0.20066513795852955</v>
      </c>
      <c r="O89" s="205">
        <v>9.5556203970803902E-2</v>
      </c>
      <c r="P89" s="205">
        <v>0.1749301760643161</v>
      </c>
      <c r="Q89" s="205">
        <v>0.18828760282625914</v>
      </c>
    </row>
    <row r="90" spans="1:17" x14ac:dyDescent="0.25">
      <c r="A90" s="154" t="s">
        <v>125</v>
      </c>
      <c r="B90" s="205">
        <v>5.0718338581444948</v>
      </c>
      <c r="C90" s="205">
        <v>4.5306969745613337</v>
      </c>
      <c r="D90" s="205">
        <v>4.0338405167369054</v>
      </c>
      <c r="E90" s="205">
        <v>5.0637059912320161</v>
      </c>
      <c r="F90" s="205">
        <v>4.3797991884907788</v>
      </c>
      <c r="G90" s="205">
        <v>4.0336339949188922</v>
      </c>
      <c r="H90" s="205">
        <v>2.1707541905420045</v>
      </c>
      <c r="I90" s="205">
        <v>1.6282853312057644</v>
      </c>
      <c r="J90" s="205">
        <v>2.0883989581692619</v>
      </c>
      <c r="K90" s="205">
        <v>1.7128360359772721</v>
      </c>
      <c r="L90" s="205">
        <v>1.4429787616624337</v>
      </c>
      <c r="M90" s="205">
        <v>1.101566318195264</v>
      </c>
      <c r="N90" s="205">
        <v>0.71492621586329264</v>
      </c>
      <c r="O90" s="205">
        <v>1.6865812234308488</v>
      </c>
      <c r="P90" s="205">
        <v>0.21811710096768344</v>
      </c>
      <c r="Q90" s="205">
        <v>8.6707522711707299E-2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36.546641682195506</v>
      </c>
      <c r="C92" s="205">
        <v>39.478438632212665</v>
      </c>
      <c r="D92" s="205">
        <v>40.765896554090013</v>
      </c>
      <c r="E92" s="205">
        <v>50.890871812640448</v>
      </c>
      <c r="F92" s="205">
        <v>46.51774555638557</v>
      </c>
      <c r="G92" s="205">
        <v>50.84052804443747</v>
      </c>
      <c r="H92" s="205">
        <v>30.370654245580901</v>
      </c>
      <c r="I92" s="205">
        <v>25.59150191339663</v>
      </c>
      <c r="J92" s="205">
        <v>27.927588787443412</v>
      </c>
      <c r="K92" s="205">
        <v>27.514838825971495</v>
      </c>
      <c r="L92" s="205">
        <v>28.916532295448217</v>
      </c>
      <c r="M92" s="205">
        <v>26.257254702499143</v>
      </c>
      <c r="N92" s="205">
        <v>26.358450464574055</v>
      </c>
      <c r="O92" s="205">
        <v>29.72547697131818</v>
      </c>
      <c r="P92" s="205">
        <v>24.750928781275224</v>
      </c>
      <c r="Q92" s="205">
        <v>23.96524034870804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54.92839370808214</v>
      </c>
      <c r="C94" s="206">
        <v>60.759081305901304</v>
      </c>
      <c r="D94" s="206">
        <v>62.143489732601687</v>
      </c>
      <c r="E94" s="206">
        <v>66.406277766785067</v>
      </c>
      <c r="F94" s="206">
        <v>65.372440048515529</v>
      </c>
      <c r="G94" s="206">
        <v>68.017395440911102</v>
      </c>
      <c r="H94" s="206">
        <v>54.212700053168263</v>
      </c>
      <c r="I94" s="206">
        <v>57.315054746232917</v>
      </c>
      <c r="J94" s="206">
        <v>56.40980288558459</v>
      </c>
      <c r="K94" s="206">
        <v>42.637455092120504</v>
      </c>
      <c r="L94" s="206">
        <v>41.229153869829538</v>
      </c>
      <c r="M94" s="206">
        <v>43.355186086142218</v>
      </c>
      <c r="N94" s="206">
        <v>41.644463077990899</v>
      </c>
      <c r="O94" s="206">
        <v>38.217066712455043</v>
      </c>
      <c r="P94" s="206">
        <v>34.555484983653542</v>
      </c>
      <c r="Q94" s="206">
        <v>42.775876162085545</v>
      </c>
    </row>
    <row r="95" spans="1:17" x14ac:dyDescent="0.25">
      <c r="A95" s="152" t="s">
        <v>162</v>
      </c>
      <c r="B95" s="151">
        <v>17.737863262214592</v>
      </c>
      <c r="C95" s="151">
        <v>19.459378964934213</v>
      </c>
      <c r="D95" s="151">
        <v>19.858406670452695</v>
      </c>
      <c r="E95" s="151">
        <v>20.129439420136872</v>
      </c>
      <c r="F95" s="151">
        <v>19.947144856097953</v>
      </c>
      <c r="G95" s="151">
        <v>20.791906531975602</v>
      </c>
      <c r="H95" s="151">
        <v>19.537246999128339</v>
      </c>
      <c r="I95" s="151">
        <v>20.257043281352065</v>
      </c>
      <c r="J95" s="151">
        <v>17.884033670485096</v>
      </c>
      <c r="K95" s="151">
        <v>13.969377505452835</v>
      </c>
      <c r="L95" s="151">
        <v>15.53320083228202</v>
      </c>
      <c r="M95" s="151">
        <v>14.830691848350387</v>
      </c>
      <c r="N95" s="151">
        <v>14.714657524968647</v>
      </c>
      <c r="O95" s="151">
        <v>13.800115073837864</v>
      </c>
      <c r="P95" s="151">
        <v>12.172403634418181</v>
      </c>
      <c r="Q95" s="151">
        <v>14.884266587809405</v>
      </c>
    </row>
    <row r="96" spans="1:17" x14ac:dyDescent="0.25">
      <c r="A96" s="154" t="s">
        <v>30</v>
      </c>
      <c r="B96" s="153">
        <v>0.48932279279329677</v>
      </c>
      <c r="C96" s="153">
        <v>0.55102749705774301</v>
      </c>
      <c r="D96" s="153">
        <v>0.53011054608355079</v>
      </c>
      <c r="E96" s="153">
        <v>0.20271430222573592</v>
      </c>
      <c r="F96" s="153">
        <v>0.20019499469874416</v>
      </c>
      <c r="G96" s="153">
        <v>0.19237934276168997</v>
      </c>
      <c r="H96" s="153">
        <v>0.16163230491773231</v>
      </c>
      <c r="I96" s="153">
        <v>0.19320905381010375</v>
      </c>
      <c r="J96" s="153">
        <v>8.4813878449276597E-2</v>
      </c>
      <c r="K96" s="153">
        <v>7.9206281605169598E-2</v>
      </c>
      <c r="L96" s="153">
        <v>8.0505431265621458E-2</v>
      </c>
      <c r="M96" s="153">
        <v>6.1349282397942594E-2</v>
      </c>
      <c r="N96" s="153">
        <v>4.1964143595832566E-2</v>
      </c>
      <c r="O96" s="153">
        <v>1.9983213355835628E-2</v>
      </c>
      <c r="P96" s="153">
        <v>3.6582313710736919E-2</v>
      </c>
      <c r="Q96" s="153">
        <v>3.9375688685640932E-2</v>
      </c>
    </row>
    <row r="97" spans="1:17" x14ac:dyDescent="0.25">
      <c r="A97" s="154" t="s">
        <v>125</v>
      </c>
      <c r="B97" s="153">
        <v>2.1019926948451633</v>
      </c>
      <c r="C97" s="153">
        <v>1.9465960784802239</v>
      </c>
      <c r="D97" s="153">
        <v>1.7403509289062415</v>
      </c>
      <c r="E97" s="153">
        <v>1.8033033457758836</v>
      </c>
      <c r="F97" s="153">
        <v>1.6992504336239351</v>
      </c>
      <c r="G97" s="153">
        <v>1.5142090568977713</v>
      </c>
      <c r="H97" s="153">
        <v>1.2924977379004943</v>
      </c>
      <c r="I97" s="153">
        <v>1.2002168373644833</v>
      </c>
      <c r="J97" s="153">
        <v>1.2384024268981977</v>
      </c>
      <c r="K97" s="153">
        <v>0.81400884368926785</v>
      </c>
      <c r="L97" s="153">
        <v>0.73446213386506232</v>
      </c>
      <c r="M97" s="153">
        <v>0.59466781482413011</v>
      </c>
      <c r="N97" s="153">
        <v>0.38746157450123409</v>
      </c>
      <c r="O97" s="153">
        <v>0.73988503103484393</v>
      </c>
      <c r="P97" s="153">
        <v>0.1060124674694512</v>
      </c>
      <c r="Q97" s="153">
        <v>5.3515986383709586E-2</v>
      </c>
    </row>
    <row r="98" spans="1:17" x14ac:dyDescent="0.25">
      <c r="A98" s="154" t="s">
        <v>26</v>
      </c>
      <c r="B98" s="153">
        <v>15.146547774576131</v>
      </c>
      <c r="C98" s="153">
        <v>16.961755389396245</v>
      </c>
      <c r="D98" s="153">
        <v>17.587945195462904</v>
      </c>
      <c r="E98" s="153">
        <v>18.123421772135252</v>
      </c>
      <c r="F98" s="153">
        <v>18.047699427775274</v>
      </c>
      <c r="G98" s="153">
        <v>19.085318132316139</v>
      </c>
      <c r="H98" s="153">
        <v>18.083116956310111</v>
      </c>
      <c r="I98" s="153">
        <v>18.863617390177478</v>
      </c>
      <c r="J98" s="153">
        <v>16.56081736513762</v>
      </c>
      <c r="K98" s="153">
        <v>13.076162380158397</v>
      </c>
      <c r="L98" s="153">
        <v>14.718233267151337</v>
      </c>
      <c r="M98" s="153">
        <v>14.174674751128315</v>
      </c>
      <c r="N98" s="153">
        <v>14.285231806871581</v>
      </c>
      <c r="O98" s="153">
        <v>13.040246829447184</v>
      </c>
      <c r="P98" s="153">
        <v>12.029808853237993</v>
      </c>
      <c r="Q98" s="153">
        <v>14.791374912740054</v>
      </c>
    </row>
    <row r="99" spans="1:17" x14ac:dyDescent="0.25">
      <c r="A99" s="152" t="s">
        <v>161</v>
      </c>
      <c r="B99" s="151">
        <v>37.190530445867545</v>
      </c>
      <c r="C99" s="151">
        <v>41.299702340967094</v>
      </c>
      <c r="D99" s="151">
        <v>42.285083062148992</v>
      </c>
      <c r="E99" s="151">
        <v>46.276838346648198</v>
      </c>
      <c r="F99" s="151">
        <v>45.425295192417572</v>
      </c>
      <c r="G99" s="151">
        <v>47.225488908935496</v>
      </c>
      <c r="H99" s="151">
        <v>34.675453054039927</v>
      </c>
      <c r="I99" s="151">
        <v>37.058011464880849</v>
      </c>
      <c r="J99" s="151">
        <v>38.525769215099494</v>
      </c>
      <c r="K99" s="151">
        <v>28.668077586667671</v>
      </c>
      <c r="L99" s="151">
        <v>25.695953037547518</v>
      </c>
      <c r="M99" s="151">
        <v>28.524494237791831</v>
      </c>
      <c r="N99" s="151">
        <v>26.929805553022252</v>
      </c>
      <c r="O99" s="151">
        <v>24.416951638617178</v>
      </c>
      <c r="P99" s="151">
        <v>22.383081349235361</v>
      </c>
      <c r="Q99" s="151">
        <v>27.891609574276142</v>
      </c>
    </row>
    <row r="100" spans="1:17" x14ac:dyDescent="0.25">
      <c r="A100" s="150" t="s">
        <v>33</v>
      </c>
      <c r="B100" s="87">
        <v>19.909466711803852</v>
      </c>
      <c r="C100" s="87">
        <v>22.173472801736683</v>
      </c>
      <c r="D100" s="87">
        <v>22.497599575796439</v>
      </c>
      <c r="E100" s="87">
        <v>19.643309186864897</v>
      </c>
      <c r="F100" s="87">
        <v>16.922429788104235</v>
      </c>
      <c r="G100" s="87">
        <v>16.175876960752547</v>
      </c>
      <c r="H100" s="87">
        <v>5.4854244930560752</v>
      </c>
      <c r="I100" s="87">
        <v>6.3404226261587153</v>
      </c>
      <c r="J100" s="87">
        <v>4.5545719856410249</v>
      </c>
      <c r="K100" s="87">
        <v>4.1147120318311394</v>
      </c>
      <c r="L100" s="87">
        <v>3.6985393966924156</v>
      </c>
      <c r="M100" s="87">
        <v>4.7043469831215194</v>
      </c>
      <c r="N100" s="87">
        <v>4.7819610221269366</v>
      </c>
      <c r="O100" s="87">
        <v>4.8608447895722922</v>
      </c>
      <c r="P100" s="87">
        <v>4.092992688069665</v>
      </c>
      <c r="Q100" s="87">
        <v>4.593993056119082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7.2825610491318976E-15</v>
      </c>
      <c r="J102" s="87">
        <v>0</v>
      </c>
      <c r="K102" s="87">
        <v>0</v>
      </c>
      <c r="L102" s="87">
        <v>2.7136250217108993E-15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1.4315878187122435</v>
      </c>
      <c r="C103" s="87">
        <v>1.3218657859871954</v>
      </c>
      <c r="D103" s="87">
        <v>1.1776086720615582</v>
      </c>
      <c r="E103" s="87">
        <v>0.58634890879497836</v>
      </c>
      <c r="F103" s="87">
        <v>0.47388270054417558</v>
      </c>
      <c r="G103" s="87">
        <v>0.5630515459452905</v>
      </c>
      <c r="H103" s="87">
        <v>1.505848814950197</v>
      </c>
      <c r="I103" s="87">
        <v>1.4740950489393485</v>
      </c>
      <c r="J103" s="87">
        <v>0.90977420917842944</v>
      </c>
      <c r="K103" s="87">
        <v>0.56406936747984771</v>
      </c>
      <c r="L103" s="87">
        <v>0.61605489442640915</v>
      </c>
      <c r="M103" s="87">
        <v>0.74016792594356495</v>
      </c>
      <c r="N103" s="87">
        <v>0.637664433946318</v>
      </c>
      <c r="O103" s="87">
        <v>0.85561340132534969</v>
      </c>
      <c r="P103" s="87">
        <v>0.3590582632510787</v>
      </c>
      <c r="Q103" s="87">
        <v>0.35362970274441657</v>
      </c>
    </row>
    <row r="104" spans="1:17" x14ac:dyDescent="0.25">
      <c r="A104" s="150" t="s">
        <v>29</v>
      </c>
      <c r="B104" s="87">
        <v>4.2291046016865161</v>
      </c>
      <c r="C104" s="87">
        <v>5.0487581255568559</v>
      </c>
      <c r="D104" s="87">
        <v>5.6869383834718876</v>
      </c>
      <c r="E104" s="87">
        <v>0.74386173930959276</v>
      </c>
      <c r="F104" s="87">
        <v>3.8827215307030598</v>
      </c>
      <c r="G104" s="87">
        <v>3.6418049150200709</v>
      </c>
      <c r="H104" s="87">
        <v>3.6704439109968425</v>
      </c>
      <c r="I104" s="87">
        <v>3.5986188858571864</v>
      </c>
      <c r="J104" s="87">
        <v>3.9185847492113943</v>
      </c>
      <c r="K104" s="87">
        <v>2.9379239699018949</v>
      </c>
      <c r="L104" s="87">
        <v>2.6847561206763064</v>
      </c>
      <c r="M104" s="87">
        <v>0.59151972590569424</v>
      </c>
      <c r="N104" s="87">
        <v>1.9497462046784253</v>
      </c>
      <c r="O104" s="87">
        <v>1.7112562281842509</v>
      </c>
      <c r="P104" s="87">
        <v>2.3854584086412221</v>
      </c>
      <c r="Q104" s="87">
        <v>3.2114364354165836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18.444849991237319</v>
      </c>
      <c r="F105" s="87">
        <v>18.404502350176436</v>
      </c>
      <c r="G105" s="87">
        <v>19.075571320785652</v>
      </c>
      <c r="H105" s="87">
        <v>1.9563358715264783</v>
      </c>
      <c r="I105" s="87">
        <v>2.23475571294746</v>
      </c>
      <c r="J105" s="87">
        <v>14.748618443255033</v>
      </c>
      <c r="K105" s="87">
        <v>10.413015476772802</v>
      </c>
      <c r="L105" s="87">
        <v>5.8660633360498355</v>
      </c>
      <c r="M105" s="87">
        <v>5.8500450010491827</v>
      </c>
      <c r="N105" s="87">
        <v>1.6705752975877175</v>
      </c>
      <c r="O105" s="87">
        <v>1.2361672143242537</v>
      </c>
      <c r="P105" s="87">
        <v>0.8860327932064791</v>
      </c>
      <c r="Q105" s="87">
        <v>3.9915252239373555</v>
      </c>
    </row>
    <row r="106" spans="1:17" x14ac:dyDescent="0.25">
      <c r="A106" s="150" t="s">
        <v>26</v>
      </c>
      <c r="B106" s="87">
        <v>11.465812132394868</v>
      </c>
      <c r="C106" s="87">
        <v>12.607845417455712</v>
      </c>
      <c r="D106" s="87">
        <v>12.779127137512271</v>
      </c>
      <c r="E106" s="87">
        <v>6.3446476027402641</v>
      </c>
      <c r="F106" s="87">
        <v>5.4428504383829797</v>
      </c>
      <c r="G106" s="87">
        <v>7.4536128401486863</v>
      </c>
      <c r="H106" s="87">
        <v>21.706608711766439</v>
      </c>
      <c r="I106" s="87">
        <v>23.037768469219838</v>
      </c>
      <c r="J106" s="87">
        <v>12.658725798524216</v>
      </c>
      <c r="K106" s="87">
        <v>8.9554273962332598</v>
      </c>
      <c r="L106" s="87">
        <v>11.218099545574663</v>
      </c>
      <c r="M106" s="87">
        <v>15.070653935614704</v>
      </c>
      <c r="N106" s="87">
        <v>16.438371165709963</v>
      </c>
      <c r="O106" s="87">
        <v>14.483161205682135</v>
      </c>
      <c r="P106" s="87">
        <v>13.456713114234878</v>
      </c>
      <c r="Q106" s="87">
        <v>14.475242274068144</v>
      </c>
    </row>
    <row r="107" spans="1:17" x14ac:dyDescent="0.25">
      <c r="A107" s="150" t="s">
        <v>25</v>
      </c>
      <c r="B107" s="87">
        <v>0.15455918127006338</v>
      </c>
      <c r="C107" s="87">
        <v>0.14776021023064947</v>
      </c>
      <c r="D107" s="87">
        <v>0.14380929330683995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0.51382091770114324</v>
      </c>
      <c r="F108" s="87">
        <v>0.29890838450668455</v>
      </c>
      <c r="G108" s="87">
        <v>0.3155713262832453</v>
      </c>
      <c r="H108" s="87">
        <v>0.35079125174388898</v>
      </c>
      <c r="I108" s="87">
        <v>0.37235072175829376</v>
      </c>
      <c r="J108" s="87">
        <v>1.7354940292893903</v>
      </c>
      <c r="K108" s="87">
        <v>1.6829293444487248</v>
      </c>
      <c r="L108" s="87">
        <v>1.612439744127887</v>
      </c>
      <c r="M108" s="87">
        <v>1.5677606661571668</v>
      </c>
      <c r="N108" s="87">
        <v>1.4514874289728925</v>
      </c>
      <c r="O108" s="87">
        <v>1.2699087995288951</v>
      </c>
      <c r="P108" s="87">
        <v>1.2028260818320347</v>
      </c>
      <c r="Q108" s="87">
        <v>1.2657828819905603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2489.3442394149629</v>
      </c>
      <c r="C112" s="96">
        <v>2488.8724633651168</v>
      </c>
      <c r="D112" s="96">
        <v>2505.295446864593</v>
      </c>
      <c r="E112" s="96">
        <v>2467.7985785978467</v>
      </c>
      <c r="F112" s="96">
        <v>2437.6594696025268</v>
      </c>
      <c r="G112" s="96">
        <v>2306.6316283761798</v>
      </c>
      <c r="H112" s="96">
        <v>1947.6937630633486</v>
      </c>
      <c r="I112" s="96">
        <v>1865.2577017024587</v>
      </c>
      <c r="J112" s="96">
        <v>1904.2944212657903</v>
      </c>
      <c r="K112" s="96">
        <v>1529.0444764923395</v>
      </c>
      <c r="L112" s="96">
        <v>1573.3441603811423</v>
      </c>
      <c r="M112" s="96">
        <v>1533.8664375657008</v>
      </c>
      <c r="N112" s="96">
        <v>1480.5765075219078</v>
      </c>
      <c r="O112" s="96">
        <v>1460.7903026376948</v>
      </c>
      <c r="P112" s="96">
        <v>1414.2367745613733</v>
      </c>
      <c r="Q112" s="96">
        <v>1508.38200792763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1.6063188158144781</v>
      </c>
      <c r="C117" s="158">
        <v>1.6258205424324637</v>
      </c>
      <c r="D117" s="158">
        <v>1.6150057295535412</v>
      </c>
      <c r="E117" s="158">
        <v>1.4768049882451297</v>
      </c>
      <c r="F117" s="158">
        <v>1.5006463828288181</v>
      </c>
      <c r="G117" s="158">
        <v>1.4509875523431894</v>
      </c>
      <c r="H117" s="158">
        <v>1.3564769128529073</v>
      </c>
      <c r="I117" s="158">
        <v>1.3230769136019569</v>
      </c>
      <c r="J117" s="158">
        <v>1.3394466641371385</v>
      </c>
      <c r="K117" s="158">
        <v>1.1466206258667864</v>
      </c>
      <c r="L117" s="158">
        <v>1.2455860218132302</v>
      </c>
      <c r="M117" s="158">
        <v>1.1751074457428972</v>
      </c>
      <c r="N117" s="158">
        <v>1.1413374322300023</v>
      </c>
      <c r="O117" s="158">
        <v>1.0784280346661728</v>
      </c>
      <c r="P117" s="158">
        <v>1.0597282492370903</v>
      </c>
      <c r="Q117" s="158">
        <v>1.2142626309398274</v>
      </c>
    </row>
    <row r="118" spans="1:17" x14ac:dyDescent="0.25">
      <c r="A118" s="92" t="s">
        <v>125</v>
      </c>
      <c r="B118" s="91">
        <v>0.75215307584109203</v>
      </c>
      <c r="C118" s="91">
        <v>0.76128469001103038</v>
      </c>
      <c r="D118" s="91">
        <v>0.75622069232175293</v>
      </c>
      <c r="E118" s="91">
        <v>0.69173572308618914</v>
      </c>
      <c r="F118" s="91">
        <v>0.69940362344443507</v>
      </c>
      <c r="G118" s="91">
        <v>0.67648991930137159</v>
      </c>
      <c r="H118" s="91">
        <v>0.63536842767772539</v>
      </c>
      <c r="I118" s="91">
        <v>0.61972552283631954</v>
      </c>
      <c r="J118" s="91">
        <v>0.62723428103870227</v>
      </c>
      <c r="K118" s="91">
        <v>0.53698888288247004</v>
      </c>
      <c r="L118" s="91">
        <v>0.58340497699607585</v>
      </c>
      <c r="M118" s="91">
        <v>0.55030489415600348</v>
      </c>
      <c r="N118" s="91">
        <v>0.53455406917357506</v>
      </c>
      <c r="O118" s="91">
        <v>0.50504837634600708</v>
      </c>
      <c r="P118" s="91">
        <v>0.49633134296273651</v>
      </c>
      <c r="Q118" s="91">
        <v>0.5686902740896993</v>
      </c>
    </row>
    <row r="119" spans="1:17" x14ac:dyDescent="0.25">
      <c r="A119" s="92" t="s">
        <v>26</v>
      </c>
      <c r="B119" s="91">
        <v>0.85416573997338596</v>
      </c>
      <c r="C119" s="91">
        <v>0.86453585242143327</v>
      </c>
      <c r="D119" s="91">
        <v>0.85878503723178823</v>
      </c>
      <c r="E119" s="91">
        <v>0.78506926515894049</v>
      </c>
      <c r="F119" s="91">
        <v>0.80124275938438316</v>
      </c>
      <c r="G119" s="91">
        <v>0.77449763304181773</v>
      </c>
      <c r="H119" s="91">
        <v>0.721108485175182</v>
      </c>
      <c r="I119" s="91">
        <v>0.70335139076563735</v>
      </c>
      <c r="J119" s="91">
        <v>0.71221238309843626</v>
      </c>
      <c r="K119" s="91">
        <v>0.60963174298431644</v>
      </c>
      <c r="L119" s="91">
        <v>0.66218104481715434</v>
      </c>
      <c r="M119" s="91">
        <v>0.62480255158689368</v>
      </c>
      <c r="N119" s="91">
        <v>0.60678336305642722</v>
      </c>
      <c r="O119" s="91">
        <v>0.57337965832016569</v>
      </c>
      <c r="P119" s="91">
        <v>0.5633969062743539</v>
      </c>
      <c r="Q119" s="91">
        <v>0.64557235685012815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792.20511809660138</v>
      </c>
      <c r="C122" s="206">
        <v>798.77266942456015</v>
      </c>
      <c r="D122" s="206">
        <v>789.23459685334979</v>
      </c>
      <c r="E122" s="206">
        <v>705.789108250656</v>
      </c>
      <c r="F122" s="206">
        <v>718.93227161402251</v>
      </c>
      <c r="G122" s="206">
        <v>692.16491873524183</v>
      </c>
      <c r="H122" s="206">
        <v>642.43406449638837</v>
      </c>
      <c r="I122" s="206">
        <v>626.47442361000958</v>
      </c>
      <c r="J122" s="206">
        <v>631.96694020847963</v>
      </c>
      <c r="K122" s="206">
        <v>540.2523455778346</v>
      </c>
      <c r="L122" s="206">
        <v>584.81405553516356</v>
      </c>
      <c r="M122" s="206">
        <v>550.01556546705842</v>
      </c>
      <c r="N122" s="206">
        <v>531.42523562657971</v>
      </c>
      <c r="O122" s="206">
        <v>504.60280429943072</v>
      </c>
      <c r="P122" s="206">
        <v>491.43064668188458</v>
      </c>
      <c r="Q122" s="206">
        <v>562.08282592336343</v>
      </c>
    </row>
    <row r="123" spans="1:17" x14ac:dyDescent="0.25">
      <c r="A123" s="152" t="s">
        <v>159</v>
      </c>
      <c r="B123" s="151">
        <v>792.20511809660138</v>
      </c>
      <c r="C123" s="151">
        <v>798.77266942456015</v>
      </c>
      <c r="D123" s="151">
        <v>789.23459685334979</v>
      </c>
      <c r="E123" s="151">
        <v>705.789108250656</v>
      </c>
      <c r="F123" s="151">
        <v>718.93227161402251</v>
      </c>
      <c r="G123" s="151">
        <v>692.16491873524183</v>
      </c>
      <c r="H123" s="151">
        <v>642.43406449638837</v>
      </c>
      <c r="I123" s="151">
        <v>626.47442361000958</v>
      </c>
      <c r="J123" s="151">
        <v>631.96694020847963</v>
      </c>
      <c r="K123" s="151">
        <v>540.2523455778346</v>
      </c>
      <c r="L123" s="151">
        <v>584.81405553516356</v>
      </c>
      <c r="M123" s="151">
        <v>550.01556546705842</v>
      </c>
      <c r="N123" s="151">
        <v>531.42523562657971</v>
      </c>
      <c r="O123" s="151">
        <v>504.60280429943072</v>
      </c>
      <c r="P123" s="151">
        <v>491.43064668188458</v>
      </c>
      <c r="Q123" s="151">
        <v>562.08282592336343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46.101013169836285</v>
      </c>
      <c r="C125" s="153">
        <v>47.461378932092714</v>
      </c>
      <c r="D125" s="153">
        <v>44.266462496212874</v>
      </c>
      <c r="E125" s="153">
        <v>15.623018643556662</v>
      </c>
      <c r="F125" s="153">
        <v>15.664695986121304</v>
      </c>
      <c r="G125" s="153">
        <v>13.980028349211334</v>
      </c>
      <c r="H125" s="153">
        <v>11.028376664741927</v>
      </c>
      <c r="I125" s="153">
        <v>12.176289711153755</v>
      </c>
      <c r="J125" s="153">
        <v>6.2442584216918675</v>
      </c>
      <c r="K125" s="153">
        <v>6.5217805252549867</v>
      </c>
      <c r="L125" s="153">
        <v>6.4075025800977503</v>
      </c>
      <c r="M125" s="153">
        <v>4.7867646524342202</v>
      </c>
      <c r="N125" s="153">
        <v>3.1918156539490394</v>
      </c>
      <c r="O125" s="153">
        <v>1.5770378056242682</v>
      </c>
      <c r="P125" s="153">
        <v>3.1444088978629803</v>
      </c>
      <c r="Q125" s="153">
        <v>3.0947640449443798</v>
      </c>
    </row>
    <row r="126" spans="1:17" x14ac:dyDescent="0.25">
      <c r="A126" s="154" t="s">
        <v>125</v>
      </c>
      <c r="B126" s="153">
        <v>90.923946923531332</v>
      </c>
      <c r="C126" s="153">
        <v>77.346754119479826</v>
      </c>
      <c r="D126" s="153">
        <v>67.078131268868461</v>
      </c>
      <c r="E126" s="153">
        <v>62.457770213874745</v>
      </c>
      <c r="F126" s="153">
        <v>60.517079408570645</v>
      </c>
      <c r="G126" s="153">
        <v>49.851323957156161</v>
      </c>
      <c r="H126" s="153">
        <v>42.119459748740496</v>
      </c>
      <c r="I126" s="153">
        <v>36.747261520676616</v>
      </c>
      <c r="J126" s="153">
        <v>43.535418784857683</v>
      </c>
      <c r="K126" s="153">
        <v>31.278332937621013</v>
      </c>
      <c r="L126" s="153">
        <v>27.491495826480215</v>
      </c>
      <c r="M126" s="153">
        <v>21.952908066947838</v>
      </c>
      <c r="N126" s="153">
        <v>13.94905129460407</v>
      </c>
      <c r="O126" s="153">
        <v>27.008539440824848</v>
      </c>
      <c r="P126" s="153">
        <v>4.2654244431345809</v>
      </c>
      <c r="Q126" s="153">
        <v>2.0151577880513365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655.18015800323383</v>
      </c>
      <c r="C128" s="153">
        <v>673.9645363729876</v>
      </c>
      <c r="D128" s="153">
        <v>677.89000308826849</v>
      </c>
      <c r="E128" s="153">
        <v>627.70831939322466</v>
      </c>
      <c r="F128" s="153">
        <v>642.75049621933056</v>
      </c>
      <c r="G128" s="153">
        <v>628.33356642887429</v>
      </c>
      <c r="H128" s="153">
        <v>589.28622808290595</v>
      </c>
      <c r="I128" s="153">
        <v>577.55087237817918</v>
      </c>
      <c r="J128" s="153">
        <v>582.18726300193009</v>
      </c>
      <c r="K128" s="153">
        <v>502.45223211495858</v>
      </c>
      <c r="L128" s="153">
        <v>550.91505712858554</v>
      </c>
      <c r="M128" s="153">
        <v>523.27589274767638</v>
      </c>
      <c r="N128" s="153">
        <v>514.28436867802657</v>
      </c>
      <c r="O128" s="153">
        <v>476.01722705298158</v>
      </c>
      <c r="P128" s="153">
        <v>484.020813340887</v>
      </c>
      <c r="Q128" s="153">
        <v>556.97290409036771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416.27336108824193</v>
      </c>
      <c r="C130" s="206">
        <v>403.81807376390526</v>
      </c>
      <c r="D130" s="206">
        <v>397.29196528398199</v>
      </c>
      <c r="E130" s="206">
        <v>440.9585580009454</v>
      </c>
      <c r="F130" s="206">
        <v>407.83122326164715</v>
      </c>
      <c r="G130" s="206">
        <v>407.53056411647049</v>
      </c>
      <c r="H130" s="206">
        <v>228.47389828475747</v>
      </c>
      <c r="I130" s="206">
        <v>178.27513236868484</v>
      </c>
      <c r="J130" s="206">
        <v>225.12188870838204</v>
      </c>
      <c r="K130" s="206">
        <v>245.02755689545722</v>
      </c>
      <c r="L130" s="206">
        <v>245.95353869663188</v>
      </c>
      <c r="M130" s="206">
        <v>216.86247197960287</v>
      </c>
      <c r="N130" s="206">
        <v>208.51213712336605</v>
      </c>
      <c r="O130" s="206">
        <v>249.92787851136171</v>
      </c>
      <c r="P130" s="206">
        <v>217.23220121793341</v>
      </c>
      <c r="Q130" s="206">
        <v>191.49551894068307</v>
      </c>
    </row>
    <row r="131" spans="1:17" x14ac:dyDescent="0.25">
      <c r="A131" s="152" t="s">
        <v>157</v>
      </c>
      <c r="B131" s="151">
        <v>416.27336108824193</v>
      </c>
      <c r="C131" s="151">
        <v>403.81807376390526</v>
      </c>
      <c r="D131" s="151">
        <v>397.29196528398199</v>
      </c>
      <c r="E131" s="151">
        <v>440.9585580009454</v>
      </c>
      <c r="F131" s="151">
        <v>407.83122326164715</v>
      </c>
      <c r="G131" s="151">
        <v>407.53056411647049</v>
      </c>
      <c r="H131" s="151">
        <v>228.47389828475747</v>
      </c>
      <c r="I131" s="151">
        <v>178.27513236868484</v>
      </c>
      <c r="J131" s="151">
        <v>225.12188870838204</v>
      </c>
      <c r="K131" s="151">
        <v>245.02755689545722</v>
      </c>
      <c r="L131" s="151">
        <v>245.95353869663188</v>
      </c>
      <c r="M131" s="151">
        <v>216.86247197960287</v>
      </c>
      <c r="N131" s="151">
        <v>208.51213712336605</v>
      </c>
      <c r="O131" s="151">
        <v>249.92787851136171</v>
      </c>
      <c r="P131" s="151">
        <v>217.23220121793341</v>
      </c>
      <c r="Q131" s="151">
        <v>191.49551894068307</v>
      </c>
    </row>
    <row r="132" spans="1:17" x14ac:dyDescent="0.25">
      <c r="A132" s="154" t="s">
        <v>30</v>
      </c>
      <c r="B132" s="205">
        <v>22.15778965210917</v>
      </c>
      <c r="C132" s="205">
        <v>22.811629911518729</v>
      </c>
      <c r="D132" s="205">
        <v>21.27603922761136</v>
      </c>
      <c r="E132" s="205">
        <v>7.5089794569071895</v>
      </c>
      <c r="F132" s="205">
        <v>7.5290110728372799</v>
      </c>
      <c r="G132" s="205">
        <v>6.7192997765833677</v>
      </c>
      <c r="H132" s="205">
        <v>5.300630800484611</v>
      </c>
      <c r="I132" s="205">
        <v>5.8523587143072797</v>
      </c>
      <c r="J132" s="205">
        <v>3.0012130998410971</v>
      </c>
      <c r="K132" s="205">
        <v>3.1346001117904549</v>
      </c>
      <c r="L132" s="205">
        <v>3.079674059268771</v>
      </c>
      <c r="M132" s="205">
        <v>2.3006896592933503</v>
      </c>
      <c r="N132" s="205">
        <v>1.5341003376209148</v>
      </c>
      <c r="O132" s="205">
        <v>0.75798056415189319</v>
      </c>
      <c r="P132" s="205">
        <v>1.5113149613955825</v>
      </c>
      <c r="Q132" s="205">
        <v>1.4874538760821689</v>
      </c>
    </row>
    <row r="133" spans="1:17" x14ac:dyDescent="0.25">
      <c r="A133" s="154" t="s">
        <v>125</v>
      </c>
      <c r="B133" s="205">
        <v>48.02887835942618</v>
      </c>
      <c r="C133" s="205">
        <v>39.22423648295139</v>
      </c>
      <c r="D133" s="205">
        <v>33.857079899074932</v>
      </c>
      <c r="E133" s="205">
        <v>39.225766933023635</v>
      </c>
      <c r="F133" s="205">
        <v>34.446520217895291</v>
      </c>
      <c r="G133" s="205">
        <v>29.462426054510995</v>
      </c>
      <c r="H133" s="205">
        <v>14.887318308898513</v>
      </c>
      <c r="I133" s="205">
        <v>10.314315486169251</v>
      </c>
      <c r="J133" s="205">
        <v>15.454316928035549</v>
      </c>
      <c r="K133" s="205">
        <v>14.175707619067586</v>
      </c>
      <c r="L133" s="205">
        <v>11.5437243958021</v>
      </c>
      <c r="M133" s="205">
        <v>8.6390430493045418</v>
      </c>
      <c r="N133" s="205">
        <v>5.4656656372298418</v>
      </c>
      <c r="O133" s="205">
        <v>13.378469781142671</v>
      </c>
      <c r="P133" s="205">
        <v>1.8844298076250245</v>
      </c>
      <c r="Q133" s="205">
        <v>0.68498105455206704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346.08669307670658</v>
      </c>
      <c r="C135" s="205">
        <v>341.78220736943513</v>
      </c>
      <c r="D135" s="205">
        <v>342.15884615729573</v>
      </c>
      <c r="E135" s="205">
        <v>394.22381161101458</v>
      </c>
      <c r="F135" s="205">
        <v>365.85569197091456</v>
      </c>
      <c r="G135" s="205">
        <v>371.34883828537613</v>
      </c>
      <c r="H135" s="205">
        <v>208.28594917537436</v>
      </c>
      <c r="I135" s="205">
        <v>162.1084581682083</v>
      </c>
      <c r="J135" s="205">
        <v>206.6663586805054</v>
      </c>
      <c r="K135" s="205">
        <v>227.7172491645992</v>
      </c>
      <c r="L135" s="205">
        <v>231.330140241561</v>
      </c>
      <c r="M135" s="205">
        <v>205.92273927100499</v>
      </c>
      <c r="N135" s="205">
        <v>201.51237114851529</v>
      </c>
      <c r="O135" s="205">
        <v>235.79142816606713</v>
      </c>
      <c r="P135" s="205">
        <v>213.8364564489128</v>
      </c>
      <c r="Q135" s="205">
        <v>189.32308401004883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580.07944141430517</v>
      </c>
      <c r="C137" s="204">
        <v>586.61589963421943</v>
      </c>
      <c r="D137" s="204">
        <v>581.67387899770745</v>
      </c>
      <c r="E137" s="204">
        <v>573.67410735799967</v>
      </c>
      <c r="F137" s="204">
        <v>573.37532834402862</v>
      </c>
      <c r="G137" s="204">
        <v>554.04515797212434</v>
      </c>
      <c r="H137" s="204">
        <v>414.62932336934961</v>
      </c>
      <c r="I137" s="204">
        <v>404.88506881016235</v>
      </c>
      <c r="J137" s="204">
        <v>465.5261456847918</v>
      </c>
      <c r="K137" s="204">
        <v>393.52595339318111</v>
      </c>
      <c r="L137" s="204">
        <v>367.82698012753383</v>
      </c>
      <c r="M137" s="204">
        <v>379.18329267329659</v>
      </c>
      <c r="N137" s="204">
        <v>355.05223733973247</v>
      </c>
      <c r="O137" s="204">
        <v>338.07237179223637</v>
      </c>
      <c r="P137" s="204">
        <v>332.93571841231801</v>
      </c>
      <c r="Q137" s="204">
        <v>376.85462043264363</v>
      </c>
    </row>
    <row r="138" spans="1:17" x14ac:dyDescent="0.25">
      <c r="A138" s="152" t="s">
        <v>155</v>
      </c>
      <c r="B138" s="151">
        <v>187.32333349691226</v>
      </c>
      <c r="C138" s="151">
        <v>187.87613065389405</v>
      </c>
      <c r="D138" s="151">
        <v>185.87814247992301</v>
      </c>
      <c r="E138" s="151">
        <v>173.89527886985206</v>
      </c>
      <c r="F138" s="151">
        <v>174.95447199007796</v>
      </c>
      <c r="G138" s="151">
        <v>169.36336747939083</v>
      </c>
      <c r="H138" s="151">
        <v>149.42468269988007</v>
      </c>
      <c r="I138" s="151">
        <v>143.09982602607099</v>
      </c>
      <c r="J138" s="151">
        <v>147.58933444253401</v>
      </c>
      <c r="K138" s="151">
        <v>128.93153658597464</v>
      </c>
      <c r="L138" s="151">
        <v>138.5798595792626</v>
      </c>
      <c r="M138" s="151">
        <v>129.7088324452607</v>
      </c>
      <c r="N138" s="151">
        <v>125.45418261591617</v>
      </c>
      <c r="O138" s="151">
        <v>122.07733443073693</v>
      </c>
      <c r="P138" s="151">
        <v>117.27886182893458</v>
      </c>
      <c r="Q138" s="151">
        <v>131.13009337582943</v>
      </c>
    </row>
    <row r="139" spans="1:17" x14ac:dyDescent="0.25">
      <c r="A139" s="154" t="s">
        <v>30</v>
      </c>
      <c r="B139" s="153">
        <v>5.1675658644475977</v>
      </c>
      <c r="C139" s="153">
        <v>5.3200523109016258</v>
      </c>
      <c r="D139" s="153">
        <v>4.9619269687753755</v>
      </c>
      <c r="E139" s="153">
        <v>1.7512191661526222</v>
      </c>
      <c r="F139" s="153">
        <v>1.7558908728668456</v>
      </c>
      <c r="G139" s="153">
        <v>1.5670527026217786</v>
      </c>
      <c r="H139" s="153">
        <v>1.236195451562851</v>
      </c>
      <c r="I139" s="153">
        <v>1.364867597056457</v>
      </c>
      <c r="J139" s="153">
        <v>0.69993291795671164</v>
      </c>
      <c r="K139" s="153">
        <v>0.73104099238707587</v>
      </c>
      <c r="L139" s="153">
        <v>0.71823132145255209</v>
      </c>
      <c r="M139" s="153">
        <v>0.53655917556380439</v>
      </c>
      <c r="N139" s="153">
        <v>0.3577777685317432</v>
      </c>
      <c r="O139" s="153">
        <v>0.17677370129078795</v>
      </c>
      <c r="P139" s="153">
        <v>0.35246383901804645</v>
      </c>
      <c r="Q139" s="153">
        <v>0.34689903621550233</v>
      </c>
    </row>
    <row r="140" spans="1:17" x14ac:dyDescent="0.25">
      <c r="A140" s="154" t="s">
        <v>125</v>
      </c>
      <c r="B140" s="153">
        <v>22.198405341376695</v>
      </c>
      <c r="C140" s="153">
        <v>18.79396767131847</v>
      </c>
      <c r="D140" s="153">
        <v>16.289987575369075</v>
      </c>
      <c r="E140" s="153">
        <v>15.578473481329683</v>
      </c>
      <c r="F140" s="153">
        <v>14.903960668972779</v>
      </c>
      <c r="G140" s="153">
        <v>12.334200548160679</v>
      </c>
      <c r="H140" s="153">
        <v>9.8852752583161152</v>
      </c>
      <c r="I140" s="153">
        <v>8.4785730195149736</v>
      </c>
      <c r="J140" s="153">
        <v>10.220009273387049</v>
      </c>
      <c r="K140" s="153">
        <v>7.512962619162006</v>
      </c>
      <c r="L140" s="153">
        <v>6.5525232356345517</v>
      </c>
      <c r="M140" s="153">
        <v>5.2009487313426952</v>
      </c>
      <c r="N140" s="153">
        <v>3.3034187198476297</v>
      </c>
      <c r="O140" s="153">
        <v>6.5451042901207908</v>
      </c>
      <c r="P140" s="153">
        <v>1.0214105527472892</v>
      </c>
      <c r="Q140" s="153">
        <v>0.47147477843100533</v>
      </c>
    </row>
    <row r="141" spans="1:17" x14ac:dyDescent="0.25">
      <c r="A141" s="154" t="s">
        <v>26</v>
      </c>
      <c r="B141" s="153">
        <v>159.95736229108797</v>
      </c>
      <c r="C141" s="153">
        <v>163.76211067167395</v>
      </c>
      <c r="D141" s="153">
        <v>164.62622793577856</v>
      </c>
      <c r="E141" s="153">
        <v>156.56558622236977</v>
      </c>
      <c r="F141" s="153">
        <v>158.29462044823833</v>
      </c>
      <c r="G141" s="153">
        <v>155.46211422860839</v>
      </c>
      <c r="H141" s="153">
        <v>138.3032119900011</v>
      </c>
      <c r="I141" s="153">
        <v>133.25638540949956</v>
      </c>
      <c r="J141" s="153">
        <v>136.66939225119026</v>
      </c>
      <c r="K141" s="153">
        <v>120.68753297442557</v>
      </c>
      <c r="L141" s="153">
        <v>131.30910502217549</v>
      </c>
      <c r="M141" s="153">
        <v>123.9713245383542</v>
      </c>
      <c r="N141" s="153">
        <v>121.79298612753679</v>
      </c>
      <c r="O141" s="153">
        <v>115.35545643932535</v>
      </c>
      <c r="P141" s="153">
        <v>115.90498743716924</v>
      </c>
      <c r="Q141" s="153">
        <v>130.31171956118291</v>
      </c>
    </row>
    <row r="142" spans="1:17" x14ac:dyDescent="0.25">
      <c r="A142" s="152" t="s">
        <v>154</v>
      </c>
      <c r="B142" s="151">
        <v>392.75610791739297</v>
      </c>
      <c r="C142" s="151">
        <v>398.73976898032538</v>
      </c>
      <c r="D142" s="151">
        <v>395.79573651778446</v>
      </c>
      <c r="E142" s="151">
        <v>399.77882848814755</v>
      </c>
      <c r="F142" s="151">
        <v>398.42085635395063</v>
      </c>
      <c r="G142" s="151">
        <v>384.68179049273357</v>
      </c>
      <c r="H142" s="151">
        <v>265.20464066946954</v>
      </c>
      <c r="I142" s="151">
        <v>261.78524278409134</v>
      </c>
      <c r="J142" s="151">
        <v>317.93681124225782</v>
      </c>
      <c r="K142" s="151">
        <v>264.59441680720647</v>
      </c>
      <c r="L142" s="151">
        <v>229.24712054827125</v>
      </c>
      <c r="M142" s="151">
        <v>249.47446022803592</v>
      </c>
      <c r="N142" s="151">
        <v>229.59805472381629</v>
      </c>
      <c r="O142" s="151">
        <v>215.99503736149941</v>
      </c>
      <c r="P142" s="151">
        <v>215.65685658338344</v>
      </c>
      <c r="Q142" s="151">
        <v>245.72452705681417</v>
      </c>
    </row>
    <row r="143" spans="1:17" x14ac:dyDescent="0.25">
      <c r="A143" s="150" t="s">
        <v>33</v>
      </c>
      <c r="B143" s="87">
        <v>210.25687352915546</v>
      </c>
      <c r="C143" s="87">
        <v>214.08012458447601</v>
      </c>
      <c r="D143" s="87">
        <v>210.58144738410758</v>
      </c>
      <c r="E143" s="87">
        <v>169.69567098622031</v>
      </c>
      <c r="F143" s="87">
        <v>148.4249896276186</v>
      </c>
      <c r="G143" s="87">
        <v>131.76285636875812</v>
      </c>
      <c r="H143" s="87">
        <v>41.953598395189658</v>
      </c>
      <c r="I143" s="87">
        <v>44.790020050473906</v>
      </c>
      <c r="J143" s="87">
        <v>37.586948247628555</v>
      </c>
      <c r="K143" s="87">
        <v>37.977078410666749</v>
      </c>
      <c r="L143" s="87">
        <v>32.996616458908356</v>
      </c>
      <c r="M143" s="87">
        <v>41.144092321353753</v>
      </c>
      <c r="N143" s="87">
        <v>40.770028817465402</v>
      </c>
      <c r="O143" s="87">
        <v>42.99956716429724</v>
      </c>
      <c r="P143" s="87">
        <v>39.435228928300823</v>
      </c>
      <c r="Q143" s="87">
        <v>40.472987692265384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5.1445475269057065E-14</v>
      </c>
      <c r="J145" s="87">
        <v>0</v>
      </c>
      <c r="K145" s="87">
        <v>0</v>
      </c>
      <c r="L145" s="87">
        <v>2.4209676969986301E-14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15.118495301855733</v>
      </c>
      <c r="C146" s="87">
        <v>12.76233067676846</v>
      </c>
      <c r="D146" s="87">
        <v>11.0226221148316</v>
      </c>
      <c r="E146" s="87">
        <v>5.065382342835405</v>
      </c>
      <c r="F146" s="87">
        <v>4.1563791839408584</v>
      </c>
      <c r="G146" s="87">
        <v>4.5864147060837324</v>
      </c>
      <c r="H146" s="87">
        <v>11.517025985184228</v>
      </c>
      <c r="I146" s="87">
        <v>10.413303763995019</v>
      </c>
      <c r="J146" s="87">
        <v>7.5079801626198295</v>
      </c>
      <c r="K146" s="87">
        <v>5.2061253453754421</v>
      </c>
      <c r="L146" s="87">
        <v>5.4961499361614159</v>
      </c>
      <c r="M146" s="87">
        <v>6.4734887940004455</v>
      </c>
      <c r="N146" s="87">
        <v>5.4365975020642985</v>
      </c>
      <c r="O146" s="87">
        <v>7.5688501710418628</v>
      </c>
      <c r="P146" s="87">
        <v>3.4594600794613952</v>
      </c>
      <c r="Q146" s="87">
        <v>3.1154706661409559</v>
      </c>
    </row>
    <row r="147" spans="1:17" x14ac:dyDescent="0.25">
      <c r="A147" s="150" t="s">
        <v>29</v>
      </c>
      <c r="B147" s="87">
        <v>44.662085843373511</v>
      </c>
      <c r="C147" s="87">
        <v>48.744676947106065</v>
      </c>
      <c r="D147" s="87">
        <v>53.230732991804189</v>
      </c>
      <c r="E147" s="87">
        <v>6.4261126153594272</v>
      </c>
      <c r="F147" s="87">
        <v>34.054973791449449</v>
      </c>
      <c r="G147" s="87">
        <v>29.66482862753568</v>
      </c>
      <c r="H147" s="87">
        <v>28.072272249661356</v>
      </c>
      <c r="I147" s="87">
        <v>25.421367242392822</v>
      </c>
      <c r="J147" s="87">
        <v>32.338415692385951</v>
      </c>
      <c r="K147" s="87">
        <v>27.115814692842246</v>
      </c>
      <c r="L147" s="87">
        <v>23.952122310468408</v>
      </c>
      <c r="M147" s="87">
        <v>5.1734156302426557</v>
      </c>
      <c r="N147" s="87">
        <v>16.62314029404757</v>
      </c>
      <c r="O147" s="87">
        <v>15.137960643587078</v>
      </c>
      <c r="P147" s="87">
        <v>22.983451379697559</v>
      </c>
      <c r="Q147" s="87">
        <v>28.292691289984152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159.34235752885135</v>
      </c>
      <c r="F148" s="87">
        <v>161.42410425875624</v>
      </c>
      <c r="G148" s="87">
        <v>155.38272021919167</v>
      </c>
      <c r="H148" s="87">
        <v>14.962439020721783</v>
      </c>
      <c r="I148" s="87">
        <v>15.786763610656868</v>
      </c>
      <c r="J148" s="87">
        <v>121.71408419898432</v>
      </c>
      <c r="K148" s="87">
        <v>96.107796169857437</v>
      </c>
      <c r="L148" s="87">
        <v>52.334238266165485</v>
      </c>
      <c r="M148" s="87">
        <v>51.16433640435492</v>
      </c>
      <c r="N148" s="87">
        <v>14.242985818839474</v>
      </c>
      <c r="O148" s="87">
        <v>10.935271019693486</v>
      </c>
      <c r="P148" s="87">
        <v>8.5367623890279027</v>
      </c>
      <c r="Q148" s="87">
        <v>35.165258042043483</v>
      </c>
    </row>
    <row r="149" spans="1:17" x14ac:dyDescent="0.25">
      <c r="A149" s="150" t="s">
        <v>26</v>
      </c>
      <c r="B149" s="87">
        <v>121.08640810558315</v>
      </c>
      <c r="C149" s="87">
        <v>121.72604363080799</v>
      </c>
      <c r="D149" s="87">
        <v>119.61485401393521</v>
      </c>
      <c r="E149" s="87">
        <v>54.810481364212535</v>
      </c>
      <c r="F149" s="87">
        <v>47.738713055826167</v>
      </c>
      <c r="G149" s="87">
        <v>60.714440426799086</v>
      </c>
      <c r="H149" s="87">
        <v>166.01638497946325</v>
      </c>
      <c r="I149" s="87">
        <v>162.74342776416404</v>
      </c>
      <c r="J149" s="87">
        <v>104.46708779004713</v>
      </c>
      <c r="K149" s="87">
        <v>82.654865224293985</v>
      </c>
      <c r="L149" s="87">
        <v>100.08257000972135</v>
      </c>
      <c r="M149" s="87">
        <v>131.80753441334485</v>
      </c>
      <c r="N149" s="87">
        <v>140.15021516007607</v>
      </c>
      <c r="O149" s="87">
        <v>128.1196355726205</v>
      </c>
      <c r="P149" s="87">
        <v>129.6529465662432</v>
      </c>
      <c r="Q149" s="87">
        <v>127.52659728568246</v>
      </c>
    </row>
    <row r="150" spans="1:17" x14ac:dyDescent="0.25">
      <c r="A150" s="150" t="s">
        <v>25</v>
      </c>
      <c r="B150" s="87">
        <v>1.6322451374251394</v>
      </c>
      <c r="C150" s="87">
        <v>1.4265931411667849</v>
      </c>
      <c r="D150" s="87">
        <v>1.346080013105929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4.4388236506685637</v>
      </c>
      <c r="F151" s="87">
        <v>2.6216964363592736</v>
      </c>
      <c r="G151" s="87">
        <v>2.5705301443652497</v>
      </c>
      <c r="H151" s="87">
        <v>2.6829200392492845</v>
      </c>
      <c r="I151" s="87">
        <v>2.6303603524086179</v>
      </c>
      <c r="J151" s="87">
        <v>14.322295150592009</v>
      </c>
      <c r="K151" s="87">
        <v>15.532736964170638</v>
      </c>
      <c r="L151" s="87">
        <v>14.385423566846203</v>
      </c>
      <c r="M151" s="87">
        <v>13.711592664739308</v>
      </c>
      <c r="N151" s="87">
        <v>12.375087131323493</v>
      </c>
      <c r="O151" s="87">
        <v>11.233752790259237</v>
      </c>
      <c r="P151" s="87">
        <v>11.58900724065257</v>
      </c>
      <c r="Q151" s="87">
        <v>11.15152208069777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699.18</v>
      </c>
      <c r="C154" s="176">
        <v>698.03999999999985</v>
      </c>
      <c r="D154" s="176">
        <v>735.48</v>
      </c>
      <c r="E154" s="176">
        <v>745.90000000000009</v>
      </c>
      <c r="F154" s="176">
        <v>736.02</v>
      </c>
      <c r="G154" s="176">
        <v>651.44000000000005</v>
      </c>
      <c r="H154" s="176">
        <v>660.80000000000018</v>
      </c>
      <c r="I154" s="176">
        <v>654.30000000000018</v>
      </c>
      <c r="J154" s="176">
        <v>580.34</v>
      </c>
      <c r="K154" s="176">
        <v>349.09199999999998</v>
      </c>
      <c r="L154" s="176">
        <v>373.50399999999991</v>
      </c>
      <c r="M154" s="176">
        <v>386.63000000000011</v>
      </c>
      <c r="N154" s="176">
        <v>384.44556</v>
      </c>
      <c r="O154" s="176">
        <v>367.10882000000004</v>
      </c>
      <c r="P154" s="176">
        <v>371.57848000000001</v>
      </c>
      <c r="Q154" s="176">
        <v>376.73478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0.99999999999999978</v>
      </c>
      <c r="C158" s="77">
        <f t="shared" si="0"/>
        <v>1</v>
      </c>
      <c r="D158" s="77">
        <f t="shared" si="0"/>
        <v>1</v>
      </c>
      <c r="E158" s="77">
        <f t="shared" si="0"/>
        <v>0.99999999999999978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5.4505114238538491E-4</v>
      </c>
      <c r="C163" s="201">
        <f t="shared" si="5"/>
        <v>5.4418074326176747E-4</v>
      </c>
      <c r="D163" s="201">
        <f t="shared" si="5"/>
        <v>5.4439075888488588E-4</v>
      </c>
      <c r="E163" s="201">
        <f t="shared" si="5"/>
        <v>5.161777618878107E-4</v>
      </c>
      <c r="F163" s="201">
        <f t="shared" si="5"/>
        <v>5.2078408435952592E-4</v>
      </c>
      <c r="G163" s="201">
        <f t="shared" si="5"/>
        <v>5.212525333089449E-4</v>
      </c>
      <c r="H163" s="201">
        <f t="shared" si="5"/>
        <v>6.0896342704385982E-4</v>
      </c>
      <c r="I163" s="201">
        <f t="shared" si="5"/>
        <v>6.0556056987997849E-4</v>
      </c>
      <c r="J163" s="201">
        <f t="shared" si="5"/>
        <v>5.5352433252202674E-4</v>
      </c>
      <c r="K163" s="201">
        <f t="shared" si="5"/>
        <v>5.6160297189592986E-4</v>
      </c>
      <c r="L163" s="201">
        <f t="shared" si="5"/>
        <v>6.261098250675822E-4</v>
      </c>
      <c r="M163" s="201">
        <f t="shared" si="5"/>
        <v>5.8541945410816307E-4</v>
      </c>
      <c r="N163" s="201">
        <f t="shared" si="5"/>
        <v>6.0081995923847657E-4</v>
      </c>
      <c r="O163" s="201">
        <f t="shared" si="5"/>
        <v>6.0204819542256235E-4</v>
      </c>
      <c r="P163" s="201">
        <f t="shared" si="5"/>
        <v>5.9752723450269942E-4</v>
      </c>
      <c r="Q163" s="201">
        <f t="shared" si="5"/>
        <v>5.9911717115610007E-4</v>
      </c>
    </row>
    <row r="164" spans="1:17" x14ac:dyDescent="0.25">
      <c r="A164" s="127" t="s">
        <v>152</v>
      </c>
      <c r="B164" s="200">
        <f t="shared" ref="B164:Q164" si="6">IF(B$15=0,0,B$15/B$5)</f>
        <v>0.52316235548730772</v>
      </c>
      <c r="C164" s="200">
        <f t="shared" si="6"/>
        <v>0.5239238236058319</v>
      </c>
      <c r="D164" s="200">
        <f t="shared" si="6"/>
        <v>0.5237400915718059</v>
      </c>
      <c r="E164" s="200">
        <f t="shared" si="6"/>
        <v>0.54853451778224216</v>
      </c>
      <c r="F164" s="200">
        <f t="shared" si="6"/>
        <v>0.54278699469966318</v>
      </c>
      <c r="G164" s="200">
        <f t="shared" si="6"/>
        <v>0.54249301645266668</v>
      </c>
      <c r="H164" s="200">
        <f t="shared" si="6"/>
        <v>0.46737766507499673</v>
      </c>
      <c r="I164" s="200">
        <f t="shared" si="6"/>
        <v>0.47035491844720018</v>
      </c>
      <c r="J164" s="200">
        <f t="shared" si="6"/>
        <v>0.515774821237587</v>
      </c>
      <c r="K164" s="200">
        <f t="shared" si="6"/>
        <v>0.50874289220629221</v>
      </c>
      <c r="L164" s="200">
        <f t="shared" si="6"/>
        <v>0.45236470617920987</v>
      </c>
      <c r="M164" s="200">
        <f t="shared" si="6"/>
        <v>0.48789199787505177</v>
      </c>
      <c r="N164" s="200">
        <f t="shared" si="6"/>
        <v>0.47446756148945518</v>
      </c>
      <c r="O164" s="200">
        <f t="shared" si="6"/>
        <v>0.47336036807014564</v>
      </c>
      <c r="P164" s="200">
        <f t="shared" si="6"/>
        <v>0.47734732691605719</v>
      </c>
      <c r="Q164" s="200">
        <f t="shared" si="6"/>
        <v>0.47594380270153136</v>
      </c>
    </row>
    <row r="165" spans="1:17" x14ac:dyDescent="0.25">
      <c r="A165" s="72" t="s">
        <v>151</v>
      </c>
      <c r="B165" s="71">
        <f t="shared" ref="B165:Q165" si="7">IF(B$26=0,0,B$26/B$5)</f>
        <v>0.47629259337030677</v>
      </c>
      <c r="C165" s="71">
        <f t="shared" si="7"/>
        <v>0.47553199565090637</v>
      </c>
      <c r="D165" s="71">
        <f t="shared" si="7"/>
        <v>0.47571551766930914</v>
      </c>
      <c r="E165" s="71">
        <f t="shared" si="7"/>
        <v>0.45094930445586978</v>
      </c>
      <c r="F165" s="71">
        <f t="shared" si="7"/>
        <v>0.45669222121597736</v>
      </c>
      <c r="G165" s="71">
        <f t="shared" si="7"/>
        <v>0.4569857310140244</v>
      </c>
      <c r="H165" s="71">
        <f t="shared" si="7"/>
        <v>0.53201337149795935</v>
      </c>
      <c r="I165" s="71">
        <f t="shared" si="7"/>
        <v>0.52903952098291995</v>
      </c>
      <c r="J165" s="71">
        <f t="shared" si="7"/>
        <v>0.48367165442989113</v>
      </c>
      <c r="K165" s="71">
        <f t="shared" si="7"/>
        <v>0.4906955048218119</v>
      </c>
      <c r="L165" s="71">
        <f t="shared" si="7"/>
        <v>0.54700918399572251</v>
      </c>
      <c r="M165" s="71">
        <f t="shared" si="7"/>
        <v>0.51152258267084005</v>
      </c>
      <c r="N165" s="71">
        <f t="shared" si="7"/>
        <v>0.52493161855130632</v>
      </c>
      <c r="O165" s="71">
        <f t="shared" si="7"/>
        <v>0.52603758373443177</v>
      </c>
      <c r="P165" s="71">
        <f t="shared" si="7"/>
        <v>0.52205514584944024</v>
      </c>
      <c r="Q165" s="71">
        <f t="shared" si="7"/>
        <v>0.52345708012731251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0.99999999999999989</v>
      </c>
      <c r="K167" s="77">
        <f t="shared" si="8"/>
        <v>1</v>
      </c>
      <c r="L167" s="77">
        <f t="shared" si="8"/>
        <v>1</v>
      </c>
      <c r="M167" s="77">
        <f t="shared" si="8"/>
        <v>0.99999999999999989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7.8160659212112764E-4</v>
      </c>
      <c r="C172" s="201">
        <f t="shared" si="13"/>
        <v>7.9397179433219863E-4</v>
      </c>
      <c r="D172" s="201">
        <f t="shared" si="13"/>
        <v>7.7934234189536362E-4</v>
      </c>
      <c r="E172" s="201">
        <f t="shared" si="13"/>
        <v>7.5983067379876501E-4</v>
      </c>
      <c r="F172" s="201">
        <f t="shared" si="13"/>
        <v>7.4890624197202914E-4</v>
      </c>
      <c r="G172" s="201">
        <f t="shared" si="13"/>
        <v>7.6947578944140064E-4</v>
      </c>
      <c r="H172" s="201">
        <f t="shared" si="13"/>
        <v>7.7265118124617027E-4</v>
      </c>
      <c r="I172" s="201">
        <f t="shared" si="13"/>
        <v>7.7846621861705784E-4</v>
      </c>
      <c r="J172" s="201">
        <f t="shared" si="13"/>
        <v>7.7913480973145204E-4</v>
      </c>
      <c r="K172" s="201">
        <f t="shared" si="13"/>
        <v>7.5906144924789279E-4</v>
      </c>
      <c r="L172" s="201">
        <f t="shared" si="13"/>
        <v>7.9770670759396467E-4</v>
      </c>
      <c r="M172" s="201">
        <f t="shared" si="13"/>
        <v>7.4480057033324623E-4</v>
      </c>
      <c r="N172" s="201">
        <f t="shared" si="13"/>
        <v>7.4591949303395096E-4</v>
      </c>
      <c r="O172" s="201">
        <f t="shared" si="13"/>
        <v>7.1500007504781489E-4</v>
      </c>
      <c r="P172" s="201">
        <f t="shared" si="13"/>
        <v>7.1998403833665851E-4</v>
      </c>
      <c r="Q172" s="201">
        <f t="shared" si="13"/>
        <v>8.0821989423969845E-4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8.7794085838099029E-2</v>
      </c>
      <c r="C174" s="200">
        <f t="shared" si="15"/>
        <v>8.5476827561774119E-2</v>
      </c>
      <c r="D174" s="200">
        <f t="shared" si="15"/>
        <v>8.3098686912436145E-2</v>
      </c>
      <c r="E174" s="200">
        <f t="shared" si="15"/>
        <v>9.833805657221438E-2</v>
      </c>
      <c r="F174" s="200">
        <f t="shared" si="15"/>
        <v>8.8218512575233041E-2</v>
      </c>
      <c r="G174" s="200">
        <f t="shared" si="15"/>
        <v>9.3674553819724282E-2</v>
      </c>
      <c r="H174" s="200">
        <f t="shared" si="15"/>
        <v>5.6407627356100581E-2</v>
      </c>
      <c r="I174" s="200">
        <f t="shared" si="15"/>
        <v>4.5464835250765924E-2</v>
      </c>
      <c r="J174" s="200">
        <f t="shared" si="15"/>
        <v>5.6759045191002368E-2</v>
      </c>
      <c r="K174" s="200">
        <f t="shared" si="15"/>
        <v>7.0307602673004829E-2</v>
      </c>
      <c r="L174" s="200">
        <f t="shared" si="15"/>
        <v>6.8273594413905986E-2</v>
      </c>
      <c r="M174" s="200">
        <f t="shared" si="15"/>
        <v>5.9576776431587784E-2</v>
      </c>
      <c r="N174" s="200">
        <f t="shared" si="15"/>
        <v>5.9066251418788476E-2</v>
      </c>
      <c r="O174" s="200">
        <f t="shared" si="15"/>
        <v>7.182238048875815E-2</v>
      </c>
      <c r="P174" s="200">
        <f t="shared" si="15"/>
        <v>6.3970940285315803E-2</v>
      </c>
      <c r="Q174" s="200">
        <f t="shared" si="15"/>
        <v>5.5246617943569103E-2</v>
      </c>
    </row>
    <row r="175" spans="1:17" x14ac:dyDescent="0.25">
      <c r="A175" s="142" t="s">
        <v>164</v>
      </c>
      <c r="B175" s="199">
        <f t="shared" ref="B175:Q175" si="16">IF(B$45=0,0,B$45/B$33)</f>
        <v>8.7794085838099029E-2</v>
      </c>
      <c r="C175" s="199">
        <f t="shared" si="16"/>
        <v>8.5476827561774119E-2</v>
      </c>
      <c r="D175" s="199">
        <f t="shared" si="16"/>
        <v>8.3098686912436145E-2</v>
      </c>
      <c r="E175" s="199">
        <f t="shared" si="16"/>
        <v>9.833805657221438E-2</v>
      </c>
      <c r="F175" s="199">
        <f t="shared" si="16"/>
        <v>8.8218512575233041E-2</v>
      </c>
      <c r="G175" s="199">
        <f t="shared" si="16"/>
        <v>9.3674553819724282E-2</v>
      </c>
      <c r="H175" s="199">
        <f t="shared" si="16"/>
        <v>5.6407627356100581E-2</v>
      </c>
      <c r="I175" s="199">
        <f t="shared" si="16"/>
        <v>4.5464835250765924E-2</v>
      </c>
      <c r="J175" s="199">
        <f t="shared" si="16"/>
        <v>5.6759045191002368E-2</v>
      </c>
      <c r="K175" s="199">
        <f t="shared" si="16"/>
        <v>7.0307602673004829E-2</v>
      </c>
      <c r="L175" s="199">
        <f t="shared" si="16"/>
        <v>6.8273594413905986E-2</v>
      </c>
      <c r="M175" s="199">
        <f t="shared" si="16"/>
        <v>5.9576776431587784E-2</v>
      </c>
      <c r="N175" s="199">
        <f t="shared" si="16"/>
        <v>5.9066251418788476E-2</v>
      </c>
      <c r="O175" s="199">
        <f t="shared" si="16"/>
        <v>7.182238048875815E-2</v>
      </c>
      <c r="P175" s="199">
        <f t="shared" si="16"/>
        <v>6.3970940285315803E-2</v>
      </c>
      <c r="Q175" s="199">
        <f t="shared" si="16"/>
        <v>5.5246617943569103E-2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0.14007668503084481</v>
      </c>
      <c r="C177" s="200">
        <f t="shared" si="18"/>
        <v>0.14226755100406868</v>
      </c>
      <c r="D177" s="200">
        <f t="shared" si="18"/>
        <v>0.13942263429644738</v>
      </c>
      <c r="E177" s="200">
        <f t="shared" si="18"/>
        <v>0.1472295739739421</v>
      </c>
      <c r="F177" s="200">
        <f t="shared" si="18"/>
        <v>0.14265943716616772</v>
      </c>
      <c r="G177" s="200">
        <f t="shared" si="18"/>
        <v>0.14646268518856795</v>
      </c>
      <c r="H177" s="200">
        <f t="shared" si="18"/>
        <v>0.11607366286239554</v>
      </c>
      <c r="I177" s="200">
        <f t="shared" si="18"/>
        <v>0.11729375203503922</v>
      </c>
      <c r="J177" s="200">
        <f t="shared" si="18"/>
        <v>0.13459003540759576</v>
      </c>
      <c r="K177" s="200">
        <f t="shared" si="18"/>
        <v>0.12912928523950054</v>
      </c>
      <c r="L177" s="200">
        <f t="shared" si="18"/>
        <v>0.11528119708406277</v>
      </c>
      <c r="M177" s="200">
        <f t="shared" si="18"/>
        <v>0.11868113281073808</v>
      </c>
      <c r="N177" s="200">
        <f t="shared" si="18"/>
        <v>0.11425339412445076</v>
      </c>
      <c r="O177" s="200">
        <f t="shared" si="18"/>
        <v>0.1101402484572931</v>
      </c>
      <c r="P177" s="200">
        <f t="shared" si="18"/>
        <v>0.11140638873219981</v>
      </c>
      <c r="Q177" s="200">
        <f t="shared" si="18"/>
        <v>0.12367937229198157</v>
      </c>
    </row>
    <row r="178" spans="1:17" x14ac:dyDescent="0.25">
      <c r="A178" s="142" t="s">
        <v>162</v>
      </c>
      <c r="B178" s="199">
        <f t="shared" ref="B178:Q178" si="19">IF(B$52=0,0,B$52/B$33)</f>
        <v>3.7328631190520732E-2</v>
      </c>
      <c r="C178" s="199">
        <f t="shared" si="19"/>
        <v>3.7574896710452797E-2</v>
      </c>
      <c r="D178" s="199">
        <f t="shared" si="19"/>
        <v>3.6734678981963843E-2</v>
      </c>
      <c r="E178" s="199">
        <f t="shared" si="19"/>
        <v>3.6641663565931508E-2</v>
      </c>
      <c r="F178" s="199">
        <f t="shared" si="19"/>
        <v>3.5757558090503495E-2</v>
      </c>
      <c r="G178" s="199">
        <f t="shared" si="19"/>
        <v>3.6782773569764712E-2</v>
      </c>
      <c r="H178" s="199">
        <f t="shared" si="19"/>
        <v>3.4856769056901785E-2</v>
      </c>
      <c r="I178" s="199">
        <f t="shared" si="19"/>
        <v>3.4481607641008008E-2</v>
      </c>
      <c r="J178" s="199">
        <f t="shared" si="19"/>
        <v>3.5158948455411065E-2</v>
      </c>
      <c r="K178" s="199">
        <f t="shared" si="19"/>
        <v>3.4955061004807747E-2</v>
      </c>
      <c r="L178" s="199">
        <f t="shared" si="19"/>
        <v>3.6346563490085547E-2</v>
      </c>
      <c r="M178" s="199">
        <f t="shared" si="19"/>
        <v>3.3668649219637636E-2</v>
      </c>
      <c r="N178" s="199">
        <f t="shared" si="19"/>
        <v>3.357814971804772E-2</v>
      </c>
      <c r="O178" s="199">
        <f t="shared" si="19"/>
        <v>3.3146957875575485E-2</v>
      </c>
      <c r="P178" s="199">
        <f t="shared" si="19"/>
        <v>3.2631859307863463E-2</v>
      </c>
      <c r="Q178" s="199">
        <f t="shared" si="19"/>
        <v>3.5744810365791801E-2</v>
      </c>
    </row>
    <row r="179" spans="1:17" x14ac:dyDescent="0.25">
      <c r="A179" s="142" t="s">
        <v>161</v>
      </c>
      <c r="B179" s="199">
        <f t="shared" ref="B179:Q179" si="20">IF(B$56=0,0,B$56/B$33)</f>
        <v>0.10274805384032405</v>
      </c>
      <c r="C179" s="199">
        <f t="shared" si="20"/>
        <v>0.10469265429361588</v>
      </c>
      <c r="D179" s="199">
        <f t="shared" si="20"/>
        <v>0.10268795531448353</v>
      </c>
      <c r="E179" s="199">
        <f t="shared" si="20"/>
        <v>0.11058791040801061</v>
      </c>
      <c r="F179" s="199">
        <f t="shared" si="20"/>
        <v>0.10690187907566423</v>
      </c>
      <c r="G179" s="199">
        <f t="shared" si="20"/>
        <v>0.10967991161880324</v>
      </c>
      <c r="H179" s="199">
        <f t="shared" si="20"/>
        <v>8.1216893805493753E-2</v>
      </c>
      <c r="I179" s="199">
        <f t="shared" si="20"/>
        <v>8.2812144394031215E-2</v>
      </c>
      <c r="J179" s="199">
        <f t="shared" si="20"/>
        <v>9.943108695218468E-2</v>
      </c>
      <c r="K179" s="199">
        <f t="shared" si="20"/>
        <v>9.4174224234692794E-2</v>
      </c>
      <c r="L179" s="199">
        <f t="shared" si="20"/>
        <v>7.8934633593977233E-2</v>
      </c>
      <c r="M179" s="199">
        <f t="shared" si="20"/>
        <v>8.5012483591100446E-2</v>
      </c>
      <c r="N179" s="199">
        <f t="shared" si="20"/>
        <v>8.0675244406403043E-2</v>
      </c>
      <c r="O179" s="199">
        <f t="shared" si="20"/>
        <v>7.6993290581717611E-2</v>
      </c>
      <c r="P179" s="199">
        <f t="shared" si="20"/>
        <v>7.877452942433634E-2</v>
      </c>
      <c r="Q179" s="199">
        <f t="shared" si="20"/>
        <v>8.7934561926189772E-2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0.77134762253893507</v>
      </c>
      <c r="C181" s="209">
        <f t="shared" si="22"/>
        <v>0.771461649639825</v>
      </c>
      <c r="D181" s="209">
        <f t="shared" si="22"/>
        <v>0.77669933644922107</v>
      </c>
      <c r="E181" s="209">
        <f t="shared" si="22"/>
        <v>0.75367253878004481</v>
      </c>
      <c r="F181" s="209">
        <f t="shared" si="22"/>
        <v>0.76837314401662715</v>
      </c>
      <c r="G181" s="209">
        <f t="shared" si="22"/>
        <v>0.75909328520226649</v>
      </c>
      <c r="H181" s="209">
        <f t="shared" si="22"/>
        <v>0.82674605860025774</v>
      </c>
      <c r="I181" s="209">
        <f t="shared" si="22"/>
        <v>0.83646294649557784</v>
      </c>
      <c r="J181" s="209">
        <f t="shared" si="22"/>
        <v>0.80787178459167031</v>
      </c>
      <c r="K181" s="209">
        <f t="shared" si="22"/>
        <v>0.79980405063824678</v>
      </c>
      <c r="L181" s="209">
        <f t="shared" si="22"/>
        <v>0.81564750179443724</v>
      </c>
      <c r="M181" s="209">
        <f t="shared" si="22"/>
        <v>0.8209972901873408</v>
      </c>
      <c r="N181" s="209">
        <f t="shared" si="22"/>
        <v>0.82593443496372676</v>
      </c>
      <c r="O181" s="209">
        <f t="shared" si="22"/>
        <v>0.81732237097890104</v>
      </c>
      <c r="P181" s="209">
        <f t="shared" si="22"/>
        <v>0.82390268694414781</v>
      </c>
      <c r="Q181" s="209">
        <f t="shared" si="22"/>
        <v>0.82026578987020959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1</v>
      </c>
      <c r="C183" s="77">
        <f t="shared" si="23"/>
        <v>1</v>
      </c>
      <c r="D183" s="77">
        <f t="shared" si="23"/>
        <v>1</v>
      </c>
      <c r="E183" s="77">
        <f t="shared" si="23"/>
        <v>1</v>
      </c>
      <c r="F183" s="77">
        <f t="shared" si="23"/>
        <v>0.99999999999999978</v>
      </c>
      <c r="G183" s="77">
        <f t="shared" si="23"/>
        <v>1</v>
      </c>
      <c r="H183" s="77">
        <f t="shared" si="23"/>
        <v>1.0000000000000002</v>
      </c>
      <c r="I183" s="77">
        <f t="shared" si="23"/>
        <v>1</v>
      </c>
      <c r="J183" s="77">
        <f t="shared" si="23"/>
        <v>1</v>
      </c>
      <c r="K183" s="77">
        <f t="shared" si="23"/>
        <v>1</v>
      </c>
      <c r="L183" s="77">
        <f t="shared" si="23"/>
        <v>1</v>
      </c>
      <c r="M183" s="77">
        <f t="shared" si="23"/>
        <v>1</v>
      </c>
      <c r="N183" s="77">
        <f t="shared" si="23"/>
        <v>0.99999999999999978</v>
      </c>
      <c r="O183" s="77">
        <f t="shared" si="23"/>
        <v>1.0000000000000002</v>
      </c>
      <c r="P183" s="77">
        <f t="shared" si="23"/>
        <v>1</v>
      </c>
      <c r="Q183" s="77">
        <f t="shared" si="23"/>
        <v>1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1.2040227354320262E-3</v>
      </c>
      <c r="C188" s="201">
        <f t="shared" si="28"/>
        <v>1.2241913353861406E-3</v>
      </c>
      <c r="D188" s="201">
        <f t="shared" si="28"/>
        <v>1.2307870940771414E-3</v>
      </c>
      <c r="E188" s="201">
        <f t="shared" si="28"/>
        <v>1.1091261187408522E-3</v>
      </c>
      <c r="F188" s="201">
        <f t="shared" si="28"/>
        <v>1.1588461154551156E-3</v>
      </c>
      <c r="G188" s="201">
        <f t="shared" si="28"/>
        <v>1.1455360716483855E-3</v>
      </c>
      <c r="H188" s="201">
        <f t="shared" si="28"/>
        <v>1.5257982303234377E-3</v>
      </c>
      <c r="I188" s="201">
        <f t="shared" si="28"/>
        <v>1.6247585623228667E-3</v>
      </c>
      <c r="J188" s="201">
        <f t="shared" si="28"/>
        <v>1.4302265341347728E-3</v>
      </c>
      <c r="K188" s="201">
        <f t="shared" si="28"/>
        <v>1.3349286718527154E-3</v>
      </c>
      <c r="L188" s="201">
        <f t="shared" si="28"/>
        <v>1.4755514859110701E-3</v>
      </c>
      <c r="M188" s="201">
        <f t="shared" si="28"/>
        <v>1.4468029650893358E-3</v>
      </c>
      <c r="N188" s="201">
        <f t="shared" si="28"/>
        <v>1.4798337262686436E-3</v>
      </c>
      <c r="O188" s="201">
        <f t="shared" si="28"/>
        <v>1.3557643771939525E-3</v>
      </c>
      <c r="P188" s="201">
        <f t="shared" si="28"/>
        <v>1.4178265574575598E-3</v>
      </c>
      <c r="Q188" s="201">
        <f t="shared" si="28"/>
        <v>1.5520588904328475E-3</v>
      </c>
    </row>
    <row r="189" spans="1:17" x14ac:dyDescent="0.25">
      <c r="A189" s="127" t="s">
        <v>149</v>
      </c>
      <c r="B189" s="200">
        <f t="shared" ref="B189:Q189" si="29">IF(B$80=0,0,B$80/B$70)</f>
        <v>0.15786875090106164</v>
      </c>
      <c r="C189" s="200">
        <f t="shared" si="29"/>
        <v>0.15996661325489436</v>
      </c>
      <c r="D189" s="200">
        <f t="shared" si="29"/>
        <v>0.15979804867087719</v>
      </c>
      <c r="E189" s="200">
        <f t="shared" si="29"/>
        <v>0.13926350760372713</v>
      </c>
      <c r="F189" s="200">
        <f t="shared" si="29"/>
        <v>0.14584453248239881</v>
      </c>
      <c r="G189" s="200">
        <f t="shared" si="29"/>
        <v>0.14347646703734163</v>
      </c>
      <c r="H189" s="200">
        <f t="shared" si="29"/>
        <v>0.18954101580212357</v>
      </c>
      <c r="I189" s="200">
        <f t="shared" si="29"/>
        <v>0.20194058289393713</v>
      </c>
      <c r="J189" s="200">
        <f t="shared" si="29"/>
        <v>0.17656869299800587</v>
      </c>
      <c r="K189" s="200">
        <f t="shared" si="29"/>
        <v>0.16469899177881464</v>
      </c>
      <c r="L189" s="200">
        <f t="shared" si="29"/>
        <v>0.18133998698435561</v>
      </c>
      <c r="M189" s="200">
        <f t="shared" si="29"/>
        <v>0.17712373603337855</v>
      </c>
      <c r="N189" s="200">
        <f t="shared" si="29"/>
        <v>0.18006178686727664</v>
      </c>
      <c r="O189" s="200">
        <f t="shared" si="29"/>
        <v>0.16561772735767075</v>
      </c>
      <c r="P189" s="200">
        <f t="shared" si="29"/>
        <v>0.17184149140200036</v>
      </c>
      <c r="Q189" s="200">
        <f t="shared" si="29"/>
        <v>0.1877172239593243</v>
      </c>
    </row>
    <row r="190" spans="1:17" x14ac:dyDescent="0.25">
      <c r="A190" s="142" t="s">
        <v>166</v>
      </c>
      <c r="B190" s="199">
        <f t="shared" ref="B190:Q190" si="30">IF(B$81=0,0,B$81/B$70)</f>
        <v>0.15786875090106164</v>
      </c>
      <c r="C190" s="199">
        <f t="shared" si="30"/>
        <v>0.15996661325489436</v>
      </c>
      <c r="D190" s="199">
        <f t="shared" si="30"/>
        <v>0.15979804867087719</v>
      </c>
      <c r="E190" s="199">
        <f t="shared" si="30"/>
        <v>0.13926350760372713</v>
      </c>
      <c r="F190" s="199">
        <f t="shared" si="30"/>
        <v>0.14584453248239881</v>
      </c>
      <c r="G190" s="199">
        <f t="shared" si="30"/>
        <v>0.14347646703734163</v>
      </c>
      <c r="H190" s="199">
        <f t="shared" si="30"/>
        <v>0.18954101580212357</v>
      </c>
      <c r="I190" s="199">
        <f t="shared" si="30"/>
        <v>0.20194058289393713</v>
      </c>
      <c r="J190" s="199">
        <f t="shared" si="30"/>
        <v>0.17656869299800587</v>
      </c>
      <c r="K190" s="199">
        <f t="shared" si="30"/>
        <v>0.16469899177881464</v>
      </c>
      <c r="L190" s="199">
        <f t="shared" si="30"/>
        <v>0.18133998698435561</v>
      </c>
      <c r="M190" s="199">
        <f t="shared" si="30"/>
        <v>0.17712373603337855</v>
      </c>
      <c r="N190" s="199">
        <f t="shared" si="30"/>
        <v>0.18006178686727664</v>
      </c>
      <c r="O190" s="199">
        <f t="shared" si="30"/>
        <v>0.16561772735767075</v>
      </c>
      <c r="P190" s="199">
        <f t="shared" si="30"/>
        <v>0.17184149140200036</v>
      </c>
      <c r="Q190" s="199">
        <f t="shared" si="30"/>
        <v>0.1877172239593243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0.37381921000326995</v>
      </c>
      <c r="C192" s="200">
        <f t="shared" si="32"/>
        <v>0.36428601765348162</v>
      </c>
      <c r="D192" s="200">
        <f t="shared" si="32"/>
        <v>0.36274271803941815</v>
      </c>
      <c r="E192" s="200">
        <f t="shared" si="32"/>
        <v>0.39676706254928656</v>
      </c>
      <c r="F192" s="200">
        <f t="shared" si="32"/>
        <v>0.37731835302825012</v>
      </c>
      <c r="G192" s="200">
        <f t="shared" si="32"/>
        <v>0.38546533031314295</v>
      </c>
      <c r="H192" s="200">
        <f t="shared" si="32"/>
        <v>0.30789408572208593</v>
      </c>
      <c r="I192" s="200">
        <f t="shared" si="32"/>
        <v>0.26228567087500243</v>
      </c>
      <c r="J192" s="200">
        <f t="shared" si="32"/>
        <v>0.2879898517513374</v>
      </c>
      <c r="K192" s="200">
        <f t="shared" si="32"/>
        <v>0.34176949414013913</v>
      </c>
      <c r="L192" s="200">
        <f t="shared" si="32"/>
        <v>0.3490710014079485</v>
      </c>
      <c r="M192" s="200">
        <f t="shared" si="32"/>
        <v>0.31988676395831434</v>
      </c>
      <c r="N192" s="200">
        <f t="shared" si="32"/>
        <v>0.32389948244101391</v>
      </c>
      <c r="O192" s="200">
        <f t="shared" si="32"/>
        <v>0.37643310213896836</v>
      </c>
      <c r="P192" s="200">
        <f t="shared" si="32"/>
        <v>0.34820327609063501</v>
      </c>
      <c r="Q192" s="200">
        <f t="shared" si="32"/>
        <v>0.29324744468272146</v>
      </c>
    </row>
    <row r="193" spans="1:17" x14ac:dyDescent="0.25">
      <c r="A193" s="142" t="s">
        <v>164</v>
      </c>
      <c r="B193" s="199">
        <f t="shared" ref="B193:Q193" si="33">IF(B$88=0,0,B$88/B$70)</f>
        <v>0.37381921000326995</v>
      </c>
      <c r="C193" s="199">
        <f t="shared" si="33"/>
        <v>0.36428601765348162</v>
      </c>
      <c r="D193" s="199">
        <f t="shared" si="33"/>
        <v>0.36274271803941815</v>
      </c>
      <c r="E193" s="199">
        <f t="shared" si="33"/>
        <v>0.39676706254928656</v>
      </c>
      <c r="F193" s="199">
        <f t="shared" si="33"/>
        <v>0.37731835302825012</v>
      </c>
      <c r="G193" s="199">
        <f t="shared" si="33"/>
        <v>0.38546533031314295</v>
      </c>
      <c r="H193" s="199">
        <f t="shared" si="33"/>
        <v>0.30789408572208593</v>
      </c>
      <c r="I193" s="199">
        <f t="shared" si="33"/>
        <v>0.26228567087500243</v>
      </c>
      <c r="J193" s="199">
        <f t="shared" si="33"/>
        <v>0.2879898517513374</v>
      </c>
      <c r="K193" s="199">
        <f t="shared" si="33"/>
        <v>0.34176949414013913</v>
      </c>
      <c r="L193" s="199">
        <f t="shared" si="33"/>
        <v>0.3490710014079485</v>
      </c>
      <c r="M193" s="199">
        <f t="shared" si="33"/>
        <v>0.31988676395831434</v>
      </c>
      <c r="N193" s="199">
        <f t="shared" si="33"/>
        <v>0.32389948244101391</v>
      </c>
      <c r="O193" s="199">
        <f t="shared" si="33"/>
        <v>0.37643310213896836</v>
      </c>
      <c r="P193" s="199">
        <f t="shared" si="33"/>
        <v>0.34820327609063501</v>
      </c>
      <c r="Q193" s="199">
        <f t="shared" si="33"/>
        <v>0.29324744468272146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0.46710801636023624</v>
      </c>
      <c r="C195" s="200">
        <f t="shared" si="35"/>
        <v>0.47452317775623792</v>
      </c>
      <c r="D195" s="200">
        <f t="shared" si="35"/>
        <v>0.47622844619562754</v>
      </c>
      <c r="E195" s="200">
        <f t="shared" si="35"/>
        <v>0.46286030372824544</v>
      </c>
      <c r="F195" s="200">
        <f t="shared" si="35"/>
        <v>0.47567826837389576</v>
      </c>
      <c r="G195" s="200">
        <f t="shared" si="35"/>
        <v>0.46991266657786718</v>
      </c>
      <c r="H195" s="200">
        <f t="shared" si="35"/>
        <v>0.50103910024546727</v>
      </c>
      <c r="I195" s="200">
        <f t="shared" si="35"/>
        <v>0.53414898766873764</v>
      </c>
      <c r="J195" s="200">
        <f t="shared" si="35"/>
        <v>0.53401122871652196</v>
      </c>
      <c r="K195" s="200">
        <f t="shared" si="35"/>
        <v>0.49219658540919359</v>
      </c>
      <c r="L195" s="200">
        <f t="shared" si="35"/>
        <v>0.46811346012178479</v>
      </c>
      <c r="M195" s="200">
        <f t="shared" si="35"/>
        <v>0.50154269704321786</v>
      </c>
      <c r="N195" s="200">
        <f t="shared" si="35"/>
        <v>0.49455889696544064</v>
      </c>
      <c r="O195" s="200">
        <f t="shared" si="35"/>
        <v>0.45659340612616711</v>
      </c>
      <c r="P195" s="200">
        <f t="shared" si="35"/>
        <v>0.47853740594990701</v>
      </c>
      <c r="Q195" s="200">
        <f t="shared" si="35"/>
        <v>0.51748327246752135</v>
      </c>
    </row>
    <row r="196" spans="1:17" x14ac:dyDescent="0.25">
      <c r="A196" s="142" t="s">
        <v>162</v>
      </c>
      <c r="B196" s="199">
        <f t="shared" ref="B196:Q196" si="36">IF(B$95=0,0,B$95/B$70)</f>
        <v>0.15084180627810792</v>
      </c>
      <c r="C196" s="199">
        <f t="shared" si="36"/>
        <v>0.15197606917579606</v>
      </c>
      <c r="D196" s="199">
        <f t="shared" si="36"/>
        <v>0.15218228318499424</v>
      </c>
      <c r="E196" s="199">
        <f t="shared" si="36"/>
        <v>0.14030478378271766</v>
      </c>
      <c r="F196" s="199">
        <f t="shared" si="36"/>
        <v>0.14514409003412132</v>
      </c>
      <c r="G196" s="199">
        <f t="shared" si="36"/>
        <v>0.14364531570701311</v>
      </c>
      <c r="H196" s="199">
        <f t="shared" si="36"/>
        <v>0.18056515628471526</v>
      </c>
      <c r="I196" s="199">
        <f t="shared" si="36"/>
        <v>0.18878598668017815</v>
      </c>
      <c r="J196" s="199">
        <f t="shared" si="36"/>
        <v>0.16930168705170126</v>
      </c>
      <c r="K196" s="199">
        <f t="shared" si="36"/>
        <v>0.16125915333409579</v>
      </c>
      <c r="L196" s="199">
        <f t="shared" si="36"/>
        <v>0.17636307578184571</v>
      </c>
      <c r="M196" s="199">
        <f t="shared" si="36"/>
        <v>0.17156483134127354</v>
      </c>
      <c r="N196" s="199">
        <f t="shared" si="36"/>
        <v>0.17474747558022305</v>
      </c>
      <c r="O196" s="199">
        <f t="shared" si="36"/>
        <v>0.16487506992375128</v>
      </c>
      <c r="P196" s="199">
        <f t="shared" si="36"/>
        <v>0.16856804244377374</v>
      </c>
      <c r="Q196" s="199">
        <f t="shared" si="36"/>
        <v>0.18006314944790294</v>
      </c>
    </row>
    <row r="197" spans="1:17" x14ac:dyDescent="0.25">
      <c r="A197" s="142" t="s">
        <v>161</v>
      </c>
      <c r="B197" s="199">
        <f t="shared" ref="B197:Q197" si="37">IF(B$99=0,0,B$99/B$70)</f>
        <v>0.31626621008212835</v>
      </c>
      <c r="C197" s="199">
        <f t="shared" si="37"/>
        <v>0.32254710858044189</v>
      </c>
      <c r="D197" s="199">
        <f t="shared" si="37"/>
        <v>0.32404616301063327</v>
      </c>
      <c r="E197" s="199">
        <f t="shared" si="37"/>
        <v>0.32255551994552784</v>
      </c>
      <c r="F197" s="199">
        <f t="shared" si="37"/>
        <v>0.33053417833977444</v>
      </c>
      <c r="G197" s="199">
        <f t="shared" si="37"/>
        <v>0.32626735087085401</v>
      </c>
      <c r="H197" s="199">
        <f t="shared" si="37"/>
        <v>0.32047394396075202</v>
      </c>
      <c r="I197" s="199">
        <f t="shared" si="37"/>
        <v>0.34536300098855949</v>
      </c>
      <c r="J197" s="199">
        <f t="shared" si="37"/>
        <v>0.36470954166482072</v>
      </c>
      <c r="K197" s="199">
        <f t="shared" si="37"/>
        <v>0.33093743207509785</v>
      </c>
      <c r="L197" s="199">
        <f t="shared" si="37"/>
        <v>0.29175038433993911</v>
      </c>
      <c r="M197" s="199">
        <f t="shared" si="37"/>
        <v>0.32997786570194432</v>
      </c>
      <c r="N197" s="199">
        <f t="shared" si="37"/>
        <v>0.31981142138521762</v>
      </c>
      <c r="O197" s="199">
        <f t="shared" si="37"/>
        <v>0.29171833620241583</v>
      </c>
      <c r="P197" s="199">
        <f t="shared" si="37"/>
        <v>0.3099693635061333</v>
      </c>
      <c r="Q197" s="199">
        <f t="shared" si="37"/>
        <v>0.33742012301961843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</v>
      </c>
      <c r="E200" s="77">
        <f t="shared" si="39"/>
        <v>0.99999999999999978</v>
      </c>
      <c r="F200" s="77">
        <f t="shared" si="39"/>
        <v>1.0000000000000002</v>
      </c>
      <c r="G200" s="77">
        <f t="shared" si="39"/>
        <v>1</v>
      </c>
      <c r="H200" s="77">
        <f t="shared" si="39"/>
        <v>1</v>
      </c>
      <c r="I200" s="77">
        <f t="shared" si="39"/>
        <v>1.0000000000000002</v>
      </c>
      <c r="J200" s="77">
        <f t="shared" si="39"/>
        <v>1.0000000000000002</v>
      </c>
      <c r="K200" s="77">
        <f t="shared" si="39"/>
        <v>1</v>
      </c>
      <c r="L200" s="77">
        <f t="shared" si="39"/>
        <v>1</v>
      </c>
      <c r="M200" s="77">
        <f t="shared" si="39"/>
        <v>1</v>
      </c>
      <c r="N200" s="77">
        <f t="shared" si="39"/>
        <v>1.0000000000000004</v>
      </c>
      <c r="O200" s="77">
        <f t="shared" si="39"/>
        <v>1</v>
      </c>
      <c r="P200" s="77">
        <f t="shared" si="39"/>
        <v>1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6.4527789703845446E-4</v>
      </c>
      <c r="C205" s="201">
        <f t="shared" si="44"/>
        <v>6.5323577899779124E-4</v>
      </c>
      <c r="D205" s="201">
        <f t="shared" si="44"/>
        <v>6.4463683577708965E-4</v>
      </c>
      <c r="E205" s="201">
        <f t="shared" si="44"/>
        <v>5.9843011542871558E-4</v>
      </c>
      <c r="F205" s="201">
        <f t="shared" si="44"/>
        <v>6.1560952279914082E-4</v>
      </c>
      <c r="G205" s="201">
        <f t="shared" si="44"/>
        <v>6.2905040167365357E-4</v>
      </c>
      <c r="H205" s="201">
        <f t="shared" si="44"/>
        <v>6.9645287086581281E-4</v>
      </c>
      <c r="I205" s="201">
        <f t="shared" si="44"/>
        <v>7.0932660532341328E-4</v>
      </c>
      <c r="J205" s="201">
        <f t="shared" si="44"/>
        <v>7.0338212892878411E-4</v>
      </c>
      <c r="K205" s="201">
        <f t="shared" si="44"/>
        <v>7.498935730745769E-4</v>
      </c>
      <c r="L205" s="201">
        <f t="shared" si="44"/>
        <v>7.9168058278583327E-4</v>
      </c>
      <c r="M205" s="201">
        <f t="shared" si="44"/>
        <v>7.6610806323387153E-4</v>
      </c>
      <c r="N205" s="201">
        <f t="shared" si="44"/>
        <v>7.7087366065283467E-4</v>
      </c>
      <c r="O205" s="201">
        <f t="shared" si="44"/>
        <v>7.3824972189293374E-4</v>
      </c>
      <c r="P205" s="201">
        <f t="shared" si="44"/>
        <v>7.493287321465431E-4</v>
      </c>
      <c r="Q205" s="201">
        <f t="shared" si="44"/>
        <v>8.0501002037813092E-4</v>
      </c>
    </row>
    <row r="206" spans="1:17" x14ac:dyDescent="0.25">
      <c r="A206" s="127" t="s">
        <v>146</v>
      </c>
      <c r="B206" s="200">
        <f t="shared" ref="B206:Q206" si="45">IF(B$122=0,0,B$122/B$112)</f>
        <v>0.31823847644421516</v>
      </c>
      <c r="C206" s="200">
        <f t="shared" si="45"/>
        <v>0.32093756557721231</v>
      </c>
      <c r="D206" s="200">
        <f t="shared" si="45"/>
        <v>0.31502655618565317</v>
      </c>
      <c r="E206" s="200">
        <f t="shared" si="45"/>
        <v>0.28599947920047475</v>
      </c>
      <c r="F206" s="200">
        <f t="shared" si="45"/>
        <v>0.2949272778167199</v>
      </c>
      <c r="G206" s="200">
        <f t="shared" si="45"/>
        <v>0.30007605471989102</v>
      </c>
      <c r="H206" s="200">
        <f t="shared" si="45"/>
        <v>0.32984346753052329</v>
      </c>
      <c r="I206" s="200">
        <f t="shared" si="45"/>
        <v>0.33586481001430185</v>
      </c>
      <c r="J206" s="200">
        <f t="shared" si="45"/>
        <v>0.33186409262723632</v>
      </c>
      <c r="K206" s="200">
        <f t="shared" si="45"/>
        <v>0.35332676968114424</v>
      </c>
      <c r="L206" s="200">
        <f t="shared" si="45"/>
        <v>0.37170129095816679</v>
      </c>
      <c r="M206" s="200">
        <f t="shared" si="45"/>
        <v>0.3585811332699555</v>
      </c>
      <c r="N206" s="200">
        <f t="shared" si="45"/>
        <v>0.35893128989061462</v>
      </c>
      <c r="O206" s="200">
        <f t="shared" si="45"/>
        <v>0.34543137600810203</v>
      </c>
      <c r="P206" s="200">
        <f t="shared" si="45"/>
        <v>0.34748823925491701</v>
      </c>
      <c r="Q206" s="200">
        <f t="shared" si="45"/>
        <v>0.37263957205085635</v>
      </c>
    </row>
    <row r="207" spans="1:17" x14ac:dyDescent="0.25">
      <c r="A207" s="142" t="s">
        <v>159</v>
      </c>
      <c r="B207" s="199">
        <f t="shared" ref="B207:Q207" si="46">IF(B$123=0,0,B$123/B$112)</f>
        <v>0.31823847644421516</v>
      </c>
      <c r="C207" s="199">
        <f t="shared" si="46"/>
        <v>0.32093756557721231</v>
      </c>
      <c r="D207" s="199">
        <f t="shared" si="46"/>
        <v>0.31502655618565317</v>
      </c>
      <c r="E207" s="199">
        <f t="shared" si="46"/>
        <v>0.28599947920047475</v>
      </c>
      <c r="F207" s="199">
        <f t="shared" si="46"/>
        <v>0.2949272778167199</v>
      </c>
      <c r="G207" s="199">
        <f t="shared" si="46"/>
        <v>0.30007605471989102</v>
      </c>
      <c r="H207" s="199">
        <f t="shared" si="46"/>
        <v>0.32984346753052329</v>
      </c>
      <c r="I207" s="199">
        <f t="shared" si="46"/>
        <v>0.33586481001430185</v>
      </c>
      <c r="J207" s="199">
        <f t="shared" si="46"/>
        <v>0.33186409262723632</v>
      </c>
      <c r="K207" s="199">
        <f t="shared" si="46"/>
        <v>0.35332676968114424</v>
      </c>
      <c r="L207" s="199">
        <f t="shared" si="46"/>
        <v>0.37170129095816679</v>
      </c>
      <c r="M207" s="199">
        <f t="shared" si="46"/>
        <v>0.3585811332699555</v>
      </c>
      <c r="N207" s="199">
        <f t="shared" si="46"/>
        <v>0.35893128989061462</v>
      </c>
      <c r="O207" s="199">
        <f t="shared" si="46"/>
        <v>0.34543137600810203</v>
      </c>
      <c r="P207" s="199">
        <f t="shared" si="46"/>
        <v>0.34748823925491701</v>
      </c>
      <c r="Q207" s="199">
        <f t="shared" si="46"/>
        <v>0.37263957205085635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0.16722209588259801</v>
      </c>
      <c r="C209" s="200">
        <f t="shared" si="48"/>
        <v>0.16224940398027349</v>
      </c>
      <c r="D209" s="200">
        <f t="shared" si="48"/>
        <v>0.15858088345675861</v>
      </c>
      <c r="E209" s="200">
        <f t="shared" si="48"/>
        <v>0.17868498743178998</v>
      </c>
      <c r="F209" s="200">
        <f t="shared" si="48"/>
        <v>0.16730442801682477</v>
      </c>
      <c r="G209" s="200">
        <f t="shared" si="48"/>
        <v>0.1766777837878532</v>
      </c>
      <c r="H209" s="200">
        <f t="shared" si="48"/>
        <v>0.1173048364263445</v>
      </c>
      <c r="I209" s="200">
        <f t="shared" si="48"/>
        <v>9.5576676727279819E-2</v>
      </c>
      <c r="J209" s="200">
        <f t="shared" si="48"/>
        <v>0.11821800567936487</v>
      </c>
      <c r="K209" s="200">
        <f t="shared" si="48"/>
        <v>0.16024880941171551</v>
      </c>
      <c r="L209" s="200">
        <f t="shared" si="48"/>
        <v>0.15632532594588186</v>
      </c>
      <c r="M209" s="200">
        <f t="shared" si="48"/>
        <v>0.14138289140987473</v>
      </c>
      <c r="N209" s="200">
        <f t="shared" si="48"/>
        <v>0.1408317206601907</v>
      </c>
      <c r="O209" s="200">
        <f t="shared" si="48"/>
        <v>0.1710908664029849</v>
      </c>
      <c r="P209" s="200">
        <f t="shared" si="48"/>
        <v>0.15360384139728522</v>
      </c>
      <c r="Q209" s="200">
        <f t="shared" si="48"/>
        <v>0.12695425822784726</v>
      </c>
    </row>
    <row r="210" spans="1:17" x14ac:dyDescent="0.25">
      <c r="A210" s="142" t="s">
        <v>157</v>
      </c>
      <c r="B210" s="199">
        <f t="shared" ref="B210:Q210" si="49">IF(B$131=0,0,B$131/B$112)</f>
        <v>0.16722209588259801</v>
      </c>
      <c r="C210" s="199">
        <f t="shared" si="49"/>
        <v>0.16224940398027349</v>
      </c>
      <c r="D210" s="199">
        <f t="shared" si="49"/>
        <v>0.15858088345675861</v>
      </c>
      <c r="E210" s="199">
        <f t="shared" si="49"/>
        <v>0.17868498743178998</v>
      </c>
      <c r="F210" s="199">
        <f t="shared" si="49"/>
        <v>0.16730442801682477</v>
      </c>
      <c r="G210" s="199">
        <f t="shared" si="49"/>
        <v>0.1766777837878532</v>
      </c>
      <c r="H210" s="199">
        <f t="shared" si="49"/>
        <v>0.1173048364263445</v>
      </c>
      <c r="I210" s="199">
        <f t="shared" si="49"/>
        <v>9.5576676727279819E-2</v>
      </c>
      <c r="J210" s="199">
        <f t="shared" si="49"/>
        <v>0.11821800567936487</v>
      </c>
      <c r="K210" s="199">
        <f t="shared" si="49"/>
        <v>0.16024880941171551</v>
      </c>
      <c r="L210" s="199">
        <f t="shared" si="49"/>
        <v>0.15632532594588186</v>
      </c>
      <c r="M210" s="199">
        <f t="shared" si="49"/>
        <v>0.14138289140987473</v>
      </c>
      <c r="N210" s="199">
        <f t="shared" si="49"/>
        <v>0.1408317206601907</v>
      </c>
      <c r="O210" s="199">
        <f t="shared" si="49"/>
        <v>0.1710908664029849</v>
      </c>
      <c r="P210" s="199">
        <f t="shared" si="49"/>
        <v>0.15360384139728522</v>
      </c>
      <c r="Q210" s="199">
        <f t="shared" si="49"/>
        <v>0.12695425822784726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0.23302500000989557</v>
      </c>
      <c r="C212" s="200">
        <f t="shared" si="51"/>
        <v>0.2356954437275893</v>
      </c>
      <c r="D212" s="200">
        <f t="shared" si="51"/>
        <v>0.23217775760766229</v>
      </c>
      <c r="E212" s="200">
        <f t="shared" si="51"/>
        <v>0.23246391027745453</v>
      </c>
      <c r="F212" s="200">
        <f t="shared" si="51"/>
        <v>0.23521551533099103</v>
      </c>
      <c r="G212" s="200">
        <f t="shared" si="51"/>
        <v>0.24019663614955306</v>
      </c>
      <c r="H212" s="200">
        <f t="shared" si="51"/>
        <v>0.21288219494897248</v>
      </c>
      <c r="I212" s="200">
        <f t="shared" si="51"/>
        <v>0.21706655784914627</v>
      </c>
      <c r="J212" s="200">
        <f t="shared" si="51"/>
        <v>0.24446122431811523</v>
      </c>
      <c r="K212" s="200">
        <f t="shared" si="51"/>
        <v>0.25736723780327042</v>
      </c>
      <c r="L212" s="200">
        <f t="shared" si="51"/>
        <v>0.23378672600051334</v>
      </c>
      <c r="M212" s="200">
        <f t="shared" si="51"/>
        <v>0.24720750346104034</v>
      </c>
      <c r="N212" s="200">
        <f t="shared" si="51"/>
        <v>0.23980674793631279</v>
      </c>
      <c r="O212" s="200">
        <f t="shared" si="51"/>
        <v>0.23143114462205261</v>
      </c>
      <c r="P212" s="200">
        <f t="shared" si="51"/>
        <v>0.23541724016869686</v>
      </c>
      <c r="Q212" s="200">
        <f t="shared" si="51"/>
        <v>0.24984030467878968</v>
      </c>
    </row>
    <row r="213" spans="1:17" x14ac:dyDescent="0.25">
      <c r="A213" s="142" t="s">
        <v>155</v>
      </c>
      <c r="B213" s="199">
        <f t="shared" ref="B213:Q213" si="52">IF(B$138=0,0,B$138/B$112)</f>
        <v>7.5250072099685317E-2</v>
      </c>
      <c r="C213" s="199">
        <f t="shared" si="52"/>
        <v>7.5486443527875008E-2</v>
      </c>
      <c r="D213" s="199">
        <f t="shared" si="52"/>
        <v>7.4194100624958917E-2</v>
      </c>
      <c r="E213" s="199">
        <f t="shared" si="52"/>
        <v>7.0465750478167402E-2</v>
      </c>
      <c r="F213" s="199">
        <f t="shared" si="52"/>
        <v>7.17714980996116E-2</v>
      </c>
      <c r="G213" s="199">
        <f t="shared" si="52"/>
        <v>7.3424540527357238E-2</v>
      </c>
      <c r="H213" s="199">
        <f t="shared" si="52"/>
        <v>7.6718776603188224E-2</v>
      </c>
      <c r="I213" s="199">
        <f t="shared" si="52"/>
        <v>7.6718528434682701E-2</v>
      </c>
      <c r="J213" s="199">
        <f t="shared" si="52"/>
        <v>7.7503422156974519E-2</v>
      </c>
      <c r="K213" s="199">
        <f t="shared" si="52"/>
        <v>8.4321639146656038E-2</v>
      </c>
      <c r="L213" s="199">
        <f t="shared" si="52"/>
        <v>8.8079813094225787E-2</v>
      </c>
      <c r="M213" s="199">
        <f t="shared" si="52"/>
        <v>8.4563316119696252E-2</v>
      </c>
      <c r="N213" s="199">
        <f t="shared" si="52"/>
        <v>8.4733333251311119E-2</v>
      </c>
      <c r="O213" s="199">
        <f t="shared" si="52"/>
        <v>8.3569376254967201E-2</v>
      </c>
      <c r="P213" s="199">
        <f t="shared" si="52"/>
        <v>8.2927317361909725E-2</v>
      </c>
      <c r="Q213" s="199">
        <f t="shared" si="52"/>
        <v>8.6934273073164939E-2</v>
      </c>
    </row>
    <row r="214" spans="1:17" x14ac:dyDescent="0.25">
      <c r="A214" s="142" t="s">
        <v>154</v>
      </c>
      <c r="B214" s="199">
        <f t="shared" ref="B214:Q214" si="53">IF(B$142=0,0,B$142/B$112)</f>
        <v>0.15777492791021025</v>
      </c>
      <c r="C214" s="199">
        <f t="shared" si="53"/>
        <v>0.16020900019971429</v>
      </c>
      <c r="D214" s="199">
        <f t="shared" si="53"/>
        <v>0.15798365698270339</v>
      </c>
      <c r="E214" s="199">
        <f t="shared" si="53"/>
        <v>0.16199815979928711</v>
      </c>
      <c r="F214" s="199">
        <f t="shared" si="53"/>
        <v>0.16344401723137944</v>
      </c>
      <c r="G214" s="199">
        <f t="shared" si="53"/>
        <v>0.16677209562219583</v>
      </c>
      <c r="H214" s="199">
        <f t="shared" si="53"/>
        <v>0.13616341834578427</v>
      </c>
      <c r="I214" s="199">
        <f t="shared" si="53"/>
        <v>0.14034802941446353</v>
      </c>
      <c r="J214" s="199">
        <f t="shared" si="53"/>
        <v>0.16695780216114073</v>
      </c>
      <c r="K214" s="199">
        <f t="shared" si="53"/>
        <v>0.1730455986566144</v>
      </c>
      <c r="L214" s="199">
        <f t="shared" si="53"/>
        <v>0.14570691290628757</v>
      </c>
      <c r="M214" s="199">
        <f t="shared" si="53"/>
        <v>0.16264418734134409</v>
      </c>
      <c r="N214" s="199">
        <f t="shared" si="53"/>
        <v>0.15507341468500166</v>
      </c>
      <c r="O214" s="199">
        <f t="shared" si="53"/>
        <v>0.14786176836708539</v>
      </c>
      <c r="P214" s="199">
        <f t="shared" si="53"/>
        <v>0.15248992280678714</v>
      </c>
      <c r="Q214" s="199">
        <f t="shared" si="53"/>
        <v>0.16290603160562472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0.28086914976625282</v>
      </c>
      <c r="C216" s="209">
        <f t="shared" si="55"/>
        <v>0.28046435093592725</v>
      </c>
      <c r="D216" s="209">
        <f t="shared" si="55"/>
        <v>0.29357016591414875</v>
      </c>
      <c r="E216" s="209">
        <f t="shared" si="55"/>
        <v>0.30225319297485187</v>
      </c>
      <c r="F216" s="209">
        <f t="shared" si="55"/>
        <v>0.30193716931266529</v>
      </c>
      <c r="G216" s="209">
        <f t="shared" si="55"/>
        <v>0.28242047494102912</v>
      </c>
      <c r="H216" s="209">
        <f t="shared" si="55"/>
        <v>0.3392730482232939</v>
      </c>
      <c r="I216" s="209">
        <f t="shared" si="55"/>
        <v>0.35078262880394878</v>
      </c>
      <c r="J216" s="209">
        <f t="shared" si="55"/>
        <v>0.30475329524635497</v>
      </c>
      <c r="K216" s="209">
        <f t="shared" si="55"/>
        <v>0.22830728953079538</v>
      </c>
      <c r="L216" s="209">
        <f t="shared" si="55"/>
        <v>0.23739497651265229</v>
      </c>
      <c r="M216" s="209">
        <f t="shared" si="55"/>
        <v>0.25206236379589564</v>
      </c>
      <c r="N216" s="209">
        <f t="shared" si="55"/>
        <v>0.25965936785222932</v>
      </c>
      <c r="O216" s="209">
        <f t="shared" si="55"/>
        <v>0.25130836324496764</v>
      </c>
      <c r="P216" s="209">
        <f t="shared" si="55"/>
        <v>0.26274135044695424</v>
      </c>
      <c r="Q216" s="209">
        <f t="shared" si="55"/>
        <v>0.24976085502212858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2.4578491674366068</v>
      </c>
      <c r="C220" s="133">
        <f>IF(C$5=0,0,C$5/NFM_fec!C$5)</f>
        <v>2.4617804159929175</v>
      </c>
      <c r="D220" s="133">
        <f>IF(D$5=0,0,D$5/NFM_fec!D$5)</f>
        <v>2.4608307078290537</v>
      </c>
      <c r="E220" s="133">
        <f>IF(E$5=0,0,E$5/NFM_fec!E$5)</f>
        <v>2.5944817923771475</v>
      </c>
      <c r="F220" s="133">
        <f>IF(F$5=0,0,F$5/NFM_fec!F$5)</f>
        <v>2.5603013796284912</v>
      </c>
      <c r="G220" s="133">
        <f>IF(G$5=0,0,G$5/NFM_fec!G$5)</f>
        <v>2.560052029156215</v>
      </c>
      <c r="H220" s="133">
        <f>IF(H$5=0,0,H$5/NFM_fec!H$5)</f>
        <v>2.1991889095514314</v>
      </c>
      <c r="I220" s="133">
        <f>IF(I$5=0,0,I$5/NFM_fec!I$5)</f>
        <v>2.21154148860552</v>
      </c>
      <c r="J220" s="133">
        <f>IF(J$5=0,0,J$5/NFM_fec!J$5)</f>
        <v>2.4200586595577693</v>
      </c>
      <c r="K220" s="133">
        <f>IF(K$5=0,0,K$5/NFM_fec!K$5)</f>
        <v>2.3850200203208156</v>
      </c>
      <c r="L220" s="133">
        <f>IF(L$5=0,0,L$5/NFM_fec!L$5)</f>
        <v>2.1390456272209111</v>
      </c>
      <c r="M220" s="133">
        <f>IF(M$5=0,0,M$5/NFM_fec!M$5)</f>
        <v>2.2880948502177008</v>
      </c>
      <c r="N220" s="133">
        <f>IF(N$5=0,0,N$5/NFM_fec!N$5)</f>
        <v>2.2291795015520592</v>
      </c>
      <c r="O220" s="133">
        <f>IF(O$5=0,0,O$5/NFM_fec!O$5)</f>
        <v>2.2248149910678485</v>
      </c>
      <c r="P220" s="133">
        <f>IF(P$5=0,0,P$5/NFM_fec!P$5)</f>
        <v>2.2414655925577924</v>
      </c>
      <c r="Q220" s="133">
        <f>IF(Q$5=0,0,Q$5/NFM_fec!Q$5)</f>
        <v>2.2355893556348354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1.3251222000000002</v>
      </c>
      <c r="C225" s="128">
        <f>IF(C$10=0,0,C$10/NFM_fec!C$10)</f>
        <v>1.3251222</v>
      </c>
      <c r="D225" s="128">
        <f>IF(D$10=0,0,D$10/NFM_fec!D$10)</f>
        <v>1.3251222000000002</v>
      </c>
      <c r="E225" s="128">
        <f>IF(E$10=0,0,E$10/NFM_fec!E$10)</f>
        <v>1.3246872776858456</v>
      </c>
      <c r="F225" s="128">
        <f>IF(F$10=0,0,F$10/NFM_fec!F$10)</f>
        <v>1.3189011333987231</v>
      </c>
      <c r="G225" s="128">
        <f>IF(G$10=0,0,G$10/NFM_fec!G$10)</f>
        <v>1.3199589295273335</v>
      </c>
      <c r="H225" s="128">
        <f>IF(H$10=0,0,H$10/NFM_fec!H$10)</f>
        <v>1.3246989598090027</v>
      </c>
      <c r="I225" s="128">
        <f>IF(I$10=0,0,I$10/NFM_fec!I$10)</f>
        <v>1.3246957045817269</v>
      </c>
      <c r="J225" s="128">
        <f>IF(J$10=0,0,J$10/NFM_fec!J$10)</f>
        <v>1.3250310571465518</v>
      </c>
      <c r="K225" s="128">
        <f>IF(K$10=0,0,K$10/NFM_fec!K$10)</f>
        <v>1.3249054122170589</v>
      </c>
      <c r="L225" s="128">
        <f>IF(L$10=0,0,L$10/NFM_fec!L$10)</f>
        <v>1.3247502655832049</v>
      </c>
      <c r="M225" s="128">
        <f>IF(M$10=0,0,M$10/NFM_fec!M$10)</f>
        <v>1.3249656582771545</v>
      </c>
      <c r="N225" s="128">
        <f>IF(N$10=0,0,N$10/NFM_fec!N$10)</f>
        <v>1.3248076896574208</v>
      </c>
      <c r="O225" s="128">
        <f>IF(O$10=0,0,O$10/NFM_fec!O$10)</f>
        <v>1.3249168063469761</v>
      </c>
      <c r="P225" s="128">
        <f>IF(P$10=0,0,P$10/NFM_fec!P$10)</f>
        <v>1.3248088761426744</v>
      </c>
      <c r="Q225" s="128">
        <f>IF(Q$10=0,0,Q$10/NFM_fec!Q$10)</f>
        <v>1.3248516410431848</v>
      </c>
    </row>
    <row r="226" spans="1:17" x14ac:dyDescent="0.25">
      <c r="A226" s="127" t="s">
        <v>152</v>
      </c>
      <c r="B226" s="126">
        <f>IF(B$15=0,0,B$15/NFM_fec!B$15)</f>
        <v>3.2154562552664414</v>
      </c>
      <c r="C226" s="126">
        <f>IF(C$15=0,0,C$15/NFM_fec!C$15)</f>
        <v>3.2252868862632647</v>
      </c>
      <c r="D226" s="126">
        <f>IF(D$15=0,0,D$15/NFM_fec!D$15)</f>
        <v>3.2229120095848032</v>
      </c>
      <c r="E226" s="126">
        <f>IF(E$15=0,0,E$15/NFM_fec!E$15)</f>
        <v>3.5588155570350217</v>
      </c>
      <c r="F226" s="126">
        <f>IF(F$15=0,0,F$15/NFM_fec!F$15)</f>
        <v>3.4751328754015933</v>
      </c>
      <c r="G226" s="126">
        <f>IF(G$15=0,0,G$15/NFM_fec!G$15)</f>
        <v>3.4729124490584802</v>
      </c>
      <c r="H226" s="126">
        <f>IF(H$15=0,0,H$15/NFM_fec!H$15)</f>
        <v>2.5702855976483763</v>
      </c>
      <c r="I226" s="126">
        <f>IF(I$15=0,0,I$15/NFM_fec!I$15)</f>
        <v>2.6011875837178575</v>
      </c>
      <c r="J226" s="126">
        <f>IF(J$15=0,0,J$15/NFM_fec!J$15)</f>
        <v>3.1213101278584854</v>
      </c>
      <c r="K226" s="126">
        <f>IF(K$15=0,0,K$15/NFM_fec!K$15)</f>
        <v>3.0341795362589097</v>
      </c>
      <c r="L226" s="126">
        <f>IF(L$15=0,0,L$15/NFM_fec!L$15)</f>
        <v>2.41968957548564</v>
      </c>
      <c r="M226" s="126">
        <f>IF(M$15=0,0,M$15/NFM_fec!M$15)</f>
        <v>2.7915705637210007</v>
      </c>
      <c r="N226" s="126">
        <f>IF(N$15=0,0,N$15/NFM_fec!N$15)</f>
        <v>2.6448585965131759</v>
      </c>
      <c r="O226" s="126">
        <f>IF(O$15=0,0,O$15/NFM_fec!O$15)</f>
        <v>2.6335204041407612</v>
      </c>
      <c r="P226" s="126">
        <f>IF(P$15=0,0,P$15/NFM_fec!P$15)</f>
        <v>2.6755770553495846</v>
      </c>
      <c r="Q226" s="126">
        <f>IF(Q$15=0,0,Q$15/NFM_fec!Q$15)</f>
        <v>2.6607164872247391</v>
      </c>
    </row>
    <row r="227" spans="1:17" x14ac:dyDescent="0.25">
      <c r="A227" s="72" t="s">
        <v>151</v>
      </c>
      <c r="B227" s="125">
        <f>IF(B$26=0,0,B$26/NFM_fec!B$26)</f>
        <v>2.0285046000000002</v>
      </c>
      <c r="C227" s="125">
        <f>IF(C$26=0,0,C$26/NFM_fec!C$26)</f>
        <v>2.0285046000000002</v>
      </c>
      <c r="D227" s="125">
        <f>IF(D$26=0,0,D$26/NFM_fec!D$26)</f>
        <v>2.0285046000000002</v>
      </c>
      <c r="E227" s="125">
        <f>IF(E$26=0,0,E$26/NFM_fec!E$26)</f>
        <v>2.027333934104401</v>
      </c>
      <c r="F227" s="125">
        <f>IF(F$26=0,0,F$26/NFM_fec!F$26)</f>
        <v>2.0261035885725063</v>
      </c>
      <c r="G227" s="125">
        <f>IF(G$26=0,0,G$26/NFM_fec!G$26)</f>
        <v>2.02720828623288</v>
      </c>
      <c r="H227" s="125">
        <f>IF(H$26=0,0,H$26/NFM_fec!H$26)</f>
        <v>2.0273653784858983</v>
      </c>
      <c r="I227" s="125">
        <f>IF(I$26=0,0,I$26/NFM_fec!I$26)</f>
        <v>2.0273566164991483</v>
      </c>
      <c r="J227" s="125">
        <f>IF(J$26=0,0,J$26/NFM_fec!J$26)</f>
        <v>2.0282592738194678</v>
      </c>
      <c r="K227" s="125">
        <f>IF(K$26=0,0,K$26/NFM_fec!K$26)</f>
        <v>2.0279210795509166</v>
      </c>
      <c r="L227" s="125">
        <f>IF(L$26=0,0,L$26/NFM_fec!L$26)</f>
        <v>2.027503476528127</v>
      </c>
      <c r="M227" s="125">
        <f>IF(M$26=0,0,M$26/NFM_fec!M$26)</f>
        <v>2.028083241862674</v>
      </c>
      <c r="N227" s="125">
        <f>IF(N$26=0,0,N$26/NFM_fec!N$26)</f>
        <v>2.0276580429945574</v>
      </c>
      <c r="O227" s="125">
        <f>IF(O$26=0,0,O$26/NFM_fec!O$26)</f>
        <v>2.0279517487506107</v>
      </c>
      <c r="P227" s="125">
        <f>IF(P$26=0,0,P$26/NFM_fec!P$26)</f>
        <v>2.0276612366173641</v>
      </c>
      <c r="Q227" s="125">
        <f>IF(Q$26=0,0,Q$26/NFM_fec!Q$26)</f>
        <v>2.0277763454745719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0.28625989995202467</v>
      </c>
      <c r="C229" s="133">
        <f>IF(C$33=0,0,(C$33-C$68)/NFM_fec!C$33)</f>
        <v>0.28166119730204964</v>
      </c>
      <c r="D229" s="133">
        <f>IF(D$33=0,0,(D$33-D$68)/NFM_fec!D$33)</f>
        <v>0.28037207042449852</v>
      </c>
      <c r="E229" s="133">
        <f>IF(E$33=0,0,(E$33-E$68)/NFM_fec!E$33)</f>
        <v>0.31712205853063269</v>
      </c>
      <c r="F229" s="133">
        <f>IF(F$33=0,0,(F$33-F$68)/NFM_fec!F$33)</f>
        <v>0.30122483896133417</v>
      </c>
      <c r="G229" s="133">
        <f>IF(G$33=0,0,(G$33-G$68)/NFM_fec!G$33)</f>
        <v>0.30516269471937957</v>
      </c>
      <c r="H229" s="133">
        <f>IF(H$33=0,0,(H$33-H$68)/NFM_fec!H$33)</f>
        <v>0.21934812337553564</v>
      </c>
      <c r="I229" s="133">
        <f>IF(I$33=0,0,(I$33-I$68)/NFM_fec!I$33)</f>
        <v>0.20549894804905208</v>
      </c>
      <c r="J229" s="133">
        <f>IF(J$33=0,0,(J$33-J$68)/NFM_fec!J$33)</f>
        <v>0.24128019551044719</v>
      </c>
      <c r="K229" s="133">
        <f>IF(K$33=0,0,(K$33-K$68)/NFM_fec!K$33)</f>
        <v>0.25803600083297212</v>
      </c>
      <c r="L229" s="133">
        <f>IF(L$33=0,0,(L$33-L$68)/NFM_fec!L$33)</f>
        <v>0.22607725744360851</v>
      </c>
      <c r="M229" s="133">
        <f>IF(M$33=0,0,(M$33-M$68)/NFM_fec!M$33)</f>
        <v>0.2351480082114423</v>
      </c>
      <c r="N229" s="133">
        <f>IF(N$33=0,0,(N$33-N$68)/NFM_fec!N$33)</f>
        <v>0.22829206961248441</v>
      </c>
      <c r="O229" s="133">
        <f>IF(O$33=0,0,(O$33-O$68)/NFM_fec!O$33)</f>
        <v>0.2499683165756231</v>
      </c>
      <c r="P229" s="133">
        <f>IF(P$33=0,0,(P$33-P$68)/NFM_fec!P$33)</f>
        <v>0.23927656622449123</v>
      </c>
      <c r="Q229" s="133">
        <f>IF(Q$33=0,0,(Q$33-Q$68)/NFM_fec!Q$33)</f>
        <v>0.21756324941588359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1.3251222000000002</v>
      </c>
      <c r="C234" s="128">
        <f>IF(C$38=0,0,C$38/NFM_fec!C$38)</f>
        <v>1.3251222000000002</v>
      </c>
      <c r="D234" s="128">
        <f>IF(D$38=0,0,D$38/NFM_fec!D$38)</f>
        <v>1.3251222</v>
      </c>
      <c r="E234" s="128">
        <f>IF(E$38=0,0,E$38/NFM_fec!E$38)</f>
        <v>1.3246872776858456</v>
      </c>
      <c r="F234" s="128">
        <f>IF(F$38=0,0,F$38/NFM_fec!F$38)</f>
        <v>1.3189011333987233</v>
      </c>
      <c r="G234" s="128">
        <f>IF(G$38=0,0,G$38/NFM_fec!G$38)</f>
        <v>1.3199589295273335</v>
      </c>
      <c r="H234" s="128">
        <f>IF(H$38=0,0,H$38/NFM_fec!H$38)</f>
        <v>1.3246989598090027</v>
      </c>
      <c r="I234" s="128">
        <f>IF(I$38=0,0,I$38/NFM_fec!I$38)</f>
        <v>1.3246957045817269</v>
      </c>
      <c r="J234" s="128">
        <f>IF(J$38=0,0,J$38/NFM_fec!J$38)</f>
        <v>1.3250310571465516</v>
      </c>
      <c r="K234" s="128">
        <f>IF(K$38=0,0,K$38/NFM_fec!K$38)</f>
        <v>1.3249054122170589</v>
      </c>
      <c r="L234" s="128">
        <f>IF(L$38=0,0,L$38/NFM_fec!L$38)</f>
        <v>1.3247502655832049</v>
      </c>
      <c r="M234" s="128">
        <f>IF(M$38=0,0,M$38/NFM_fec!M$38)</f>
        <v>1.3249656582771543</v>
      </c>
      <c r="N234" s="128">
        <f>IF(N$38=0,0,N$38/NFM_fec!N$38)</f>
        <v>1.3248076896574206</v>
      </c>
      <c r="O234" s="128">
        <f>IF(O$38=0,0,O$38/NFM_fec!O$38)</f>
        <v>1.3249168063469758</v>
      </c>
      <c r="P234" s="128">
        <f>IF(P$38=0,0,P$38/NFM_fec!P$38)</f>
        <v>1.324808876142674</v>
      </c>
      <c r="Q234" s="128">
        <f>IF(Q$38=0,0,Q$38/NFM_fec!Q$38)</f>
        <v>1.3248516410431848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1.0989912973815381</v>
      </c>
      <c r="C236" s="126">
        <f>IF(C$44=0,0,C$44/NFM_fec!C$44)</f>
        <v>1.0533204755366989</v>
      </c>
      <c r="D236" s="126">
        <f>IF(D$44=0,0,D$44/NFM_fec!D$44)</f>
        <v>1.0432372724166759</v>
      </c>
      <c r="E236" s="126">
        <f>IF(E$44=0,0,E$44/NFM_fec!E$44)</f>
        <v>1.2658418240713463</v>
      </c>
      <c r="F236" s="126">
        <f>IF(F$44=0,0,F$44/NFM_fec!F$44)</f>
        <v>1.1471119344954945</v>
      </c>
      <c r="G236" s="126">
        <f>IF(G$44=0,0,G$44/NFM_fec!G$44)</f>
        <v>1.1864470688167357</v>
      </c>
      <c r="H236" s="126">
        <f>IF(H$44=0,0,H$44/NFM_fec!H$44)</f>
        <v>0.71405691795169257</v>
      </c>
      <c r="I236" s="126">
        <f>IF(I$44=0,0,I$44/NFM_fec!I$44)</f>
        <v>0.57123295533737861</v>
      </c>
      <c r="J236" s="126">
        <f>IF(J$44=0,0,J$44/NFM_fec!J$44)</f>
        <v>0.71270500215872656</v>
      </c>
      <c r="K236" s="126">
        <f>IF(K$44=0,0,K$44/NFM_fec!K$44)</f>
        <v>0.90609034906290908</v>
      </c>
      <c r="L236" s="126">
        <f>IF(L$44=0,0,L$44/NFM_fec!L$44)</f>
        <v>0.83715295637664411</v>
      </c>
      <c r="M236" s="126">
        <f>IF(M$44=0,0,M$44/NFM_fec!M$44)</f>
        <v>0.78253342729169795</v>
      </c>
      <c r="N236" s="126">
        <f>IF(N$44=0,0,N$44/NFM_fec!N$44)</f>
        <v>0.77457159989163871</v>
      </c>
      <c r="O236" s="126">
        <f>IF(O$44=0,0,O$44/NFM_fec!O$44)</f>
        <v>0.98266071270381317</v>
      </c>
      <c r="P236" s="126">
        <f>IF(P$44=0,0,P$44/NFM_fec!P$44)</f>
        <v>0.86910924781050947</v>
      </c>
      <c r="Q236" s="126">
        <f>IF(Q$44=0,0,Q$44/NFM_fec!Q$44)</f>
        <v>0.66865898461742623</v>
      </c>
    </row>
    <row r="237" spans="1:17" x14ac:dyDescent="0.25">
      <c r="A237" s="72" t="s">
        <v>147</v>
      </c>
      <c r="B237" s="125">
        <f>IF(B$51=0,0,B$51/NFM_fec!B$51)</f>
        <v>2.8265357444127375</v>
      </c>
      <c r="C237" s="125">
        <f>IF(C$51=0,0,C$51/NFM_fec!C$51)</f>
        <v>2.8260355530440364</v>
      </c>
      <c r="D237" s="125">
        <f>IF(D$51=0,0,D$51/NFM_fec!D$51)</f>
        <v>2.82151167738526</v>
      </c>
      <c r="E237" s="125">
        <f>IF(E$51=0,0,E$51/NFM_fec!E$51)</f>
        <v>3.0550091074114571</v>
      </c>
      <c r="F237" s="125">
        <f>IF(F$51=0,0,F$51/NFM_fec!F$51)</f>
        <v>2.9902411079886395</v>
      </c>
      <c r="G237" s="125">
        <f>IF(G$51=0,0,G$51/NFM_fec!G$51)</f>
        <v>2.9902903599549782</v>
      </c>
      <c r="H237" s="125">
        <f>IF(H$51=0,0,H$51/NFM_fec!H$51)</f>
        <v>2.3685814409047756</v>
      </c>
      <c r="I237" s="125">
        <f>IF(I$51=0,0,I$51/NFM_fec!I$51)</f>
        <v>2.3755935967204032</v>
      </c>
      <c r="J237" s="125">
        <f>IF(J$51=0,0,J$51/NFM_fec!J$51)</f>
        <v>2.7242519309556599</v>
      </c>
      <c r="K237" s="125">
        <f>IF(K$51=0,0,K$51/NFM_fec!K$51)</f>
        <v>2.6825856446641634</v>
      </c>
      <c r="L237" s="125">
        <f>IF(L$51=0,0,L$51/NFM_fec!L$51)</f>
        <v>2.2786108402513938</v>
      </c>
      <c r="M237" s="125">
        <f>IF(M$51=0,0,M$51/NFM_fec!M$51)</f>
        <v>2.5128537591985096</v>
      </c>
      <c r="N237" s="125">
        <f>IF(N$51=0,0,N$51/NFM_fec!N$51)</f>
        <v>2.4151877892888698</v>
      </c>
      <c r="O237" s="125">
        <f>IF(O$51=0,0,O$51/NFM_fec!O$51)</f>
        <v>2.429122874993999</v>
      </c>
      <c r="P237" s="125">
        <f>IF(P$51=0,0,P$51/NFM_fec!P$51)</f>
        <v>2.4398401155477667</v>
      </c>
      <c r="Q237" s="125">
        <f>IF(Q$51=0,0,Q$51/NFM_fec!Q$51)</f>
        <v>2.4129920680596144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1.3602804829468085</v>
      </c>
      <c r="C239" s="133">
        <f>IF(C$70=0,0,C$70/NFM_fec!C$70)</f>
        <v>1.3378698089835832</v>
      </c>
      <c r="D239" s="133">
        <f>IF(D$70=0,0,D$70/NFM_fec!D$70)</f>
        <v>1.3307001965766154</v>
      </c>
      <c r="E239" s="133">
        <f>IF(E$70=0,0,E$70/NFM_fec!E$70)</f>
        <v>1.4761811576764097</v>
      </c>
      <c r="F239" s="133">
        <f>IF(F$70=0,0,F$70/NFM_fec!F$70)</f>
        <v>1.4066747664604606</v>
      </c>
      <c r="G239" s="133">
        <f>IF(G$70=0,0,G$70/NFM_fec!G$70)</f>
        <v>1.4241602960905149</v>
      </c>
      <c r="H239" s="133">
        <f>IF(H$70=0,0,H$70/NFM_fec!H$70)</f>
        <v>1.073068171245207</v>
      </c>
      <c r="I239" s="133">
        <f>IF(I$70=0,0,I$70/NFM_fec!I$70)</f>
        <v>1.0077075642579454</v>
      </c>
      <c r="J239" s="133">
        <f>IF(J$70=0,0,J$70/NFM_fec!J$70)</f>
        <v>1.1450605476099345</v>
      </c>
      <c r="K239" s="133">
        <f>IF(K$70=0,0,K$70/NFM_fec!K$70)</f>
        <v>1.2266877772565863</v>
      </c>
      <c r="L239" s="133">
        <f>IF(L$70=0,0,L$70/NFM_fec!L$70)</f>
        <v>1.1096521840349216</v>
      </c>
      <c r="M239" s="133">
        <f>IF(M$70=0,0,M$70/NFM_fec!M$70)</f>
        <v>1.1318853962758162</v>
      </c>
      <c r="N239" s="133">
        <f>IF(N$70=0,0,N$70/NFM_fec!N$70)</f>
        <v>1.1064891103973848</v>
      </c>
      <c r="O239" s="133">
        <f>IF(O$70=0,0,O$70/NFM_fec!O$70)</f>
        <v>1.2078461387518318</v>
      </c>
      <c r="P239" s="133">
        <f>IF(P$70=0,0,P$70/NFM_fec!P$70)</f>
        <v>1.1548812943023543</v>
      </c>
      <c r="Q239" s="133">
        <f>IF(Q$70=0,0,Q$70/NFM_fec!Q$70)</f>
        <v>1.0550335660037291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1.3251222000000002</v>
      </c>
      <c r="C244" s="128">
        <f>IF(C$75=0,0,C$75/NFM_fec!C$75)</f>
        <v>1.3251222000000002</v>
      </c>
      <c r="D244" s="128">
        <f>IF(D$75=0,0,D$75/NFM_fec!D$75)</f>
        <v>1.3251221999999998</v>
      </c>
      <c r="E244" s="128">
        <f>IF(E$75=0,0,E$75/NFM_fec!E$75)</f>
        <v>1.3246872776858458</v>
      </c>
      <c r="F244" s="128">
        <f>IF(F$75=0,0,F$75/NFM_fec!F$75)</f>
        <v>1.3189011333987231</v>
      </c>
      <c r="G244" s="128">
        <f>IF(G$75=0,0,G$75/NFM_fec!G$75)</f>
        <v>1.3199589295273335</v>
      </c>
      <c r="H244" s="128">
        <f>IF(H$75=0,0,H$75/NFM_fec!H$75)</f>
        <v>1.3246989598090024</v>
      </c>
      <c r="I244" s="128">
        <f>IF(I$75=0,0,I$75/NFM_fec!I$75)</f>
        <v>1.3246957045817271</v>
      </c>
      <c r="J244" s="128">
        <f>IF(J$75=0,0,J$75/NFM_fec!J$75)</f>
        <v>1.3250310571465516</v>
      </c>
      <c r="K244" s="128">
        <f>IF(K$75=0,0,K$75/NFM_fec!K$75)</f>
        <v>1.3249054122170589</v>
      </c>
      <c r="L244" s="128">
        <f>IF(L$75=0,0,L$75/NFM_fec!L$75)</f>
        <v>1.3247502655832051</v>
      </c>
      <c r="M244" s="128">
        <f>IF(M$75=0,0,M$75/NFM_fec!M$75)</f>
        <v>1.3249656582771545</v>
      </c>
      <c r="N244" s="128">
        <f>IF(N$75=0,0,N$75/NFM_fec!N$75)</f>
        <v>1.3248076896574206</v>
      </c>
      <c r="O244" s="128">
        <f>IF(O$75=0,0,O$75/NFM_fec!O$75)</f>
        <v>1.3249168063469761</v>
      </c>
      <c r="P244" s="128">
        <f>IF(P$75=0,0,P$75/NFM_fec!P$75)</f>
        <v>1.3248088761426742</v>
      </c>
      <c r="Q244" s="128">
        <f>IF(Q$75=0,0,Q$75/NFM_fec!Q$75)</f>
        <v>1.324851641043185</v>
      </c>
    </row>
    <row r="245" spans="1:17" x14ac:dyDescent="0.25">
      <c r="A245" s="127" t="s">
        <v>149</v>
      </c>
      <c r="B245" s="126">
        <f>IF(B$80=0,0,B$80/NFM_fec!B$80)</f>
        <v>0.76855363490792095</v>
      </c>
      <c r="C245" s="126">
        <f>IF(C$80=0,0,C$80/NFM_fec!C$80)</f>
        <v>0.76593646278155381</v>
      </c>
      <c r="D245" s="126">
        <f>IF(D$80=0,0,D$80/NFM_fec!D$80)</f>
        <v>0.76102904836951857</v>
      </c>
      <c r="E245" s="126">
        <f>IF(E$80=0,0,E$80/NFM_fec!E$80)</f>
        <v>0.73574365984714418</v>
      </c>
      <c r="F245" s="126">
        <f>IF(F$80=0,0,F$80/NFM_fec!F$80)</f>
        <v>0.73423213939940135</v>
      </c>
      <c r="G245" s="126">
        <f>IF(G$80=0,0,G$80/NFM_fec!G$80)</f>
        <v>0.73128908163009443</v>
      </c>
      <c r="H245" s="126">
        <f>IF(H$80=0,0,H$80/NFM_fec!H$80)</f>
        <v>0.7279139766275482</v>
      </c>
      <c r="I245" s="126">
        <f>IF(I$80=0,0,I$80/NFM_fec!I$80)</f>
        <v>0.72829556504623927</v>
      </c>
      <c r="J245" s="126">
        <f>IF(J$80=0,0,J$80/NFM_fec!J$80)</f>
        <v>0.72358856516711456</v>
      </c>
      <c r="K245" s="126">
        <f>IF(K$80=0,0,K$80/NFM_fec!K$80)</f>
        <v>0.72306030468940019</v>
      </c>
      <c r="L245" s="126">
        <f>IF(L$80=0,0,L$80/NFM_fec!L$80)</f>
        <v>0.72016165519665709</v>
      </c>
      <c r="M245" s="126">
        <f>IF(M$80=0,0,M$80/NFM_fec!M$80)</f>
        <v>0.71751132792326122</v>
      </c>
      <c r="N245" s="126">
        <f>IF(N$80=0,0,N$80/NFM_fec!N$80)</f>
        <v>0.7130471379121287</v>
      </c>
      <c r="O245" s="126">
        <f>IF(O$80=0,0,O$80/NFM_fec!O$80)</f>
        <v>0.71592574055179425</v>
      </c>
      <c r="P245" s="126">
        <f>IF(P$80=0,0,P$80/NFM_fec!P$80)</f>
        <v>0.71025601707042829</v>
      </c>
      <c r="Q245" s="126">
        <f>IF(Q$80=0,0,Q$80/NFM_fec!Q$80)</f>
        <v>0.70879385106935222</v>
      </c>
    </row>
    <row r="246" spans="1:17" x14ac:dyDescent="0.25">
      <c r="A246" s="127" t="s">
        <v>148</v>
      </c>
      <c r="B246" s="126">
        <f>IF(B$87=0,0,B$87/NFM_fec!B$87)</f>
        <v>1.0989912973815383</v>
      </c>
      <c r="C246" s="126">
        <f>IF(C$87=0,0,C$87/NFM_fec!C$87)</f>
        <v>1.0533204755366992</v>
      </c>
      <c r="D246" s="126">
        <f>IF(D$87=0,0,D$87/NFM_fec!D$87)</f>
        <v>1.0432372724166759</v>
      </c>
      <c r="E246" s="126">
        <f>IF(E$87=0,0,E$87/NFM_fec!E$87)</f>
        <v>1.2658418240713465</v>
      </c>
      <c r="F246" s="126">
        <f>IF(F$87=0,0,F$87/NFM_fec!F$87)</f>
        <v>1.1471119344954948</v>
      </c>
      <c r="G246" s="126">
        <f>IF(G$87=0,0,G$87/NFM_fec!G$87)</f>
        <v>1.1864470688167359</v>
      </c>
      <c r="H246" s="126">
        <f>IF(H$87=0,0,H$87/NFM_fec!H$87)</f>
        <v>0.71405691795169246</v>
      </c>
      <c r="I246" s="126">
        <f>IF(I$87=0,0,I$87/NFM_fec!I$87)</f>
        <v>0.5712329553373785</v>
      </c>
      <c r="J246" s="126">
        <f>IF(J$87=0,0,J$87/NFM_fec!J$87)</f>
        <v>0.71270500215872667</v>
      </c>
      <c r="K246" s="126">
        <f>IF(K$87=0,0,K$87/NFM_fec!K$87)</f>
        <v>0.90609034906290908</v>
      </c>
      <c r="L246" s="126">
        <f>IF(L$87=0,0,L$87/NFM_fec!L$87)</f>
        <v>0.83715295637664411</v>
      </c>
      <c r="M246" s="126">
        <f>IF(M$87=0,0,M$87/NFM_fec!M$87)</f>
        <v>0.78253342729169806</v>
      </c>
      <c r="N246" s="126">
        <f>IF(N$87=0,0,N$87/NFM_fec!N$87)</f>
        <v>0.7745715998916386</v>
      </c>
      <c r="O246" s="126">
        <f>IF(O$87=0,0,O$87/NFM_fec!O$87)</f>
        <v>0.98266071270381317</v>
      </c>
      <c r="P246" s="126">
        <f>IF(P$87=0,0,P$87/NFM_fec!P$87)</f>
        <v>0.86910924781050924</v>
      </c>
      <c r="Q246" s="126">
        <f>IF(Q$87=0,0,Q$87/NFM_fec!Q$87)</f>
        <v>0.66865898461742612</v>
      </c>
    </row>
    <row r="247" spans="1:17" x14ac:dyDescent="0.25">
      <c r="A247" s="72" t="s">
        <v>147</v>
      </c>
      <c r="B247" s="125">
        <f>IF(B$94=0,0,B$94/NFM_fec!B$94)</f>
        <v>2.7559368813068503</v>
      </c>
      <c r="C247" s="125">
        <f>IF(C$94=0,0,C$94/NFM_fec!C$94)</f>
        <v>2.7535613856186258</v>
      </c>
      <c r="D247" s="125">
        <f>IF(D$94=0,0,D$94/NFM_fec!D$94)</f>
        <v>2.7486474125476734</v>
      </c>
      <c r="E247" s="125">
        <f>IF(E$94=0,0,E$94/NFM_fec!E$94)</f>
        <v>2.9635555543685403</v>
      </c>
      <c r="F247" s="125">
        <f>IF(F$94=0,0,F$94/NFM_fec!F$94)</f>
        <v>2.9022210459106161</v>
      </c>
      <c r="G247" s="125">
        <f>IF(G$94=0,0,G$94/NFM_fec!G$94)</f>
        <v>2.9026823016252576</v>
      </c>
      <c r="H247" s="125">
        <f>IF(H$94=0,0,H$94/NFM_fec!H$94)</f>
        <v>2.3319670589104402</v>
      </c>
      <c r="I247" s="125">
        <f>IF(I$94=0,0,I$94/NFM_fec!I$94)</f>
        <v>2.3346426091507717</v>
      </c>
      <c r="J247" s="125">
        <f>IF(J$94=0,0,J$94/NFM_fec!J$94)</f>
        <v>2.652175872980004</v>
      </c>
      <c r="K247" s="125">
        <f>IF(K$94=0,0,K$94/NFM_fec!K$94)</f>
        <v>2.6187625025853918</v>
      </c>
      <c r="L247" s="125">
        <f>IF(L$94=0,0,L$94/NFM_fec!L$94)</f>
        <v>2.2530014983987581</v>
      </c>
      <c r="M247" s="125">
        <f>IF(M$94=0,0,M$94/NFM_fec!M$94)</f>
        <v>2.4622596429751167</v>
      </c>
      <c r="N247" s="125">
        <f>IF(N$94=0,0,N$94/NFM_fec!N$94)</f>
        <v>2.3734967562213263</v>
      </c>
      <c r="O247" s="125">
        <f>IF(O$94=0,0,O$94/NFM_fec!O$94)</f>
        <v>2.392019578107603</v>
      </c>
      <c r="P247" s="125">
        <f>IF(P$94=0,0,P$94/NFM_fec!P$94)</f>
        <v>2.3970479267132476</v>
      </c>
      <c r="Q247" s="125">
        <f>IF(Q$94=0,0,Q$94/NFM_fec!Q$94)</f>
        <v>2.3680238499570656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1.2741533315899727</v>
      </c>
      <c r="C249" s="133">
        <f>IF(C$112=0,0,(C$112-C$154)/NFM_fec!C$112)</f>
        <v>1.2593397600805343</v>
      </c>
      <c r="D249" s="133">
        <f>IF(D$112=0,0,(D$112-D$154)/NFM_fec!D$112)</f>
        <v>1.252894426278949</v>
      </c>
      <c r="E249" s="133">
        <f>IF(E$112=0,0,(E$112-E$154)/NFM_fec!E$112)</f>
        <v>1.3326079989030957</v>
      </c>
      <c r="F249" s="133">
        <f>IF(F$112=0,0,(F$112-F$154)/NFM_fec!F$112)</f>
        <v>1.2903456429881999</v>
      </c>
      <c r="G249" s="133">
        <f>IF(G$112=0,0,(G$112-G$154)/NFM_fec!G$112)</f>
        <v>1.2991211288838052</v>
      </c>
      <c r="H249" s="133">
        <f>IF(H$112=0,0,(H$112-H$154)/NFM_fec!H$112)</f>
        <v>1.084306642682483</v>
      </c>
      <c r="I249" s="133">
        <f>IF(I$112=0,0,(I$112-I$154)/NFM_fec!I$112)</f>
        <v>1.0460793854186821</v>
      </c>
      <c r="J249" s="133">
        <f>IF(J$112=0,0,(J$112-J$154)/NFM_fec!J$112)</f>
        <v>1.1299996279620392</v>
      </c>
      <c r="K249" s="133">
        <f>IF(K$112=0,0,(K$112-K$154)/NFM_fec!K$112)</f>
        <v>1.1763438166941713</v>
      </c>
      <c r="L249" s="133">
        <f>IF(L$112=0,0,(L$112-L$154)/NFM_fec!L$112)</f>
        <v>1.1010025306350641</v>
      </c>
      <c r="M249" s="133">
        <f>IF(M$112=0,0,(M$112-M$154)/NFM_fec!M$112)</f>
        <v>1.1160524614181926</v>
      </c>
      <c r="N249" s="133">
        <f>IF(N$112=0,0,(N$112-N$154)/NFM_fec!N$112)</f>
        <v>1.0977560829036141</v>
      </c>
      <c r="O249" s="133">
        <f>IF(O$112=0,0,(O$112-O$154)/NFM_fec!O$112)</f>
        <v>1.1592922495921902</v>
      </c>
      <c r="P249" s="133">
        <f>IF(P$112=0,0,(P$112-P$154)/NFM_fec!P$112)</f>
        <v>1.124618837361407</v>
      </c>
      <c r="Q249" s="133">
        <f>IF(Q$112=0,0,(Q$112-Q$154)/NFM_fec!Q$112)</f>
        <v>1.0652960474365991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1.3251222000000002</v>
      </c>
      <c r="C254" s="128">
        <f>IF(C$117=0,0,C$117/NFM_fec!C$117)</f>
        <v>1.3251222</v>
      </c>
      <c r="D254" s="128">
        <f>IF(D$117=0,0,D$117/NFM_fec!D$117)</f>
        <v>1.3251222000000002</v>
      </c>
      <c r="E254" s="128">
        <f>IF(E$117=0,0,E$117/NFM_fec!E$117)</f>
        <v>1.324687277685846</v>
      </c>
      <c r="F254" s="128">
        <f>IF(F$117=0,0,F$117/NFM_fec!F$117)</f>
        <v>1.3189011333987231</v>
      </c>
      <c r="G254" s="128">
        <f>IF(G$117=0,0,G$117/NFM_fec!G$117)</f>
        <v>1.3199589295273337</v>
      </c>
      <c r="H254" s="128">
        <f>IF(H$117=0,0,H$117/NFM_fec!H$117)</f>
        <v>1.3246989598090024</v>
      </c>
      <c r="I254" s="128">
        <f>IF(I$117=0,0,I$117/NFM_fec!I$117)</f>
        <v>1.3246957045817271</v>
      </c>
      <c r="J254" s="128">
        <f>IF(J$117=0,0,J$117/NFM_fec!J$117)</f>
        <v>1.3250310571465516</v>
      </c>
      <c r="K254" s="128">
        <f>IF(K$117=0,0,K$117/NFM_fec!K$117)</f>
        <v>1.3249054122170589</v>
      </c>
      <c r="L254" s="128">
        <f>IF(L$117=0,0,L$117/NFM_fec!L$117)</f>
        <v>1.3247502655832049</v>
      </c>
      <c r="M254" s="128">
        <f>IF(M$117=0,0,M$117/NFM_fec!M$117)</f>
        <v>1.3249656582771545</v>
      </c>
      <c r="N254" s="128">
        <f>IF(N$117=0,0,N$117/NFM_fec!N$117)</f>
        <v>1.3248076896574208</v>
      </c>
      <c r="O254" s="128">
        <f>IF(O$117=0,0,O$117/NFM_fec!O$117)</f>
        <v>1.3249168063469758</v>
      </c>
      <c r="P254" s="128">
        <f>IF(P$117=0,0,P$117/NFM_fec!P$117)</f>
        <v>1.324808876142674</v>
      </c>
      <c r="Q254" s="128">
        <f>IF(Q$117=0,0,Q$117/NFM_fec!Q$117)</f>
        <v>1.3248516410431848</v>
      </c>
    </row>
    <row r="255" spans="1:17" x14ac:dyDescent="0.25">
      <c r="A255" s="127" t="s">
        <v>146</v>
      </c>
      <c r="B255" s="126">
        <f>IF(B$122=0,0,B$122/NFM_fec!B$122)</f>
        <v>1.0052387993634084</v>
      </c>
      <c r="C255" s="126">
        <f>IF(C$122=0,0,C$122/NFM_fec!C$122)</f>
        <v>1.0014146386350724</v>
      </c>
      <c r="D255" s="126">
        <f>IF(D$122=0,0,D$122/NFM_fec!D$122)</f>
        <v>0.9960826895315692</v>
      </c>
      <c r="E255" s="126">
        <f>IF(E$122=0,0,E$122/NFM_fec!E$122)</f>
        <v>0.97380630567308424</v>
      </c>
      <c r="F255" s="126">
        <f>IF(F$122=0,0,F$122/NFM_fec!F$122)</f>
        <v>0.97191720495743572</v>
      </c>
      <c r="G255" s="126">
        <f>IF(G$122=0,0,G$122/NFM_fec!G$122)</f>
        <v>0.96853145801752039</v>
      </c>
      <c r="H255" s="126">
        <f>IF(H$122=0,0,H$122/NFM_fec!H$122)</f>
        <v>0.96502989079191726</v>
      </c>
      <c r="I255" s="126">
        <f>IF(I$122=0,0,I$122/NFM_fec!I$122)</f>
        <v>0.96481000280954643</v>
      </c>
      <c r="J255" s="126">
        <f>IF(J$122=0,0,J$122/NFM_fec!J$122)</f>
        <v>0.96161761063478779</v>
      </c>
      <c r="K255" s="126">
        <f>IF(K$122=0,0,K$122/NFM_fec!K$122)</f>
        <v>0.960216581103707</v>
      </c>
      <c r="L255" s="126">
        <f>IF(L$122=0,0,L$122/NFM_fec!L$122)</f>
        <v>0.95672144098766698</v>
      </c>
      <c r="M255" s="126">
        <f>IF(M$122=0,0,M$122/NFM_fec!M$122)</f>
        <v>0.95391447670019724</v>
      </c>
      <c r="N255" s="126">
        <f>IF(N$122=0,0,N$122/NFM_fec!N$122)</f>
        <v>0.94882991468096056</v>
      </c>
      <c r="O255" s="126">
        <f>IF(O$122=0,0,O$122/NFM_fec!O$122)</f>
        <v>0.95357425052424183</v>
      </c>
      <c r="P255" s="126">
        <f>IF(P$122=0,0,P$122/NFM_fec!P$122)</f>
        <v>0.9449925176897469</v>
      </c>
      <c r="Q255" s="126">
        <f>IF(Q$122=0,0,Q$122/NFM_fec!Q$122)</f>
        <v>0.94332718406739458</v>
      </c>
    </row>
    <row r="256" spans="1:17" x14ac:dyDescent="0.25">
      <c r="A256" s="127" t="s">
        <v>145</v>
      </c>
      <c r="B256" s="126">
        <f>IF(B$130=0,0,B$130/NFM_fec!B$130)</f>
        <v>1.0989912973815381</v>
      </c>
      <c r="C256" s="126">
        <f>IF(C$130=0,0,C$130/NFM_fec!C$130)</f>
        <v>1.0533204755366992</v>
      </c>
      <c r="D256" s="126">
        <f>IF(D$130=0,0,D$130/NFM_fec!D$130)</f>
        <v>1.0432372724166759</v>
      </c>
      <c r="E256" s="126">
        <f>IF(E$130=0,0,E$130/NFM_fec!E$130)</f>
        <v>1.2658418240713465</v>
      </c>
      <c r="F256" s="126">
        <f>IF(F$130=0,0,F$130/NFM_fec!F$130)</f>
        <v>1.1471119344954945</v>
      </c>
      <c r="G256" s="126">
        <f>IF(G$130=0,0,G$130/NFM_fec!G$130)</f>
        <v>1.1864470688167357</v>
      </c>
      <c r="H256" s="126">
        <f>IF(H$130=0,0,H$130/NFM_fec!H$130)</f>
        <v>0.71405691795169246</v>
      </c>
      <c r="I256" s="126">
        <f>IF(I$130=0,0,I$130/NFM_fec!I$130)</f>
        <v>0.57123295533737861</v>
      </c>
      <c r="J256" s="126">
        <f>IF(J$130=0,0,J$130/NFM_fec!J$130)</f>
        <v>0.71270500215872667</v>
      </c>
      <c r="K256" s="126">
        <f>IF(K$130=0,0,K$130/NFM_fec!K$130)</f>
        <v>0.90609034906290919</v>
      </c>
      <c r="L256" s="126">
        <f>IF(L$130=0,0,L$130/NFM_fec!L$130)</f>
        <v>0.83715295637664411</v>
      </c>
      <c r="M256" s="126">
        <f>IF(M$130=0,0,M$130/NFM_fec!M$130)</f>
        <v>0.78253342729169806</v>
      </c>
      <c r="N256" s="126">
        <f>IF(N$130=0,0,N$130/NFM_fec!N$130)</f>
        <v>0.77457159989163871</v>
      </c>
      <c r="O256" s="126">
        <f>IF(O$130=0,0,O$130/NFM_fec!O$130)</f>
        <v>0.98266071270381328</v>
      </c>
      <c r="P256" s="126">
        <f>IF(P$130=0,0,P$130/NFM_fec!P$130)</f>
        <v>0.86910924781050947</v>
      </c>
      <c r="Q256" s="126">
        <f>IF(Q$130=0,0,Q$130/NFM_fec!Q$130)</f>
        <v>0.66865898461742612</v>
      </c>
    </row>
    <row r="257" spans="1:17" x14ac:dyDescent="0.25">
      <c r="A257" s="72" t="s">
        <v>144</v>
      </c>
      <c r="B257" s="125">
        <f>IF(B$137=0,0,B$137/NFM_fec!B$137)</f>
        <v>2.7559368813068494</v>
      </c>
      <c r="C257" s="125">
        <f>IF(C$137=0,0,C$137/NFM_fec!C$137)</f>
        <v>2.7535613856186263</v>
      </c>
      <c r="D257" s="125">
        <f>IF(D$137=0,0,D$137/NFM_fec!D$137)</f>
        <v>2.7486474125476734</v>
      </c>
      <c r="E257" s="125">
        <f>IF(E$137=0,0,E$137/NFM_fec!E$137)</f>
        <v>2.9635555543685403</v>
      </c>
      <c r="F257" s="125">
        <f>IF(F$137=0,0,F$137/NFM_fec!F$137)</f>
        <v>2.902221045910617</v>
      </c>
      <c r="G257" s="125">
        <f>IF(G$137=0,0,G$137/NFM_fec!G$137)</f>
        <v>2.9026823016252572</v>
      </c>
      <c r="H257" s="125">
        <f>IF(H$137=0,0,H$137/NFM_fec!H$137)</f>
        <v>2.3319670589104393</v>
      </c>
      <c r="I257" s="125">
        <f>IF(I$137=0,0,I$137/NFM_fec!I$137)</f>
        <v>2.3346426091507717</v>
      </c>
      <c r="J257" s="125">
        <f>IF(J$137=0,0,J$137/NFM_fec!J$137)</f>
        <v>2.6521758729800031</v>
      </c>
      <c r="K257" s="125">
        <f>IF(K$137=0,0,K$137/NFM_fec!K$137)</f>
        <v>2.6187625025853913</v>
      </c>
      <c r="L257" s="125">
        <f>IF(L$137=0,0,L$137/NFM_fec!L$137)</f>
        <v>2.2530014983987585</v>
      </c>
      <c r="M257" s="125">
        <f>IF(M$137=0,0,M$137/NFM_fec!M$137)</f>
        <v>2.4622596429751162</v>
      </c>
      <c r="N257" s="125">
        <f>IF(N$137=0,0,N$137/NFM_fec!N$137)</f>
        <v>2.3734967562213263</v>
      </c>
      <c r="O257" s="125">
        <f>IF(O$137=0,0,O$137/NFM_fec!O$137)</f>
        <v>2.3920195781076035</v>
      </c>
      <c r="P257" s="125">
        <f>IF(P$137=0,0,P$137/NFM_fec!P$137)</f>
        <v>2.3970479267132472</v>
      </c>
      <c r="Q257" s="125">
        <f>IF(Q$137=0,0,Q$137/NFM_fec!Q$137)</f>
        <v>2.3680238499570656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51694.617998465415</v>
      </c>
      <c r="C3" s="46">
        <f t="shared" ref="C3:Q3" si="0">SUM(C4,C7)</f>
        <v>52706.02772689335</v>
      </c>
      <c r="D3" s="46">
        <f t="shared" si="0"/>
        <v>53168.19165577388</v>
      </c>
      <c r="E3" s="46">
        <f t="shared" si="0"/>
        <v>53043.4690348113</v>
      </c>
      <c r="F3" s="46">
        <f t="shared" si="0"/>
        <v>54036.392671037152</v>
      </c>
      <c r="G3" s="46">
        <f t="shared" si="0"/>
        <v>55981.981417029863</v>
      </c>
      <c r="H3" s="46">
        <f t="shared" si="0"/>
        <v>57100.40043380329</v>
      </c>
      <c r="I3" s="46">
        <f t="shared" si="0"/>
        <v>60107.210252369201</v>
      </c>
      <c r="J3" s="46">
        <f t="shared" si="0"/>
        <v>61567.444589711653</v>
      </c>
      <c r="K3" s="46">
        <f t="shared" si="0"/>
        <v>55971.911132635141</v>
      </c>
      <c r="L3" s="46">
        <f t="shared" si="0"/>
        <v>61837</v>
      </c>
      <c r="M3" s="46">
        <f t="shared" si="0"/>
        <v>62334.755958687761</v>
      </c>
      <c r="N3" s="46">
        <f t="shared" si="0"/>
        <v>61273.830663258341</v>
      </c>
      <c r="O3" s="46">
        <f t="shared" si="0"/>
        <v>60390.473367689381</v>
      </c>
      <c r="P3" s="46">
        <f t="shared" si="0"/>
        <v>62658.109071801227</v>
      </c>
      <c r="Q3" s="46">
        <f t="shared" si="0"/>
        <v>64213.656933569539</v>
      </c>
    </row>
    <row r="4" spans="1:17" x14ac:dyDescent="0.25">
      <c r="A4" s="110" t="s">
        <v>178</v>
      </c>
      <c r="B4" s="120">
        <f>SUM(B5:B6)</f>
        <v>37904.198180423104</v>
      </c>
      <c r="C4" s="120">
        <f t="shared" ref="C4:Q4" si="1">SUM(C5:C6)</f>
        <v>38324.463184365413</v>
      </c>
      <c r="D4" s="120">
        <f t="shared" si="1"/>
        <v>38781.151563203115</v>
      </c>
      <c r="E4" s="120">
        <f t="shared" si="1"/>
        <v>37071.224708491158</v>
      </c>
      <c r="F4" s="120">
        <f t="shared" si="1"/>
        <v>37224.743654395701</v>
      </c>
      <c r="G4" s="120">
        <f t="shared" si="1"/>
        <v>37182.662862279081</v>
      </c>
      <c r="H4" s="120">
        <f t="shared" si="1"/>
        <v>37288.312338366566</v>
      </c>
      <c r="I4" s="120">
        <f t="shared" si="1"/>
        <v>39404.433569043817</v>
      </c>
      <c r="J4" s="120">
        <f t="shared" si="1"/>
        <v>39181.996932231137</v>
      </c>
      <c r="K4" s="120">
        <f t="shared" si="1"/>
        <v>34876.001372157312</v>
      </c>
      <c r="L4" s="120">
        <f t="shared" si="1"/>
        <v>40987</v>
      </c>
      <c r="M4" s="120">
        <f t="shared" si="1"/>
        <v>40954.77635735293</v>
      </c>
      <c r="N4" s="120">
        <f t="shared" si="1"/>
        <v>39419.868480106154</v>
      </c>
      <c r="O4" s="120">
        <f t="shared" si="1"/>
        <v>38849.422990505875</v>
      </c>
      <c r="P4" s="120">
        <f t="shared" si="1"/>
        <v>40154.074240888789</v>
      </c>
      <c r="Q4" s="120">
        <f t="shared" si="1"/>
        <v>43137.110913246615</v>
      </c>
    </row>
    <row r="5" spans="1:17" x14ac:dyDescent="0.25">
      <c r="A5" s="179" t="s">
        <v>61</v>
      </c>
      <c r="B5" s="189">
        <v>20765.360668779664</v>
      </c>
      <c r="C5" s="189">
        <v>20880.161902285807</v>
      </c>
      <c r="D5" s="189">
        <v>21004.201310807959</v>
      </c>
      <c r="E5" s="189">
        <v>20535.925899333004</v>
      </c>
      <c r="F5" s="189">
        <v>20578.403542426633</v>
      </c>
      <c r="G5" s="189">
        <v>20566.768802932489</v>
      </c>
      <c r="H5" s="189">
        <v>20595.966914272249</v>
      </c>
      <c r="I5" s="189">
        <v>21172.315944032576</v>
      </c>
      <c r="J5" s="189">
        <v>23458.303203756695</v>
      </c>
      <c r="K5" s="189">
        <v>20611.890846929851</v>
      </c>
      <c r="L5" s="189">
        <v>24366.655920961071</v>
      </c>
      <c r="M5" s="189">
        <v>24036.552527049698</v>
      </c>
      <c r="N5" s="189">
        <v>23177.171022277817</v>
      </c>
      <c r="O5" s="189">
        <v>23303.56949319597</v>
      </c>
      <c r="P5" s="189">
        <v>23215.306610755779</v>
      </c>
      <c r="Q5" s="189">
        <v>25907.956781636109</v>
      </c>
    </row>
    <row r="6" spans="1:17" x14ac:dyDescent="0.25">
      <c r="A6" s="179" t="s">
        <v>40</v>
      </c>
      <c r="B6" s="189">
        <v>17138.83751164344</v>
      </c>
      <c r="C6" s="189">
        <v>17444.301282079607</v>
      </c>
      <c r="D6" s="189">
        <v>17776.950252395156</v>
      </c>
      <c r="E6" s="189">
        <v>16535.298809158154</v>
      </c>
      <c r="F6" s="189">
        <v>16646.340111969068</v>
      </c>
      <c r="G6" s="189">
        <v>16615.894059346592</v>
      </c>
      <c r="H6" s="189">
        <v>16692.345424094317</v>
      </c>
      <c r="I6" s="189">
        <v>18232.11762501124</v>
      </c>
      <c r="J6" s="189">
        <v>15723.693728474442</v>
      </c>
      <c r="K6" s="189">
        <v>14264.110525227461</v>
      </c>
      <c r="L6" s="189">
        <v>16620.344079038929</v>
      </c>
      <c r="M6" s="189">
        <v>16918.223830303232</v>
      </c>
      <c r="N6" s="189">
        <v>16242.697457828337</v>
      </c>
      <c r="O6" s="189">
        <v>15545.853497309905</v>
      </c>
      <c r="P6" s="189">
        <v>16938.76763013301</v>
      </c>
      <c r="Q6" s="189">
        <v>17229.154131610507</v>
      </c>
    </row>
    <row r="7" spans="1:17" x14ac:dyDescent="0.25">
      <c r="A7" s="223" t="s">
        <v>39</v>
      </c>
      <c r="B7" s="118">
        <v>13790.41981804231</v>
      </c>
      <c r="C7" s="118">
        <v>14381.564542527938</v>
      </c>
      <c r="D7" s="118">
        <v>14387.040092570767</v>
      </c>
      <c r="E7" s="118">
        <v>15972.244326320144</v>
      </c>
      <c r="F7" s="118">
        <v>16811.649016641451</v>
      </c>
      <c r="G7" s="118">
        <v>18799.318554750782</v>
      </c>
      <c r="H7" s="118">
        <v>19812.088095436724</v>
      </c>
      <c r="I7" s="118">
        <v>20702.776683325385</v>
      </c>
      <c r="J7" s="118">
        <v>22385.447657480519</v>
      </c>
      <c r="K7" s="118">
        <v>21095.909760477833</v>
      </c>
      <c r="L7" s="118">
        <v>20850</v>
      </c>
      <c r="M7" s="118">
        <v>21379.979601334828</v>
      </c>
      <c r="N7" s="118">
        <v>21853.962183152184</v>
      </c>
      <c r="O7" s="118">
        <v>21541.050377183506</v>
      </c>
      <c r="P7" s="118">
        <v>22504.034830912435</v>
      </c>
      <c r="Q7" s="118">
        <v>21076.546020322927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13971.881293662273</v>
      </c>
      <c r="C10" s="215">
        <v>13991.782059876943</v>
      </c>
      <c r="D10" s="215">
        <v>14286.022323706429</v>
      </c>
      <c r="E10" s="215">
        <v>16650.28671100453</v>
      </c>
      <c r="F10" s="215">
        <v>15832.606658353079</v>
      </c>
      <c r="G10" s="215">
        <v>17206.060045562528</v>
      </c>
      <c r="H10" s="215">
        <v>17913.392223171781</v>
      </c>
      <c r="I10" s="215">
        <v>20306.961271411423</v>
      </c>
      <c r="J10" s="215">
        <v>22318.409387087439</v>
      </c>
      <c r="K10" s="215">
        <v>20339.706303130402</v>
      </c>
      <c r="L10" s="215">
        <v>23931.182339671956</v>
      </c>
      <c r="M10" s="215">
        <v>22916.479959624725</v>
      </c>
      <c r="N10" s="215">
        <v>24780.04685369557</v>
      </c>
      <c r="O10" s="215">
        <v>25710.945843506139</v>
      </c>
      <c r="P10" s="215">
        <v>25840.904066701187</v>
      </c>
      <c r="Q10" s="215">
        <v>27495.440198824104</v>
      </c>
    </row>
    <row r="11" spans="1:17" x14ac:dyDescent="0.25">
      <c r="A11" s="222" t="s">
        <v>176</v>
      </c>
      <c r="B11" s="214">
        <v>3644.5329123718734</v>
      </c>
      <c r="C11" s="214">
        <v>3694.3484489979733</v>
      </c>
      <c r="D11" s="214">
        <v>3821.2681638862282</v>
      </c>
      <c r="E11" s="214">
        <v>4237.0596858830904</v>
      </c>
      <c r="F11" s="214">
        <v>4047.6654828954061</v>
      </c>
      <c r="G11" s="214">
        <v>4393.2325156025909</v>
      </c>
      <c r="H11" s="214">
        <v>4588.3667029088529</v>
      </c>
      <c r="I11" s="214">
        <v>5526.6097021643</v>
      </c>
      <c r="J11" s="214">
        <v>4727.8787128160657</v>
      </c>
      <c r="K11" s="214">
        <v>4238.5148835812279</v>
      </c>
      <c r="L11" s="214">
        <v>4867.3281124348023</v>
      </c>
      <c r="M11" s="214">
        <v>6159.9867858805901</v>
      </c>
      <c r="N11" s="214">
        <v>5679.359771492811</v>
      </c>
      <c r="O11" s="214">
        <v>5079.3829626196839</v>
      </c>
      <c r="P11" s="214">
        <v>5357.1008298188008</v>
      </c>
      <c r="Q11" s="214">
        <v>5227.3506208000153</v>
      </c>
    </row>
    <row r="12" spans="1:17" x14ac:dyDescent="0.25">
      <c r="A12" s="221" t="s">
        <v>175</v>
      </c>
      <c r="B12" s="213">
        <v>241.62301321573742</v>
      </c>
      <c r="C12" s="213">
        <v>251.84265574201481</v>
      </c>
      <c r="D12" s="213">
        <v>255.08697737842527</v>
      </c>
      <c r="E12" s="213">
        <v>329.11590551057486</v>
      </c>
      <c r="F12" s="213">
        <v>333.20553451102899</v>
      </c>
      <c r="G12" s="213">
        <v>403.03006743949635</v>
      </c>
      <c r="H12" s="213">
        <v>441.65423679591044</v>
      </c>
      <c r="I12" s="213">
        <v>502.25393864858199</v>
      </c>
      <c r="J12" s="213">
        <v>540.34463390698136</v>
      </c>
      <c r="K12" s="213">
        <v>567.6399547733356</v>
      </c>
      <c r="L12" s="213">
        <v>516.7224956803102</v>
      </c>
      <c r="M12" s="213">
        <v>536.41580424426922</v>
      </c>
      <c r="N12" s="213">
        <v>613.87220472030526</v>
      </c>
      <c r="O12" s="213">
        <v>644.90725703775308</v>
      </c>
      <c r="P12" s="213">
        <v>680.22543617046108</v>
      </c>
      <c r="Q12" s="213">
        <v>749.05741327361943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15857.645881846969</v>
      </c>
      <c r="C15" s="120">
        <v>15857.645881846969</v>
      </c>
      <c r="D15" s="120">
        <v>15857.645881846969</v>
      </c>
      <c r="E15" s="120">
        <v>18493.836824621121</v>
      </c>
      <c r="F15" s="120">
        <v>17175.741353234047</v>
      </c>
      <c r="G15" s="120">
        <v>18493.836824621121</v>
      </c>
      <c r="H15" s="120">
        <v>19811.932296008195</v>
      </c>
      <c r="I15" s="120">
        <v>22448.123238782347</v>
      </c>
      <c r="J15" s="120">
        <v>23766.218710169422</v>
      </c>
      <c r="K15" s="120">
        <v>22448.123238782347</v>
      </c>
      <c r="L15" s="120">
        <v>26402.409652943574</v>
      </c>
      <c r="M15" s="120">
        <v>25084.3141815565</v>
      </c>
      <c r="N15" s="120">
        <v>26402.40965294357</v>
      </c>
      <c r="O15" s="120">
        <v>27720.505124330648</v>
      </c>
      <c r="P15" s="120">
        <v>27720.505124330648</v>
      </c>
      <c r="Q15" s="120">
        <v>29038.600595717722</v>
      </c>
    </row>
    <row r="16" spans="1:17" x14ac:dyDescent="0.25">
      <c r="A16" s="180" t="s">
        <v>176</v>
      </c>
      <c r="B16" s="189">
        <v>4382.8143470798595</v>
      </c>
      <c r="C16" s="189">
        <v>4382.8143470798595</v>
      </c>
      <c r="D16" s="189">
        <v>4382.8143470798595</v>
      </c>
      <c r="E16" s="189">
        <v>4755.3706475769295</v>
      </c>
      <c r="F16" s="189">
        <v>4382.8143470798595</v>
      </c>
      <c r="G16" s="189">
        <v>4755.3706475769295</v>
      </c>
      <c r="H16" s="189">
        <v>5127.9269480739995</v>
      </c>
      <c r="I16" s="189">
        <v>5873.0395490681394</v>
      </c>
      <c r="J16" s="189">
        <v>5873.0395490681394</v>
      </c>
      <c r="K16" s="189">
        <v>5500.4832485710695</v>
      </c>
      <c r="L16" s="189">
        <v>5500.4832485710695</v>
      </c>
      <c r="M16" s="189">
        <v>6618.1521500622794</v>
      </c>
      <c r="N16" s="189">
        <v>6245.5958495652085</v>
      </c>
      <c r="O16" s="189">
        <v>6245.5958495652094</v>
      </c>
      <c r="P16" s="189">
        <v>5873.0395490681394</v>
      </c>
      <c r="Q16" s="189">
        <v>5873.0395490681394</v>
      </c>
    </row>
    <row r="17" spans="1:17" x14ac:dyDescent="0.25">
      <c r="A17" s="108" t="s">
        <v>175</v>
      </c>
      <c r="B17" s="118">
        <v>268.47001468415266</v>
      </c>
      <c r="C17" s="118">
        <v>268.47001468415266</v>
      </c>
      <c r="D17" s="118">
        <v>290.94229428629092</v>
      </c>
      <c r="E17" s="118">
        <v>358.35913309270563</v>
      </c>
      <c r="F17" s="118">
        <v>358.35913309270563</v>
      </c>
      <c r="G17" s="118">
        <v>425.77597189912035</v>
      </c>
      <c r="H17" s="118">
        <v>470.72053110339687</v>
      </c>
      <c r="I17" s="118">
        <v>538.13736990981158</v>
      </c>
      <c r="J17" s="118">
        <v>583.0819291140881</v>
      </c>
      <c r="K17" s="118">
        <v>605.5542087162263</v>
      </c>
      <c r="L17" s="118">
        <v>605.5542087162263</v>
      </c>
      <c r="M17" s="118">
        <v>583.0819291140881</v>
      </c>
      <c r="N17" s="118">
        <v>650.49876792050281</v>
      </c>
      <c r="O17" s="118">
        <v>695.44332712477933</v>
      </c>
      <c r="P17" s="118">
        <v>717.91560672691753</v>
      </c>
      <c r="Q17" s="118">
        <v>807.80472513547056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1318.0954713870758</v>
      </c>
      <c r="D19" s="120">
        <v>1318.0954713870758</v>
      </c>
      <c r="E19" s="120">
        <v>2636.1909427741521</v>
      </c>
      <c r="F19" s="120">
        <v>0</v>
      </c>
      <c r="G19" s="120">
        <v>1318.0954713870756</v>
      </c>
      <c r="H19" s="120">
        <v>2636.1909427741516</v>
      </c>
      <c r="I19" s="120">
        <v>3954.2864141612272</v>
      </c>
      <c r="J19" s="120">
        <v>1318.0954713870758</v>
      </c>
      <c r="K19" s="120">
        <v>0</v>
      </c>
      <c r="L19" s="120">
        <v>3954.2864141612276</v>
      </c>
      <c r="M19" s="120">
        <v>0</v>
      </c>
      <c r="N19" s="120">
        <v>2636.1909427741516</v>
      </c>
      <c r="O19" s="120">
        <v>1318.0954713870779</v>
      </c>
      <c r="P19" s="120">
        <v>1318.0954713870758</v>
      </c>
      <c r="Q19" s="120">
        <v>1318.0954713870758</v>
      </c>
    </row>
    <row r="20" spans="1:17" x14ac:dyDescent="0.25">
      <c r="A20" s="179" t="s">
        <v>176</v>
      </c>
      <c r="B20" s="189"/>
      <c r="C20" s="189">
        <v>0</v>
      </c>
      <c r="D20" s="189">
        <v>372.55630049706997</v>
      </c>
      <c r="E20" s="189">
        <v>372.55630049707003</v>
      </c>
      <c r="F20" s="189">
        <v>0</v>
      </c>
      <c r="G20" s="189">
        <v>372.55630049707003</v>
      </c>
      <c r="H20" s="189">
        <v>745.11260099414017</v>
      </c>
      <c r="I20" s="189">
        <v>1117.6689014912101</v>
      </c>
      <c r="J20" s="189">
        <v>0</v>
      </c>
      <c r="K20" s="189">
        <v>0</v>
      </c>
      <c r="L20" s="189">
        <v>0</v>
      </c>
      <c r="M20" s="189">
        <v>1490.2252019882801</v>
      </c>
      <c r="N20" s="189">
        <v>0</v>
      </c>
      <c r="O20" s="189">
        <v>9.0949470177292824E-13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22.472279602138251</v>
      </c>
      <c r="D21" s="118">
        <v>22.472279602138258</v>
      </c>
      <c r="E21" s="118">
        <v>89.889118408552989</v>
      </c>
      <c r="F21" s="118">
        <v>22.472279602138247</v>
      </c>
      <c r="G21" s="118">
        <v>67.416838806414745</v>
      </c>
      <c r="H21" s="118">
        <v>67.416838806414745</v>
      </c>
      <c r="I21" s="118">
        <v>67.416838806414745</v>
      </c>
      <c r="J21" s="118">
        <v>67.416838806414745</v>
      </c>
      <c r="K21" s="118">
        <v>44.944559204276501</v>
      </c>
      <c r="L21" s="118">
        <v>0</v>
      </c>
      <c r="M21" s="118">
        <v>0</v>
      </c>
      <c r="N21" s="118">
        <v>67.416838806414745</v>
      </c>
      <c r="O21" s="118">
        <v>67.416838806414745</v>
      </c>
      <c r="P21" s="118">
        <v>44.944559204276494</v>
      </c>
      <c r="Q21" s="118">
        <v>89.889118408553031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1318.0954713870742</v>
      </c>
      <c r="D23" s="120">
        <f t="shared" ref="D23:Q23" si="2">C15+D19-D15</f>
        <v>1318.0954713870742</v>
      </c>
      <c r="E23" s="120">
        <f t="shared" si="2"/>
        <v>0</v>
      </c>
      <c r="F23" s="120">
        <f t="shared" si="2"/>
        <v>1318.0954713870742</v>
      </c>
      <c r="G23" s="120">
        <f t="shared" si="2"/>
        <v>0</v>
      </c>
      <c r="H23" s="120">
        <f t="shared" si="2"/>
        <v>1318.0954713870779</v>
      </c>
      <c r="I23" s="120">
        <f t="shared" si="2"/>
        <v>1318.0954713870742</v>
      </c>
      <c r="J23" s="120">
        <f t="shared" si="2"/>
        <v>0</v>
      </c>
      <c r="K23" s="120">
        <f t="shared" si="2"/>
        <v>1318.0954713870742</v>
      </c>
      <c r="L23" s="120">
        <f t="shared" si="2"/>
        <v>0</v>
      </c>
      <c r="M23" s="120">
        <f t="shared" si="2"/>
        <v>1318.0954713870742</v>
      </c>
      <c r="N23" s="120">
        <f t="shared" si="2"/>
        <v>1318.0954713870815</v>
      </c>
      <c r="O23" s="120">
        <f t="shared" si="2"/>
        <v>0</v>
      </c>
      <c r="P23" s="120">
        <f t="shared" si="2"/>
        <v>1318.0954713870742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0</v>
      </c>
      <c r="D24" s="189">
        <f t="shared" si="3"/>
        <v>372.55630049706997</v>
      </c>
      <c r="E24" s="189">
        <f t="shared" si="3"/>
        <v>0</v>
      </c>
      <c r="F24" s="189">
        <f t="shared" si="3"/>
        <v>372.55630049706997</v>
      </c>
      <c r="G24" s="189">
        <f t="shared" si="3"/>
        <v>0</v>
      </c>
      <c r="H24" s="189">
        <f t="shared" si="3"/>
        <v>372.55630049706997</v>
      </c>
      <c r="I24" s="189">
        <f t="shared" si="3"/>
        <v>372.55630049706997</v>
      </c>
      <c r="J24" s="189">
        <f t="shared" si="3"/>
        <v>0</v>
      </c>
      <c r="K24" s="189">
        <f t="shared" si="3"/>
        <v>372.55630049706997</v>
      </c>
      <c r="L24" s="189">
        <f t="shared" si="3"/>
        <v>0</v>
      </c>
      <c r="M24" s="189">
        <f t="shared" si="3"/>
        <v>372.55630049706997</v>
      </c>
      <c r="N24" s="189">
        <f t="shared" si="3"/>
        <v>372.55630049707088</v>
      </c>
      <c r="O24" s="189">
        <f t="shared" si="3"/>
        <v>0</v>
      </c>
      <c r="P24" s="189">
        <f t="shared" si="3"/>
        <v>372.55630049706997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22.472279602138258</v>
      </c>
      <c r="D25" s="118">
        <f t="shared" si="4"/>
        <v>0</v>
      </c>
      <c r="E25" s="118">
        <f t="shared" si="4"/>
        <v>22.472279602138258</v>
      </c>
      <c r="F25" s="118">
        <f t="shared" si="4"/>
        <v>22.472279602138258</v>
      </c>
      <c r="G25" s="118">
        <f t="shared" si="4"/>
        <v>0</v>
      </c>
      <c r="H25" s="118">
        <f t="shared" si="4"/>
        <v>22.472279602138201</v>
      </c>
      <c r="I25" s="118">
        <f t="shared" si="4"/>
        <v>0</v>
      </c>
      <c r="J25" s="118">
        <f t="shared" si="4"/>
        <v>22.472279602138201</v>
      </c>
      <c r="K25" s="118">
        <f t="shared" si="4"/>
        <v>22.472279602138315</v>
      </c>
      <c r="L25" s="118">
        <f t="shared" si="4"/>
        <v>0</v>
      </c>
      <c r="M25" s="118">
        <f t="shared" si="4"/>
        <v>22.472279602138201</v>
      </c>
      <c r="N25" s="118">
        <f t="shared" si="4"/>
        <v>0</v>
      </c>
      <c r="O25" s="118">
        <f t="shared" si="4"/>
        <v>22.472279602138201</v>
      </c>
      <c r="P25" s="118">
        <f t="shared" si="4"/>
        <v>22.472279602138315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1885.7645881846965</v>
      </c>
      <c r="C27" s="120">
        <f t="shared" ref="C27:Q27" si="5">C15-C10</f>
        <v>1865.863821970026</v>
      </c>
      <c r="D27" s="120">
        <f t="shared" si="5"/>
        <v>1571.6235581405399</v>
      </c>
      <c r="E27" s="120">
        <f t="shared" si="5"/>
        <v>1843.5501136165913</v>
      </c>
      <c r="F27" s="120">
        <f t="shared" si="5"/>
        <v>1343.1346948809678</v>
      </c>
      <c r="G27" s="120">
        <f t="shared" si="5"/>
        <v>1287.7767790585931</v>
      </c>
      <c r="H27" s="120">
        <f t="shared" si="5"/>
        <v>1898.5400728364148</v>
      </c>
      <c r="I27" s="120">
        <f t="shared" si="5"/>
        <v>2141.1619673709247</v>
      </c>
      <c r="J27" s="120">
        <f t="shared" si="5"/>
        <v>1447.8093230819832</v>
      </c>
      <c r="K27" s="120">
        <f t="shared" si="5"/>
        <v>2108.4169356519451</v>
      </c>
      <c r="L27" s="120">
        <f t="shared" si="5"/>
        <v>2471.2273132716182</v>
      </c>
      <c r="M27" s="120">
        <f t="shared" si="5"/>
        <v>2167.8342219317747</v>
      </c>
      <c r="N27" s="120">
        <f t="shared" si="5"/>
        <v>1622.3627992479996</v>
      </c>
      <c r="O27" s="120">
        <f t="shared" si="5"/>
        <v>2009.5592808245092</v>
      </c>
      <c r="P27" s="120">
        <f t="shared" si="5"/>
        <v>1879.6010576294611</v>
      </c>
      <c r="Q27" s="120">
        <f t="shared" si="5"/>
        <v>1543.1603968936179</v>
      </c>
    </row>
    <row r="28" spans="1:17" x14ac:dyDescent="0.25">
      <c r="A28" s="180" t="s">
        <v>176</v>
      </c>
      <c r="B28" s="189">
        <f t="shared" ref="B28:Q28" si="6">B16-B11</f>
        <v>738.28143470798614</v>
      </c>
      <c r="C28" s="189">
        <f t="shared" si="6"/>
        <v>688.46589808188628</v>
      </c>
      <c r="D28" s="189">
        <f t="shared" si="6"/>
        <v>561.54618319363135</v>
      </c>
      <c r="E28" s="189">
        <f t="shared" si="6"/>
        <v>518.31096169383909</v>
      </c>
      <c r="F28" s="189">
        <f t="shared" si="6"/>
        <v>335.14886418445349</v>
      </c>
      <c r="G28" s="189">
        <f t="shared" si="6"/>
        <v>362.13813197433865</v>
      </c>
      <c r="H28" s="189">
        <f t="shared" si="6"/>
        <v>539.56024516514663</v>
      </c>
      <c r="I28" s="189">
        <f t="shared" si="6"/>
        <v>346.42984690383946</v>
      </c>
      <c r="J28" s="189">
        <f t="shared" si="6"/>
        <v>1145.1608362520738</v>
      </c>
      <c r="K28" s="189">
        <f t="shared" si="6"/>
        <v>1261.9683649898416</v>
      </c>
      <c r="L28" s="189">
        <f t="shared" si="6"/>
        <v>633.15513613626717</v>
      </c>
      <c r="M28" s="189">
        <f t="shared" si="6"/>
        <v>458.16536418168926</v>
      </c>
      <c r="N28" s="189">
        <f t="shared" si="6"/>
        <v>566.2360780723975</v>
      </c>
      <c r="O28" s="189">
        <f t="shared" si="6"/>
        <v>1166.2128869455255</v>
      </c>
      <c r="P28" s="189">
        <f t="shared" si="6"/>
        <v>515.93871924933865</v>
      </c>
      <c r="Q28" s="189">
        <f t="shared" si="6"/>
        <v>645.68892826812407</v>
      </c>
    </row>
    <row r="29" spans="1:17" x14ac:dyDescent="0.25">
      <c r="A29" s="108" t="s">
        <v>175</v>
      </c>
      <c r="B29" s="118">
        <f t="shared" ref="B29:Q29" si="7">B17-B12</f>
        <v>26.847001468415243</v>
      </c>
      <c r="C29" s="118">
        <f t="shared" si="7"/>
        <v>16.627358942137846</v>
      </c>
      <c r="D29" s="118">
        <f t="shared" si="7"/>
        <v>35.855316907865642</v>
      </c>
      <c r="E29" s="118">
        <f t="shared" si="7"/>
        <v>29.243227582130771</v>
      </c>
      <c r="F29" s="118">
        <f t="shared" si="7"/>
        <v>25.153598581676647</v>
      </c>
      <c r="G29" s="118">
        <f t="shared" si="7"/>
        <v>22.745904459624001</v>
      </c>
      <c r="H29" s="118">
        <f t="shared" si="7"/>
        <v>29.06629430748643</v>
      </c>
      <c r="I29" s="118">
        <f t="shared" si="7"/>
        <v>35.883431261229589</v>
      </c>
      <c r="J29" s="118">
        <f t="shared" si="7"/>
        <v>42.73729520710674</v>
      </c>
      <c r="K29" s="118">
        <f t="shared" si="7"/>
        <v>37.914253942890696</v>
      </c>
      <c r="L29" s="118">
        <f t="shared" si="7"/>
        <v>88.831713035916096</v>
      </c>
      <c r="M29" s="118">
        <f t="shared" si="7"/>
        <v>46.666124869818873</v>
      </c>
      <c r="N29" s="118">
        <f t="shared" si="7"/>
        <v>36.626563200197552</v>
      </c>
      <c r="O29" s="118">
        <f t="shared" si="7"/>
        <v>50.536070087026246</v>
      </c>
      <c r="P29" s="118">
        <f t="shared" si="7"/>
        <v>37.690170556456451</v>
      </c>
      <c r="Q29" s="118">
        <f t="shared" si="7"/>
        <v>58.747311861851131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10248.521599305725</v>
      </c>
      <c r="C32" s="38">
        <v>10265.574229999998</v>
      </c>
      <c r="D32" s="38">
        <v>10484.22596</v>
      </c>
      <c r="E32" s="38">
        <v>11876.741819999999</v>
      </c>
      <c r="F32" s="38">
        <v>11306.377830000001</v>
      </c>
      <c r="G32" s="38">
        <v>12025.171969311165</v>
      </c>
      <c r="H32" s="38">
        <v>12254.611269999999</v>
      </c>
      <c r="I32" s="38">
        <v>13780.93124</v>
      </c>
      <c r="J32" s="38">
        <v>13902.789390000002</v>
      </c>
      <c r="K32" s="38">
        <v>12623.936670000001</v>
      </c>
      <c r="L32" s="38">
        <v>14025.456536457004</v>
      </c>
      <c r="M32" s="38">
        <v>13941.029738500138</v>
      </c>
      <c r="N32" s="38">
        <v>14233.761658720145</v>
      </c>
      <c r="O32" s="38">
        <v>14211.670862508872</v>
      </c>
      <c r="P32" s="38">
        <v>14196.129536840193</v>
      </c>
      <c r="Q32" s="38">
        <v>14717.172823476556</v>
      </c>
    </row>
    <row r="33" spans="1:17" x14ac:dyDescent="0.25">
      <c r="A33" s="55" t="s">
        <v>33</v>
      </c>
      <c r="B33" s="54">
        <v>323.17535510322568</v>
      </c>
      <c r="C33" s="54">
        <v>554.88138000000004</v>
      </c>
      <c r="D33" s="54">
        <v>529.41412000000003</v>
      </c>
      <c r="E33" s="54">
        <v>487.32052999999996</v>
      </c>
      <c r="F33" s="54">
        <v>254.93005000000002</v>
      </c>
      <c r="G33" s="54">
        <v>136.30982820948117</v>
      </c>
      <c r="H33" s="54">
        <v>178.30529000000001</v>
      </c>
      <c r="I33" s="54">
        <v>298.81657999999999</v>
      </c>
      <c r="J33" s="54">
        <v>337.90170000000001</v>
      </c>
      <c r="K33" s="54">
        <v>261.42291</v>
      </c>
      <c r="L33" s="54">
        <v>510.12341228624467</v>
      </c>
      <c r="M33" s="54">
        <v>366.96829226796484</v>
      </c>
      <c r="N33" s="54">
        <v>368.50191435849803</v>
      </c>
      <c r="O33" s="54">
        <v>418.05212461199386</v>
      </c>
      <c r="P33" s="54">
        <v>519.7968479036083</v>
      </c>
      <c r="Q33" s="54">
        <v>973.69395867605817</v>
      </c>
    </row>
    <row r="34" spans="1:17" x14ac:dyDescent="0.25">
      <c r="A34" s="52" t="s">
        <v>32</v>
      </c>
      <c r="B34" s="51">
        <v>368.41525571650402</v>
      </c>
      <c r="C34" s="51">
        <v>416.11205999999999</v>
      </c>
      <c r="D34" s="51">
        <v>464.84626000000003</v>
      </c>
      <c r="E34" s="51">
        <v>1680.6859400000001</v>
      </c>
      <c r="F34" s="51">
        <v>1488.0918000000001</v>
      </c>
      <c r="G34" s="51">
        <v>1566.9971602664452</v>
      </c>
      <c r="H34" s="51">
        <v>1550.0868499999999</v>
      </c>
      <c r="I34" s="51">
        <v>1554.3010899999999</v>
      </c>
      <c r="J34" s="51">
        <v>1590.7718600000001</v>
      </c>
      <c r="K34" s="51">
        <v>1468.1601599999999</v>
      </c>
      <c r="L34" s="51">
        <v>1472.1561575427932</v>
      </c>
      <c r="M34" s="51">
        <v>1449.5942899251945</v>
      </c>
      <c r="N34" s="51">
        <v>1471.6108641707951</v>
      </c>
      <c r="O34" s="51">
        <v>1516.8683069395902</v>
      </c>
      <c r="P34" s="51">
        <v>1496.1636300876785</v>
      </c>
      <c r="Q34" s="51">
        <v>1615.0964759875951</v>
      </c>
    </row>
    <row r="35" spans="1:17" x14ac:dyDescent="0.25">
      <c r="A35" s="53" t="s">
        <v>31</v>
      </c>
      <c r="B35" s="51">
        <v>82.756110223096059</v>
      </c>
      <c r="C35" s="51">
        <v>17.70383</v>
      </c>
      <c r="D35" s="51">
        <v>2.3995299999999999</v>
      </c>
      <c r="E35" s="51">
        <v>473.79340999999999</v>
      </c>
      <c r="F35" s="51">
        <v>381.90354000000002</v>
      </c>
      <c r="G35" s="51">
        <v>378.40164561931454</v>
      </c>
      <c r="H35" s="51">
        <v>379.81005999999996</v>
      </c>
      <c r="I35" s="51">
        <v>372.40030999999999</v>
      </c>
      <c r="J35" s="51">
        <v>387.57434999999998</v>
      </c>
      <c r="K35" s="51">
        <v>282.91073</v>
      </c>
      <c r="L35" s="51">
        <v>314.29685492145899</v>
      </c>
      <c r="M35" s="51">
        <v>298.07458429286629</v>
      </c>
      <c r="N35" s="51">
        <v>285.9203589240077</v>
      </c>
      <c r="O35" s="51">
        <v>288.9525459024162</v>
      </c>
      <c r="P35" s="51">
        <v>283.96419053104637</v>
      </c>
      <c r="Q35" s="51">
        <v>326.56227249163214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15.09883</v>
      </c>
      <c r="J36" s="51">
        <v>0</v>
      </c>
      <c r="K36" s="51">
        <v>0</v>
      </c>
      <c r="L36" s="51">
        <v>0</v>
      </c>
      <c r="M36" s="51">
        <v>3.2963576201681026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61.402450000000002</v>
      </c>
      <c r="F37" s="51">
        <v>58.397550000000003</v>
      </c>
      <c r="G37" s="51">
        <v>71.677451787089169</v>
      </c>
      <c r="H37" s="51">
        <v>63.496879999999997</v>
      </c>
      <c r="I37" s="51">
        <v>75.793899999999994</v>
      </c>
      <c r="J37" s="51">
        <v>76.801180000000002</v>
      </c>
      <c r="K37" s="51">
        <v>49.197119999999998</v>
      </c>
      <c r="L37" s="51">
        <v>69.670264382918006</v>
      </c>
      <c r="M37" s="51">
        <v>68.643265737788255</v>
      </c>
      <c r="N37" s="51">
        <v>64.554680962747724</v>
      </c>
      <c r="O37" s="51">
        <v>50.20369361674895</v>
      </c>
      <c r="P37" s="51">
        <v>39.48392319793264</v>
      </c>
      <c r="Q37" s="51">
        <v>19.418615707911492</v>
      </c>
    </row>
    <row r="38" spans="1:17" x14ac:dyDescent="0.25">
      <c r="A38" s="53" t="s">
        <v>29</v>
      </c>
      <c r="B38" s="51">
        <v>285.65914549340795</v>
      </c>
      <c r="C38" s="51">
        <v>391.70821999999998</v>
      </c>
      <c r="D38" s="51">
        <v>441.42057999999997</v>
      </c>
      <c r="E38" s="51">
        <v>1145.49008</v>
      </c>
      <c r="F38" s="51">
        <v>1043.2936400000001</v>
      </c>
      <c r="G38" s="51">
        <v>1110.1590473881351</v>
      </c>
      <c r="H38" s="51">
        <v>1104.4811999999999</v>
      </c>
      <c r="I38" s="51">
        <v>1091.0080499999999</v>
      </c>
      <c r="J38" s="51">
        <v>1126.39633</v>
      </c>
      <c r="K38" s="51">
        <v>1136.05231</v>
      </c>
      <c r="L38" s="51">
        <v>1088.1890382384163</v>
      </c>
      <c r="M38" s="51">
        <v>1079.580082274372</v>
      </c>
      <c r="N38" s="51">
        <v>1115.8801653021521</v>
      </c>
      <c r="O38" s="51">
        <v>1173.2217654622807</v>
      </c>
      <c r="P38" s="51">
        <v>1167.4597929016925</v>
      </c>
      <c r="Q38" s="51">
        <v>1255.3580668982324</v>
      </c>
    </row>
    <row r="39" spans="1:17" x14ac:dyDescent="0.25">
      <c r="A39" s="53" t="s">
        <v>28</v>
      </c>
      <c r="B39" s="51">
        <v>0</v>
      </c>
      <c r="C39" s="51">
        <v>6.7000099999999998</v>
      </c>
      <c r="D39" s="51">
        <v>21.026150000000001</v>
      </c>
      <c r="E39" s="51">
        <v>0</v>
      </c>
      <c r="F39" s="51">
        <v>4.4970699999999999</v>
      </c>
      <c r="G39" s="51">
        <v>6.7590154719063698</v>
      </c>
      <c r="H39" s="51">
        <v>2.2987099999999998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5.2556589818876684</v>
      </c>
      <c r="O39" s="51">
        <v>4.4903019581443306</v>
      </c>
      <c r="P39" s="51">
        <v>5.2557234570069316</v>
      </c>
      <c r="Q39" s="51">
        <v>13.757520889819027</v>
      </c>
    </row>
    <row r="40" spans="1:17" x14ac:dyDescent="0.25">
      <c r="A40" s="52" t="s">
        <v>27</v>
      </c>
      <c r="B40" s="51">
        <v>5156.057822478966</v>
      </c>
      <c r="C40" s="51">
        <v>4762.1575199999997</v>
      </c>
      <c r="D40" s="51">
        <v>4929.9306500000002</v>
      </c>
      <c r="E40" s="51">
        <v>4362.3221199999998</v>
      </c>
      <c r="F40" s="51">
        <v>4255.2254300000004</v>
      </c>
      <c r="G40" s="51">
        <v>4626.4361501379481</v>
      </c>
      <c r="H40" s="51">
        <v>3878.8701900000001</v>
      </c>
      <c r="I40" s="51">
        <v>5082.3463899999997</v>
      </c>
      <c r="J40" s="51">
        <v>5302.39257</v>
      </c>
      <c r="K40" s="51">
        <v>4809.2780199999997</v>
      </c>
      <c r="L40" s="51">
        <v>5437.6222234993447</v>
      </c>
      <c r="M40" s="51">
        <v>5144.0174603957485</v>
      </c>
      <c r="N40" s="51">
        <v>5379.5268667140563</v>
      </c>
      <c r="O40" s="51">
        <v>5244.0978832091823</v>
      </c>
      <c r="P40" s="51">
        <v>5087.4737909116857</v>
      </c>
      <c r="Q40" s="51">
        <v>4951.4700366219604</v>
      </c>
    </row>
    <row r="41" spans="1:17" x14ac:dyDescent="0.25">
      <c r="A41" s="53" t="s">
        <v>66</v>
      </c>
      <c r="B41" s="51">
        <v>5060.8060964864371</v>
      </c>
      <c r="C41" s="51">
        <v>4677.4381100000001</v>
      </c>
      <c r="D41" s="51">
        <v>4848.7123099999999</v>
      </c>
      <c r="E41" s="51">
        <v>4362.3221199999998</v>
      </c>
      <c r="F41" s="51">
        <v>4255.2254300000004</v>
      </c>
      <c r="G41" s="51">
        <v>4626.3406129626719</v>
      </c>
      <c r="H41" s="51">
        <v>3878.7701900000002</v>
      </c>
      <c r="I41" s="51">
        <v>5067.1466700000001</v>
      </c>
      <c r="J41" s="51">
        <v>5302.39257</v>
      </c>
      <c r="K41" s="51">
        <v>4809.2780199999997</v>
      </c>
      <c r="L41" s="51">
        <v>5353.0709027958637</v>
      </c>
      <c r="M41" s="51">
        <v>4983.0388905658619</v>
      </c>
      <c r="N41" s="51">
        <v>5296.2167049317595</v>
      </c>
      <c r="O41" s="51">
        <v>5157.5876076887871</v>
      </c>
      <c r="P41" s="51">
        <v>5021.0748029642409</v>
      </c>
      <c r="Q41" s="51">
        <v>4891.161536803309</v>
      </c>
    </row>
    <row r="42" spans="1:17" x14ac:dyDescent="0.25">
      <c r="A42" s="53" t="s">
        <v>25</v>
      </c>
      <c r="B42" s="51">
        <v>95.251725992528492</v>
      </c>
      <c r="C42" s="51">
        <v>84.719409999999996</v>
      </c>
      <c r="D42" s="51">
        <v>81.218339999999998</v>
      </c>
      <c r="E42" s="51">
        <v>0</v>
      </c>
      <c r="F42" s="51">
        <v>0</v>
      </c>
      <c r="G42" s="51">
        <v>9.5537175275853231E-2</v>
      </c>
      <c r="H42" s="51">
        <v>0.1</v>
      </c>
      <c r="I42" s="51">
        <v>15.199719999999999</v>
      </c>
      <c r="J42" s="51">
        <v>0</v>
      </c>
      <c r="K42" s="51">
        <v>0</v>
      </c>
      <c r="L42" s="51">
        <v>84.551320703481352</v>
      </c>
      <c r="M42" s="51">
        <v>160.97856982988628</v>
      </c>
      <c r="N42" s="51">
        <v>83.310161782296618</v>
      </c>
      <c r="O42" s="51">
        <v>86.510275520395595</v>
      </c>
      <c r="P42" s="51">
        <v>66.398987947444922</v>
      </c>
      <c r="Q42" s="51">
        <v>60.308499818651462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7.2007099999999991</v>
      </c>
      <c r="F43" s="51">
        <v>9.8531900000000014</v>
      </c>
      <c r="G43" s="51">
        <v>21.066251958748218</v>
      </c>
      <c r="H43" s="51">
        <v>19.395549999999329</v>
      </c>
      <c r="I43" s="51">
        <v>108.92155</v>
      </c>
      <c r="J43" s="51">
        <v>108.02852000000105</v>
      </c>
      <c r="K43" s="51">
        <v>94.909999999999982</v>
      </c>
      <c r="L43" s="51">
        <v>183.4333369028966</v>
      </c>
      <c r="M43" s="51">
        <v>188.76066988451913</v>
      </c>
      <c r="N43" s="51">
        <v>211.99938970782256</v>
      </c>
      <c r="O43" s="51">
        <v>212.04736976489517</v>
      </c>
      <c r="P43" s="51">
        <v>215.94016072583491</v>
      </c>
      <c r="Q43" s="51">
        <v>241.09146831844481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7.2007099999999991</v>
      </c>
      <c r="F44" s="51">
        <v>9.8531900000000014</v>
      </c>
      <c r="G44" s="51">
        <v>21.066251958748218</v>
      </c>
      <c r="H44" s="51">
        <v>19.395549999999329</v>
      </c>
      <c r="I44" s="51">
        <v>108.92155</v>
      </c>
      <c r="J44" s="51">
        <v>108.02852000000105</v>
      </c>
      <c r="K44" s="51">
        <v>94.909999999999982</v>
      </c>
      <c r="L44" s="51">
        <v>183.4333369028966</v>
      </c>
      <c r="M44" s="51">
        <v>188.76066988451913</v>
      </c>
      <c r="N44" s="51">
        <v>211.99938970782256</v>
      </c>
      <c r="O44" s="51">
        <v>212.04736976489517</v>
      </c>
      <c r="P44" s="51">
        <v>215.94016072583491</v>
      </c>
      <c r="Q44" s="51">
        <v>241.09146831844481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4.3996899999999997</v>
      </c>
      <c r="F45" s="51">
        <v>6.7973400000000002</v>
      </c>
      <c r="G45" s="51">
        <v>5.1590697693429757</v>
      </c>
      <c r="H45" s="51">
        <v>0.80505000000000004</v>
      </c>
      <c r="I45" s="51">
        <v>14.413019999999999</v>
      </c>
      <c r="J45" s="51">
        <v>7.8896199999999999</v>
      </c>
      <c r="K45" s="51">
        <v>0.10004</v>
      </c>
      <c r="L45" s="51">
        <v>115.57757536771345</v>
      </c>
      <c r="M45" s="51">
        <v>142.90153026340175</v>
      </c>
      <c r="N45" s="51">
        <v>2.9855716761595357</v>
      </c>
      <c r="O45" s="51">
        <v>8.2401637916338437</v>
      </c>
      <c r="P45" s="51">
        <v>6.4250069849170517</v>
      </c>
      <c r="Q45" s="51">
        <v>9.1000507113917219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0.33438478531912935</v>
      </c>
      <c r="H46" s="51">
        <v>0.30258000000005225</v>
      </c>
      <c r="I46" s="51">
        <v>0</v>
      </c>
      <c r="J46" s="51">
        <v>47.194290000000002</v>
      </c>
      <c r="K46" s="51">
        <v>13.50956</v>
      </c>
      <c r="L46" s="51">
        <v>3.7058212660891594</v>
      </c>
      <c r="M46" s="51">
        <v>1.3862410984022124</v>
      </c>
      <c r="N46" s="51">
        <v>3.9817012443217097</v>
      </c>
      <c r="O46" s="51">
        <v>8.9056465112913568</v>
      </c>
      <c r="P46" s="51">
        <v>8.398573807501295</v>
      </c>
      <c r="Q46" s="51">
        <v>8.369678203998955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244.72093805129936</v>
      </c>
      <c r="C49" s="51">
        <v>248.67347000000001</v>
      </c>
      <c r="D49" s="51">
        <v>244.92658</v>
      </c>
      <c r="E49" s="51">
        <v>948.54492000000005</v>
      </c>
      <c r="F49" s="51">
        <v>917.69314999999995</v>
      </c>
      <c r="G49" s="51">
        <v>1123.9866113797482</v>
      </c>
      <c r="H49" s="51">
        <v>2126.8518600000002</v>
      </c>
      <c r="I49" s="51">
        <v>2130.55771</v>
      </c>
      <c r="J49" s="51">
        <v>2060.8019300000001</v>
      </c>
      <c r="K49" s="51">
        <v>2119.03739</v>
      </c>
      <c r="L49" s="51">
        <v>1802.6861776996279</v>
      </c>
      <c r="M49" s="51">
        <v>2131.32046514995</v>
      </c>
      <c r="N49" s="51">
        <v>2310.9734811989583</v>
      </c>
      <c r="O49" s="51">
        <v>2355.5702753756586</v>
      </c>
      <c r="P49" s="51">
        <v>2262.8777115899316</v>
      </c>
      <c r="Q49" s="51">
        <v>2321.1798288368655</v>
      </c>
    </row>
    <row r="50" spans="1:17" x14ac:dyDescent="0.25">
      <c r="A50" s="63" t="s">
        <v>21</v>
      </c>
      <c r="B50" s="62">
        <v>4156.1522279557294</v>
      </c>
      <c r="C50" s="62">
        <v>4283.7497999999996</v>
      </c>
      <c r="D50" s="62">
        <v>4315.1083500000004</v>
      </c>
      <c r="E50" s="62">
        <v>4386.2679099999996</v>
      </c>
      <c r="F50" s="62">
        <v>4373.7868699999999</v>
      </c>
      <c r="G50" s="62">
        <v>4544.8825128041326</v>
      </c>
      <c r="H50" s="62">
        <v>4499.9939000000004</v>
      </c>
      <c r="I50" s="62">
        <v>4591.5748999999996</v>
      </c>
      <c r="J50" s="62">
        <v>4447.8089</v>
      </c>
      <c r="K50" s="62">
        <v>3857.5185900000001</v>
      </c>
      <c r="L50" s="62">
        <v>4500.1518318922926</v>
      </c>
      <c r="M50" s="62">
        <v>4516.0807895149574</v>
      </c>
      <c r="N50" s="62">
        <v>4484.181869649532</v>
      </c>
      <c r="O50" s="62">
        <v>4447.8890923046256</v>
      </c>
      <c r="P50" s="62">
        <v>4599.0538148290361</v>
      </c>
      <c r="Q50" s="62">
        <v>4597.1713261202431</v>
      </c>
    </row>
    <row r="51" spans="1:17" x14ac:dyDescent="0.25">
      <c r="A51" s="191" t="s">
        <v>105</v>
      </c>
      <c r="B51" s="190">
        <f t="shared" ref="B51:Q51" si="8">SUM(B52:B54)</f>
        <v>10248.521599305725</v>
      </c>
      <c r="C51" s="190">
        <f t="shared" si="8"/>
        <v>10265.57423</v>
      </c>
      <c r="D51" s="190">
        <f t="shared" si="8"/>
        <v>10484.225960000002</v>
      </c>
      <c r="E51" s="190">
        <f t="shared" si="8"/>
        <v>11876.741820000001</v>
      </c>
      <c r="F51" s="190">
        <f t="shared" si="8"/>
        <v>11306.377830000001</v>
      </c>
      <c r="G51" s="190">
        <f t="shared" si="8"/>
        <v>12025.171969311165</v>
      </c>
      <c r="H51" s="190">
        <f t="shared" si="8"/>
        <v>12254.611269999999</v>
      </c>
      <c r="I51" s="190">
        <f t="shared" si="8"/>
        <v>13780.931240000002</v>
      </c>
      <c r="J51" s="190">
        <f t="shared" si="8"/>
        <v>13902.789390000004</v>
      </c>
      <c r="K51" s="190">
        <f t="shared" si="8"/>
        <v>12623.936670000003</v>
      </c>
      <c r="L51" s="190">
        <f t="shared" si="8"/>
        <v>14025.456536457006</v>
      </c>
      <c r="M51" s="190">
        <f t="shared" si="8"/>
        <v>13941.029738500138</v>
      </c>
      <c r="N51" s="190">
        <f t="shared" si="8"/>
        <v>14233.761658720146</v>
      </c>
      <c r="O51" s="190">
        <f t="shared" si="8"/>
        <v>14211.670862508874</v>
      </c>
      <c r="P51" s="190">
        <f t="shared" si="8"/>
        <v>14196.129536840193</v>
      </c>
      <c r="Q51" s="190">
        <f t="shared" si="8"/>
        <v>14717.172823476556</v>
      </c>
    </row>
    <row r="52" spans="1:17" x14ac:dyDescent="0.25">
      <c r="A52" s="216" t="s">
        <v>41</v>
      </c>
      <c r="B52" s="220">
        <v>8183.7910233834409</v>
      </c>
      <c r="C52" s="220">
        <v>8143.9975905420897</v>
      </c>
      <c r="D52" s="220">
        <v>8300.6937938093342</v>
      </c>
      <c r="E52" s="220">
        <v>9461.4896772139928</v>
      </c>
      <c r="F52" s="220">
        <v>8995.1453865112471</v>
      </c>
      <c r="G52" s="220">
        <v>9568.7152972589774</v>
      </c>
      <c r="H52" s="220">
        <v>9753.2835107442825</v>
      </c>
      <c r="I52" s="220">
        <v>10845.353389354983</v>
      </c>
      <c r="J52" s="220">
        <v>11432.327106584993</v>
      </c>
      <c r="K52" s="220">
        <v>10394.035054012746</v>
      </c>
      <c r="L52" s="220">
        <v>11544.783271315377</v>
      </c>
      <c r="M52" s="220">
        <v>11027.646713586613</v>
      </c>
      <c r="N52" s="220">
        <v>11542.648120863636</v>
      </c>
      <c r="O52" s="220">
        <v>11794.063517876639</v>
      </c>
      <c r="P52" s="220">
        <v>11661.552942973518</v>
      </c>
      <c r="Q52" s="220">
        <v>12235.722737765374</v>
      </c>
    </row>
    <row r="53" spans="1:17" x14ac:dyDescent="0.25">
      <c r="A53" s="179" t="s">
        <v>40</v>
      </c>
      <c r="B53" s="219">
        <v>1985.4757043111808</v>
      </c>
      <c r="C53" s="219">
        <v>2039.402786094731</v>
      </c>
      <c r="D53" s="219">
        <v>2100.3751046020757</v>
      </c>
      <c r="E53" s="219">
        <v>2313.2248633442105</v>
      </c>
      <c r="F53" s="219">
        <v>2209.4076034502609</v>
      </c>
      <c r="G53" s="219">
        <v>2337.9927604393697</v>
      </c>
      <c r="H53" s="219">
        <v>2373.556849580003</v>
      </c>
      <c r="I53" s="219">
        <v>2790.1091486397736</v>
      </c>
      <c r="J53" s="219">
        <v>2322.3297275395366</v>
      </c>
      <c r="K53" s="219">
        <v>2077.0137145698</v>
      </c>
      <c r="L53" s="219">
        <v>2343.906212857054</v>
      </c>
      <c r="M53" s="219">
        <v>2771.758329495518</v>
      </c>
      <c r="N53" s="219">
        <v>2534.0866715530842</v>
      </c>
      <c r="O53" s="219">
        <v>2256.7841766496658</v>
      </c>
      <c r="P53" s="219">
        <v>2368.0057045948229</v>
      </c>
      <c r="Q53" s="219">
        <v>2302.9795296507059</v>
      </c>
    </row>
    <row r="54" spans="1:17" x14ac:dyDescent="0.25">
      <c r="A54" s="119" t="s">
        <v>39</v>
      </c>
      <c r="B54" s="218">
        <v>79.254871611102914</v>
      </c>
      <c r="C54" s="218">
        <v>82.173853363178992</v>
      </c>
      <c r="D54" s="218">
        <v>83.157061588591247</v>
      </c>
      <c r="E54" s="218">
        <v>102.02727944179787</v>
      </c>
      <c r="F54" s="218">
        <v>101.82484003849299</v>
      </c>
      <c r="G54" s="218">
        <v>118.46391161281761</v>
      </c>
      <c r="H54" s="218">
        <v>127.77090967571338</v>
      </c>
      <c r="I54" s="218">
        <v>145.46870200524501</v>
      </c>
      <c r="J54" s="218">
        <v>148.13255587547383</v>
      </c>
      <c r="K54" s="218">
        <v>152.88790141745574</v>
      </c>
      <c r="L54" s="218">
        <v>136.76705228457499</v>
      </c>
      <c r="M54" s="218">
        <v>141.62469541800633</v>
      </c>
      <c r="N54" s="218">
        <v>157.02686630342606</v>
      </c>
      <c r="O54" s="218">
        <v>160.82316798256915</v>
      </c>
      <c r="P54" s="218">
        <v>166.57088927185282</v>
      </c>
      <c r="Q54" s="218">
        <v>178.47055606047607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20014.263579786009</v>
      </c>
      <c r="C57" s="38">
        <v>20034.570669999997</v>
      </c>
      <c r="D57" s="38">
        <v>20018.459189999994</v>
      </c>
      <c r="E57" s="38">
        <v>18824.40796</v>
      </c>
      <c r="F57" s="38">
        <v>19713.196360000002</v>
      </c>
      <c r="G57" s="38">
        <v>20181.372401791636</v>
      </c>
      <c r="H57" s="38">
        <v>19177.946160000003</v>
      </c>
      <c r="I57" s="38">
        <v>18751.603790000034</v>
      </c>
      <c r="J57" s="38">
        <v>18176.340119999972</v>
      </c>
      <c r="K57" s="38">
        <v>17000.345649999974</v>
      </c>
      <c r="L57" s="38">
        <v>18420.289629890209</v>
      </c>
      <c r="M57" s="38">
        <v>17748.512290308776</v>
      </c>
      <c r="N57" s="38">
        <v>17810.90670396357</v>
      </c>
      <c r="O57" s="38">
        <v>17806.519995003502</v>
      </c>
      <c r="P57" s="38">
        <v>18073.34113909131</v>
      </c>
      <c r="Q57" s="38">
        <v>17192.700369386657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26.965701729244302</v>
      </c>
      <c r="H58" s="54">
        <v>34.780310000009592</v>
      </c>
      <c r="I58" s="54">
        <v>39.000220000024626</v>
      </c>
      <c r="J58" s="54">
        <v>42.579919999981826</v>
      </c>
      <c r="K58" s="54">
        <v>12.795129999975615</v>
      </c>
      <c r="L58" s="54">
        <v>41.486224565231907</v>
      </c>
      <c r="M58" s="54">
        <v>36.732168751746713</v>
      </c>
      <c r="N58" s="54">
        <v>32.554684358993313</v>
      </c>
      <c r="O58" s="54">
        <v>32.578688936224353</v>
      </c>
      <c r="P58" s="54">
        <v>21.281193346092778</v>
      </c>
      <c r="Q58" s="54">
        <v>17.723494773346715</v>
      </c>
    </row>
    <row r="59" spans="1:17" x14ac:dyDescent="0.25">
      <c r="A59" s="52" t="s">
        <v>32</v>
      </c>
      <c r="B59" s="51">
        <v>17864.649786171245</v>
      </c>
      <c r="C59" s="51">
        <v>17884.974679999996</v>
      </c>
      <c r="D59" s="51">
        <v>17868.858349999995</v>
      </c>
      <c r="E59" s="51">
        <v>16674.809979999995</v>
      </c>
      <c r="F59" s="51">
        <v>17348.597290000005</v>
      </c>
      <c r="G59" s="51">
        <v>17682.354409216437</v>
      </c>
      <c r="H59" s="51">
        <v>16778.565789999997</v>
      </c>
      <c r="I59" s="51">
        <v>16412.506630000007</v>
      </c>
      <c r="J59" s="51">
        <v>15957.062989999999</v>
      </c>
      <c r="K59" s="51">
        <v>15050.056399999998</v>
      </c>
      <c r="L59" s="51">
        <v>15986.73954043316</v>
      </c>
      <c r="M59" s="51">
        <v>15395.739735378644</v>
      </c>
      <c r="N59" s="51">
        <v>15721.745635446794</v>
      </c>
      <c r="O59" s="51">
        <v>15363.672422838008</v>
      </c>
      <c r="P59" s="51">
        <v>15524.213930915535</v>
      </c>
      <c r="Q59" s="51">
        <v>14802.831841712714</v>
      </c>
    </row>
    <row r="60" spans="1:17" x14ac:dyDescent="0.25">
      <c r="A60" s="53" t="s">
        <v>31</v>
      </c>
      <c r="B60" s="51">
        <v>393.69462309185599</v>
      </c>
      <c r="C60" s="51">
        <v>417.38980000000004</v>
      </c>
      <c r="D60" s="51">
        <v>503.60459999999995</v>
      </c>
      <c r="E60" s="51">
        <v>52.500260000000708</v>
      </c>
      <c r="F60" s="51">
        <v>42.700569999999971</v>
      </c>
      <c r="G60" s="51">
        <v>42.036917344011044</v>
      </c>
      <c r="H60" s="51">
        <v>41.999500000000012</v>
      </c>
      <c r="I60" s="51">
        <v>41.600210000000004</v>
      </c>
      <c r="J60" s="51">
        <v>42.408910000000049</v>
      </c>
      <c r="K60" s="51">
        <v>31.399099999999976</v>
      </c>
      <c r="L60" s="51">
        <v>35.49241003493006</v>
      </c>
      <c r="M60" s="51">
        <v>33.462285349321064</v>
      </c>
      <c r="N60" s="51">
        <v>32.435308706865214</v>
      </c>
      <c r="O60" s="51">
        <v>32.435308312458346</v>
      </c>
      <c r="P60" s="51">
        <v>28.804767053460409</v>
      </c>
      <c r="Q60" s="51">
        <v>32.34097900294887</v>
      </c>
    </row>
    <row r="61" spans="1:17" x14ac:dyDescent="0.25">
      <c r="A61" s="53" t="s">
        <v>30</v>
      </c>
      <c r="B61" s="51">
        <v>913.01234859872193</v>
      </c>
      <c r="C61" s="51">
        <v>910.79615999999987</v>
      </c>
      <c r="D61" s="51">
        <v>852.60261000000014</v>
      </c>
      <c r="E61" s="51">
        <v>903.40500999999995</v>
      </c>
      <c r="F61" s="51">
        <v>980.40216000000009</v>
      </c>
      <c r="G61" s="51">
        <v>1038.3098200680836</v>
      </c>
      <c r="H61" s="51">
        <v>1007.89688</v>
      </c>
      <c r="I61" s="51">
        <v>1037.3014800000001</v>
      </c>
      <c r="J61" s="51">
        <v>989.63660000000027</v>
      </c>
      <c r="K61" s="51">
        <v>966.38723000000005</v>
      </c>
      <c r="L61" s="51">
        <v>1069.7418469223787</v>
      </c>
      <c r="M61" s="51">
        <v>1051.063690966454</v>
      </c>
      <c r="N61" s="51">
        <v>1158.8074101408099</v>
      </c>
      <c r="O61" s="51">
        <v>1197.2867106143101</v>
      </c>
      <c r="P61" s="51">
        <v>881.84293493837799</v>
      </c>
      <c r="Q61" s="51">
        <v>1051.0413681093</v>
      </c>
    </row>
    <row r="62" spans="1:17" x14ac:dyDescent="0.25">
      <c r="A62" s="53" t="s">
        <v>76</v>
      </c>
      <c r="B62" s="51">
        <v>380.14698862921068</v>
      </c>
      <c r="C62" s="51">
        <v>489.79949999999371</v>
      </c>
      <c r="D62" s="51">
        <v>545.10334999999759</v>
      </c>
      <c r="E62" s="51">
        <v>554.10176999999385</v>
      </c>
      <c r="F62" s="51">
        <v>523.30194000000483</v>
      </c>
      <c r="G62" s="51">
        <v>647.22398351221636</v>
      </c>
      <c r="H62" s="51">
        <v>569.49792999999772</v>
      </c>
      <c r="I62" s="51">
        <v>683.40085000000545</v>
      </c>
      <c r="J62" s="51">
        <v>692.40383999999904</v>
      </c>
      <c r="K62" s="51">
        <v>445.6924199999994</v>
      </c>
      <c r="L62" s="51">
        <v>622.90928066779452</v>
      </c>
      <c r="M62" s="51">
        <v>613.78519714852882</v>
      </c>
      <c r="N62" s="51">
        <v>580.94487436705799</v>
      </c>
      <c r="O62" s="51">
        <v>454.92977930639103</v>
      </c>
      <c r="P62" s="51">
        <v>351.0792601002031</v>
      </c>
      <c r="Q62" s="51">
        <v>176.91343176214286</v>
      </c>
    </row>
    <row r="63" spans="1:17" x14ac:dyDescent="0.25">
      <c r="A63" s="53" t="s">
        <v>29</v>
      </c>
      <c r="B63" s="51">
        <v>2618.7066238096177</v>
      </c>
      <c r="C63" s="51">
        <v>2743.8946800000003</v>
      </c>
      <c r="D63" s="51">
        <v>2869.0060200000003</v>
      </c>
      <c r="E63" s="51">
        <v>1717.8</v>
      </c>
      <c r="F63" s="51">
        <v>1565.9</v>
      </c>
      <c r="G63" s="51">
        <v>1666.18897487341</v>
      </c>
      <c r="H63" s="51">
        <v>1656.6</v>
      </c>
      <c r="I63" s="51">
        <v>1635.6</v>
      </c>
      <c r="J63" s="51">
        <v>1690.1</v>
      </c>
      <c r="K63" s="51">
        <v>1704.4</v>
      </c>
      <c r="L63" s="51">
        <v>1632.7505493455601</v>
      </c>
      <c r="M63" s="51">
        <v>1619.37517913442</v>
      </c>
      <c r="N63" s="51">
        <v>1673.83204356549</v>
      </c>
      <c r="O63" s="51">
        <v>1173.21104423426</v>
      </c>
      <c r="P63" s="51">
        <v>1167.4787427152</v>
      </c>
      <c r="Q63" s="51">
        <v>1255.3740326741199</v>
      </c>
    </row>
    <row r="64" spans="1:17" x14ac:dyDescent="0.25">
      <c r="A64" s="53" t="s">
        <v>28</v>
      </c>
      <c r="B64" s="51">
        <v>83.118372026370707</v>
      </c>
      <c r="C64" s="51">
        <v>38.399990000001708</v>
      </c>
      <c r="D64" s="51">
        <v>33.441729999996824</v>
      </c>
      <c r="E64" s="51">
        <v>61.40060000000085</v>
      </c>
      <c r="F64" s="51">
        <v>57.200059999999212</v>
      </c>
      <c r="G64" s="51">
        <v>94.846790384382984</v>
      </c>
      <c r="H64" s="51">
        <v>116.99990999999682</v>
      </c>
      <c r="I64" s="51">
        <v>79.901400000000649</v>
      </c>
      <c r="J64" s="51">
        <v>95.416760000000068</v>
      </c>
      <c r="K64" s="51">
        <v>93.998089999999138</v>
      </c>
      <c r="L64" s="51">
        <v>89.399968010548037</v>
      </c>
      <c r="M64" s="51">
        <v>77.576866168559718</v>
      </c>
      <c r="N64" s="51">
        <v>66.112306043069111</v>
      </c>
      <c r="O64" s="51">
        <v>58.684436801375341</v>
      </c>
      <c r="P64" s="51">
        <v>57.274961204659121</v>
      </c>
      <c r="Q64" s="51">
        <v>71.248336073997052</v>
      </c>
    </row>
    <row r="65" spans="1:17" x14ac:dyDescent="0.25">
      <c r="A65" s="53" t="s">
        <v>67</v>
      </c>
      <c r="B65" s="51">
        <v>13475.970830015471</v>
      </c>
      <c r="C65" s="51">
        <v>13284.69455</v>
      </c>
      <c r="D65" s="51">
        <v>13065.100039999999</v>
      </c>
      <c r="E65" s="51">
        <v>13385.602339999999</v>
      </c>
      <c r="F65" s="51">
        <v>14179.092560000001</v>
      </c>
      <c r="G65" s="51">
        <v>14193.747923034332</v>
      </c>
      <c r="H65" s="51">
        <v>13385.57157</v>
      </c>
      <c r="I65" s="51">
        <v>12934.70269</v>
      </c>
      <c r="J65" s="51">
        <v>12447.096879999999</v>
      </c>
      <c r="K65" s="51">
        <v>11808.179559999999</v>
      </c>
      <c r="L65" s="51">
        <v>12536.445485451946</v>
      </c>
      <c r="M65" s="51">
        <v>12000.476516611361</v>
      </c>
      <c r="N65" s="51">
        <v>12209.613692623503</v>
      </c>
      <c r="O65" s="51">
        <v>12447.125143569214</v>
      </c>
      <c r="P65" s="51">
        <v>13037.733264903634</v>
      </c>
      <c r="Q65" s="51">
        <v>12215.913694090206</v>
      </c>
    </row>
    <row r="66" spans="1:17" x14ac:dyDescent="0.25">
      <c r="A66" s="52" t="s">
        <v>27</v>
      </c>
      <c r="B66" s="51">
        <v>2149.6137936147643</v>
      </c>
      <c r="C66" s="51">
        <v>2149.5959900000016</v>
      </c>
      <c r="D66" s="51">
        <v>2149.6008399999992</v>
      </c>
      <c r="E66" s="51">
        <v>2149.5979800000059</v>
      </c>
      <c r="F66" s="51">
        <v>2364.5990699999966</v>
      </c>
      <c r="G66" s="51">
        <v>2472.0522908459534</v>
      </c>
      <c r="H66" s="51">
        <v>2364.600059999997</v>
      </c>
      <c r="I66" s="51">
        <v>2300.0969400000031</v>
      </c>
      <c r="J66" s="51">
        <v>2176.6972099999912</v>
      </c>
      <c r="K66" s="51">
        <v>1937.494120000003</v>
      </c>
      <c r="L66" s="51">
        <v>2392.0638648918175</v>
      </c>
      <c r="M66" s="51">
        <v>2316.0403861783852</v>
      </c>
      <c r="N66" s="51">
        <v>2056.6063841577852</v>
      </c>
      <c r="O66" s="51">
        <v>2410.2688832292697</v>
      </c>
      <c r="P66" s="51">
        <v>2527.8460148296799</v>
      </c>
      <c r="Q66" s="51">
        <v>2372.1450329005966</v>
      </c>
    </row>
    <row r="67" spans="1:17" x14ac:dyDescent="0.25">
      <c r="A67" s="53" t="s">
        <v>66</v>
      </c>
      <c r="B67" s="51">
        <v>2149.6137936147643</v>
      </c>
      <c r="C67" s="51">
        <v>2149.5959900000016</v>
      </c>
      <c r="D67" s="51">
        <v>2149.6008399999992</v>
      </c>
      <c r="E67" s="51">
        <v>2149.5979800000059</v>
      </c>
      <c r="F67" s="51">
        <v>2364.5990699999966</v>
      </c>
      <c r="G67" s="51">
        <v>2472.0522908459534</v>
      </c>
      <c r="H67" s="51">
        <v>2364.600059999997</v>
      </c>
      <c r="I67" s="51">
        <v>2300.0969400000031</v>
      </c>
      <c r="J67" s="51">
        <v>2176.6972099999912</v>
      </c>
      <c r="K67" s="51">
        <v>1937.494120000003</v>
      </c>
      <c r="L67" s="51">
        <v>2392.0638648918175</v>
      </c>
      <c r="M67" s="51">
        <v>2316.0403861783852</v>
      </c>
      <c r="N67" s="51">
        <v>2056.6063841577852</v>
      </c>
      <c r="O67" s="51">
        <v>2410.2688832292697</v>
      </c>
      <c r="P67" s="51">
        <v>2527.8460148296799</v>
      </c>
      <c r="Q67" s="51">
        <v>2372.1450329005966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20014.263579786009</v>
      </c>
      <c r="C70" s="190">
        <f t="shared" si="9"/>
        <v>20034.570669999997</v>
      </c>
      <c r="D70" s="190">
        <f t="shared" si="9"/>
        <v>20018.459189999994</v>
      </c>
      <c r="E70" s="190">
        <f t="shared" si="9"/>
        <v>18824.40796</v>
      </c>
      <c r="F70" s="190">
        <f t="shared" si="9"/>
        <v>19713.196360000002</v>
      </c>
      <c r="G70" s="190">
        <f t="shared" si="9"/>
        <v>20181.372401791636</v>
      </c>
      <c r="H70" s="190">
        <f t="shared" si="9"/>
        <v>19177.946160000003</v>
      </c>
      <c r="I70" s="190">
        <f t="shared" si="9"/>
        <v>18751.603790000034</v>
      </c>
      <c r="J70" s="190">
        <f t="shared" si="9"/>
        <v>18176.340119999972</v>
      </c>
      <c r="K70" s="190">
        <f t="shared" si="9"/>
        <v>17000.345649999974</v>
      </c>
      <c r="L70" s="190">
        <f t="shared" si="9"/>
        <v>18420.289629890209</v>
      </c>
      <c r="M70" s="190">
        <f t="shared" si="9"/>
        <v>17748.512290308776</v>
      </c>
      <c r="N70" s="190">
        <f t="shared" si="9"/>
        <v>17810.90670396357</v>
      </c>
      <c r="O70" s="190">
        <f t="shared" si="9"/>
        <v>17806.519995003502</v>
      </c>
      <c r="P70" s="190">
        <f t="shared" si="9"/>
        <v>18073.34113909131</v>
      </c>
      <c r="Q70" s="190">
        <f t="shared" si="9"/>
        <v>17192.700369386657</v>
      </c>
    </row>
    <row r="71" spans="1:17" x14ac:dyDescent="0.25">
      <c r="A71" s="216" t="str">
        <f>A52</f>
        <v>Basic chemicals</v>
      </c>
      <c r="B71" s="215">
        <v>20014.263579786009</v>
      </c>
      <c r="C71" s="215">
        <v>20034.570669999997</v>
      </c>
      <c r="D71" s="215">
        <v>20018.459189999994</v>
      </c>
      <c r="E71" s="215">
        <v>18824.40796</v>
      </c>
      <c r="F71" s="215">
        <v>19713.196360000002</v>
      </c>
      <c r="G71" s="215">
        <v>20181.372401791636</v>
      </c>
      <c r="H71" s="215">
        <v>19177.946160000003</v>
      </c>
      <c r="I71" s="215">
        <v>18751.603790000034</v>
      </c>
      <c r="J71" s="215">
        <v>18176.340119999972</v>
      </c>
      <c r="K71" s="215">
        <v>17000.345649999974</v>
      </c>
      <c r="L71" s="215">
        <v>18420.289629890209</v>
      </c>
      <c r="M71" s="215">
        <v>17748.512290308776</v>
      </c>
      <c r="N71" s="215">
        <v>17810.90670396357</v>
      </c>
      <c r="O71" s="215">
        <v>17806.519995003502</v>
      </c>
      <c r="P71" s="215">
        <v>18073.34113909131</v>
      </c>
      <c r="Q71" s="215">
        <v>17192.700369386657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22942.541270970069</v>
      </c>
      <c r="C75" s="70">
        <f t="shared" si="10"/>
        <v>22493.887469021862</v>
      </c>
      <c r="D75" s="70">
        <f t="shared" si="10"/>
        <v>23563.646908353418</v>
      </c>
      <c r="E75" s="70">
        <f t="shared" si="10"/>
        <v>25720.420715179134</v>
      </c>
      <c r="F75" s="70">
        <f t="shared" si="10"/>
        <v>23517.697629817849</v>
      </c>
      <c r="G75" s="70">
        <f t="shared" si="10"/>
        <v>24974.028970334581</v>
      </c>
      <c r="H75" s="70">
        <f t="shared" si="10"/>
        <v>22900.494218684151</v>
      </c>
      <c r="I75" s="70">
        <f t="shared" si="10"/>
        <v>26684.778589948502</v>
      </c>
      <c r="J75" s="70">
        <f t="shared" si="10"/>
        <v>27437.577561388523</v>
      </c>
      <c r="K75" s="70">
        <f t="shared" si="10"/>
        <v>24632.780204740848</v>
      </c>
      <c r="L75" s="70">
        <f t="shared" si="10"/>
        <v>28388.961585227495</v>
      </c>
      <c r="M75" s="70">
        <f t="shared" si="10"/>
        <v>26861.10752356649</v>
      </c>
      <c r="N75" s="70">
        <f t="shared" si="10"/>
        <v>27845.613452574446</v>
      </c>
      <c r="O75" s="70">
        <f t="shared" si="10"/>
        <v>27731.493276196899</v>
      </c>
      <c r="P75" s="70">
        <f t="shared" si="10"/>
        <v>25849.03637830454</v>
      </c>
      <c r="Q75" s="70">
        <f t="shared" si="10"/>
        <v>27099.721761198958</v>
      </c>
    </row>
    <row r="76" spans="1:17" x14ac:dyDescent="0.25">
      <c r="A76" s="55" t="s">
        <v>343</v>
      </c>
      <c r="B76" s="54">
        <v>14499.991440970067</v>
      </c>
      <c r="C76" s="54">
        <v>14695.298029021862</v>
      </c>
      <c r="D76" s="54">
        <v>15152.44110835342</v>
      </c>
      <c r="E76" s="54">
        <v>17248.719185179132</v>
      </c>
      <c r="F76" s="54">
        <v>15536.286049817847</v>
      </c>
      <c r="G76" s="54">
        <v>16191.13101033458</v>
      </c>
      <c r="H76" s="54">
        <v>14548.915958684149</v>
      </c>
      <c r="I76" s="54">
        <v>18031.826899948501</v>
      </c>
      <c r="J76" s="54">
        <v>19169.611111388524</v>
      </c>
      <c r="K76" s="54">
        <v>17297.058524740849</v>
      </c>
      <c r="L76" s="54">
        <v>20055.074545227497</v>
      </c>
      <c r="M76" s="54">
        <v>18752.884663566489</v>
      </c>
      <c r="N76" s="54">
        <v>19590.951002574446</v>
      </c>
      <c r="O76" s="54">
        <v>19591.504546196898</v>
      </c>
      <c r="P76" s="54">
        <v>19598.68729830454</v>
      </c>
      <c r="Q76" s="54">
        <v>21528.630151198959</v>
      </c>
    </row>
    <row r="77" spans="1:17" x14ac:dyDescent="0.25">
      <c r="A77" s="52" t="s">
        <v>106</v>
      </c>
      <c r="B77" s="51">
        <v>8442.5498299999999</v>
      </c>
      <c r="C77" s="51">
        <v>7798.5894399999997</v>
      </c>
      <c r="D77" s="51">
        <v>8411.2057999999997</v>
      </c>
      <c r="E77" s="51">
        <v>8471.7015300000003</v>
      </c>
      <c r="F77" s="51">
        <v>7981.41158</v>
      </c>
      <c r="G77" s="51">
        <v>8782.8979600000002</v>
      </c>
      <c r="H77" s="51">
        <v>8351.5782600000002</v>
      </c>
      <c r="I77" s="51">
        <v>8652.9516899999999</v>
      </c>
      <c r="J77" s="51">
        <v>8267.9664499999999</v>
      </c>
      <c r="K77" s="51">
        <v>7335.7216799999997</v>
      </c>
      <c r="L77" s="51">
        <v>8333.8870399999996</v>
      </c>
      <c r="M77" s="51">
        <v>8108.2228599999999</v>
      </c>
      <c r="N77" s="51">
        <v>8254.6624499999998</v>
      </c>
      <c r="O77" s="51">
        <v>8139.98873</v>
      </c>
      <c r="P77" s="51">
        <v>6250.34908</v>
      </c>
      <c r="Q77" s="51">
        <v>5571.0916100000004</v>
      </c>
    </row>
    <row r="78" spans="1:17" x14ac:dyDescent="0.25">
      <c r="A78" s="50" t="s">
        <v>105</v>
      </c>
      <c r="B78" s="38">
        <f t="shared" ref="B78:Q78" si="11">SUM(B79:B81)</f>
        <v>22942.541270970069</v>
      </c>
      <c r="C78" s="38">
        <f t="shared" si="11"/>
        <v>22493.887469021858</v>
      </c>
      <c r="D78" s="38">
        <f t="shared" si="11"/>
        <v>23563.646908353421</v>
      </c>
      <c r="E78" s="38">
        <f t="shared" si="11"/>
        <v>25720.420715179138</v>
      </c>
      <c r="F78" s="38">
        <f t="shared" si="11"/>
        <v>23517.697629817845</v>
      </c>
      <c r="G78" s="38">
        <f t="shared" si="11"/>
        <v>24974.028970334573</v>
      </c>
      <c r="H78" s="38">
        <f t="shared" si="11"/>
        <v>22900.494218684154</v>
      </c>
      <c r="I78" s="38">
        <f t="shared" si="11"/>
        <v>26684.778589948502</v>
      </c>
      <c r="J78" s="38">
        <f t="shared" si="11"/>
        <v>27437.577561388527</v>
      </c>
      <c r="K78" s="38">
        <f t="shared" si="11"/>
        <v>24632.780204740844</v>
      </c>
      <c r="L78" s="38">
        <f t="shared" si="11"/>
        <v>28388.961585227491</v>
      </c>
      <c r="M78" s="38">
        <f t="shared" si="11"/>
        <v>26861.10752356649</v>
      </c>
      <c r="N78" s="38">
        <f t="shared" si="11"/>
        <v>27845.613452574449</v>
      </c>
      <c r="O78" s="38">
        <f t="shared" si="11"/>
        <v>27731.493276196903</v>
      </c>
      <c r="P78" s="38">
        <f t="shared" si="11"/>
        <v>25849.03637830454</v>
      </c>
      <c r="Q78" s="38">
        <f t="shared" si="11"/>
        <v>27099.721761198954</v>
      </c>
    </row>
    <row r="79" spans="1:17" x14ac:dyDescent="0.25">
      <c r="A79" s="121" t="s">
        <v>41</v>
      </c>
      <c r="B79" s="120">
        <f>CHI_emi!B$5</f>
        <v>21126.24476480404</v>
      </c>
      <c r="C79" s="120">
        <f>CHI_emi!C$5</f>
        <v>20740.434209162406</v>
      </c>
      <c r="D79" s="120">
        <f>CHI_emi!D$5</f>
        <v>21689.573048513892</v>
      </c>
      <c r="E79" s="120">
        <f>CHI_emi!E$5</f>
        <v>23173.120524349215</v>
      </c>
      <c r="F79" s="120">
        <f>CHI_emi!F$5</f>
        <v>21266.193189081125</v>
      </c>
      <c r="G79" s="120">
        <f>CHI_emi!G$5</f>
        <v>22471.219778309362</v>
      </c>
      <c r="H79" s="120">
        <f>CHI_emi!H$5</f>
        <v>20354.379578432301</v>
      </c>
      <c r="I79" s="120">
        <f>CHI_emi!I$5</f>
        <v>23150.756504628891</v>
      </c>
      <c r="J79" s="120">
        <f>CHI_emi!J$5</f>
        <v>24395.893631078598</v>
      </c>
      <c r="K79" s="120">
        <f>CHI_emi!K$5</f>
        <v>21734.871039298567</v>
      </c>
      <c r="L79" s="120">
        <f>CHI_emi!L$5</f>
        <v>25392.867811891585</v>
      </c>
      <c r="M79" s="120">
        <f>CHI_emi!M$5</f>
        <v>23342.345879236876</v>
      </c>
      <c r="N79" s="120">
        <f>CHI_emi!N$5</f>
        <v>24461.442765897315</v>
      </c>
      <c r="O79" s="120">
        <f>CHI_emi!O$5</f>
        <v>24749.681520105769</v>
      </c>
      <c r="P79" s="120">
        <f>CHI_emi!P$5</f>
        <v>22871.834169847916</v>
      </c>
      <c r="Q79" s="120">
        <f>CHI_emi!Q$5</f>
        <v>24257.39203765407</v>
      </c>
    </row>
    <row r="80" spans="1:17" x14ac:dyDescent="0.25">
      <c r="A80" s="179" t="s">
        <v>40</v>
      </c>
      <c r="B80" s="189">
        <f>CHI_emi!B$60</f>
        <v>1759.7361763854462</v>
      </c>
      <c r="C80" s="189">
        <f>CHI_emi!C$60</f>
        <v>1697.280938929139</v>
      </c>
      <c r="D80" s="189">
        <f>CHI_emi!D$60</f>
        <v>1815.7381515045108</v>
      </c>
      <c r="E80" s="189">
        <f>CHI_emi!E$60</f>
        <v>2463.3337278888084</v>
      </c>
      <c r="F80" s="189">
        <f>CHI_emi!F$60</f>
        <v>2172.9014065840033</v>
      </c>
      <c r="G80" s="189">
        <f>CHI_emi!G$60</f>
        <v>2408.1877130639855</v>
      </c>
      <c r="H80" s="189">
        <f>CHI_emi!H$60</f>
        <v>2439.9139926466933</v>
      </c>
      <c r="I80" s="189">
        <f>CHI_emi!I$60</f>
        <v>3398.2703685815914</v>
      </c>
      <c r="J80" s="189">
        <f>CHI_emi!J$60</f>
        <v>2901.1498380380986</v>
      </c>
      <c r="K80" s="189">
        <f>CHI_emi!K$60</f>
        <v>2745.1200980013941</v>
      </c>
      <c r="L80" s="189">
        <f>CHI_emi!L$60</f>
        <v>2868.3407493818704</v>
      </c>
      <c r="M80" s="189">
        <f>CHI_emi!M$60</f>
        <v>3386.5462450253717</v>
      </c>
      <c r="N80" s="189">
        <f>CHI_emi!N$60</f>
        <v>3230.7756571538685</v>
      </c>
      <c r="O80" s="189">
        <f>CHI_emi!O$60</f>
        <v>2825.3323525300066</v>
      </c>
      <c r="P80" s="189">
        <f>CHI_emi!P$60</f>
        <v>2820.0770314597926</v>
      </c>
      <c r="Q80" s="189">
        <f>CHI_emi!Q$60</f>
        <v>2668.5712883847282</v>
      </c>
    </row>
    <row r="81" spans="1:17" x14ac:dyDescent="0.25">
      <c r="A81" s="119" t="s">
        <v>39</v>
      </c>
      <c r="B81" s="118">
        <f>CHI_emi!B$108</f>
        <v>56.560329780583004</v>
      </c>
      <c r="C81" s="118">
        <f>CHI_emi!C$108</f>
        <v>56.172320930313667</v>
      </c>
      <c r="D81" s="118">
        <f>CHI_emi!D$108</f>
        <v>58.335708335015013</v>
      </c>
      <c r="E81" s="118">
        <f>CHI_emi!E$108</f>
        <v>83.96646294111666</v>
      </c>
      <c r="F81" s="118">
        <f>CHI_emi!F$108</f>
        <v>78.603034152718152</v>
      </c>
      <c r="G81" s="118">
        <f>CHI_emi!G$108</f>
        <v>94.62147896122849</v>
      </c>
      <c r="H81" s="118">
        <f>CHI_emi!H$108</f>
        <v>106.20064760516067</v>
      </c>
      <c r="I81" s="118">
        <f>CHI_emi!I$108</f>
        <v>135.75171673802137</v>
      </c>
      <c r="J81" s="118">
        <f>CHI_emi!J$108</f>
        <v>140.53409227182999</v>
      </c>
      <c r="K81" s="118">
        <f>CHI_emi!K$108</f>
        <v>152.78906744088627</v>
      </c>
      <c r="L81" s="118">
        <f>CHI_emi!L$108</f>
        <v>127.7530239540374</v>
      </c>
      <c r="M81" s="118">
        <f>CHI_emi!M$108</f>
        <v>132.21539930423984</v>
      </c>
      <c r="N81" s="118">
        <f>CHI_emi!N$108</f>
        <v>153.39502952326399</v>
      </c>
      <c r="O81" s="118">
        <f>CHI_emi!O$108</f>
        <v>156.47940356112673</v>
      </c>
      <c r="P81" s="118">
        <f>CHI_emi!P$108</f>
        <v>157.12517699682894</v>
      </c>
      <c r="Q81" s="118">
        <f>CHI_emi!Q$108</f>
        <v>173.7584351601551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1486.225099707865</v>
      </c>
      <c r="C84" s="187">
        <f t="shared" si="12"/>
        <v>1492.3161190569208</v>
      </c>
      <c r="D84" s="187">
        <f t="shared" si="12"/>
        <v>1470.2623889893612</v>
      </c>
      <c r="E84" s="187">
        <f t="shared" si="12"/>
        <v>1233.3677044588292</v>
      </c>
      <c r="F84" s="187">
        <f t="shared" si="12"/>
        <v>1299.7482970733522</v>
      </c>
      <c r="G84" s="187">
        <f t="shared" si="12"/>
        <v>1195.3212268509253</v>
      </c>
      <c r="H84" s="187">
        <f t="shared" si="12"/>
        <v>1149.7524677447993</v>
      </c>
      <c r="I84" s="187">
        <f t="shared" si="12"/>
        <v>1042.6136959171445</v>
      </c>
      <c r="J84" s="187">
        <f t="shared" si="12"/>
        <v>1051.074151248823</v>
      </c>
      <c r="K84" s="187">
        <f t="shared" si="12"/>
        <v>1013.3819308766301</v>
      </c>
      <c r="L84" s="187">
        <f t="shared" si="12"/>
        <v>1018.1969104203936</v>
      </c>
      <c r="M84" s="187">
        <f t="shared" si="12"/>
        <v>1048.8762920569984</v>
      </c>
      <c r="N84" s="187">
        <f t="shared" si="12"/>
        <v>935.31586760584719</v>
      </c>
      <c r="O84" s="187">
        <f t="shared" si="12"/>
        <v>906.36764726731349</v>
      </c>
      <c r="P84" s="187">
        <f t="shared" si="12"/>
        <v>898.39374624168909</v>
      </c>
      <c r="Q84" s="187">
        <f t="shared" si="12"/>
        <v>942.2637569826619</v>
      </c>
    </row>
    <row r="85" spans="1:17" x14ac:dyDescent="0.25">
      <c r="A85" s="180" t="s">
        <v>40</v>
      </c>
      <c r="B85" s="186">
        <f t="shared" ref="B85:Q85" si="13">IF(B$6=0,"",B$6/B$11*1000)</f>
        <v>4702.6156502698259</v>
      </c>
      <c r="C85" s="186">
        <f t="shared" si="13"/>
        <v>4721.8884528369445</v>
      </c>
      <c r="D85" s="186">
        <f t="shared" si="13"/>
        <v>4652.1074915391455</v>
      </c>
      <c r="E85" s="186">
        <f t="shared" si="13"/>
        <v>3902.5409210660805</v>
      </c>
      <c r="F85" s="186">
        <f t="shared" si="13"/>
        <v>4112.5780236319042</v>
      </c>
      <c r="G85" s="186">
        <f t="shared" si="13"/>
        <v>3782.1567605026935</v>
      </c>
      <c r="H85" s="186">
        <f t="shared" si="13"/>
        <v>3637.9710918728433</v>
      </c>
      <c r="I85" s="186">
        <f t="shared" si="13"/>
        <v>3298.9696409846492</v>
      </c>
      <c r="J85" s="186">
        <f t="shared" si="13"/>
        <v>3325.7396569526081</v>
      </c>
      <c r="K85" s="186">
        <f t="shared" si="13"/>
        <v>3365.3557713062355</v>
      </c>
      <c r="L85" s="186">
        <f t="shared" si="13"/>
        <v>3414.6750938318951</v>
      </c>
      <c r="M85" s="186">
        <f t="shared" si="13"/>
        <v>2746.4707991065466</v>
      </c>
      <c r="N85" s="186">
        <f t="shared" si="13"/>
        <v>2859.9521973158903</v>
      </c>
      <c r="O85" s="186">
        <f t="shared" si="13"/>
        <v>3060.5791317007047</v>
      </c>
      <c r="P85" s="186">
        <f t="shared" si="13"/>
        <v>3161.9280966018237</v>
      </c>
      <c r="Q85" s="186">
        <f t="shared" si="13"/>
        <v>3295.9629803775597</v>
      </c>
    </row>
    <row r="86" spans="1:17" x14ac:dyDescent="0.25">
      <c r="A86" s="108" t="s">
        <v>39</v>
      </c>
      <c r="B86" s="185">
        <f t="shared" ref="B86:Q86" si="14">IF(B$7=0,"",B$7/B$12*1000)</f>
        <v>57074.115724768679</v>
      </c>
      <c r="C86" s="185">
        <f t="shared" si="14"/>
        <v>57105.356120689394</v>
      </c>
      <c r="D86" s="185">
        <f t="shared" si="14"/>
        <v>56400.527539386625</v>
      </c>
      <c r="E86" s="185">
        <f t="shared" si="14"/>
        <v>48530.757884647232</v>
      </c>
      <c r="F86" s="185">
        <f t="shared" si="14"/>
        <v>50454.291046852319</v>
      </c>
      <c r="G86" s="185">
        <f t="shared" si="14"/>
        <v>46644.953003594383</v>
      </c>
      <c r="H86" s="185">
        <f t="shared" si="14"/>
        <v>44858.820418362571</v>
      </c>
      <c r="I86" s="185">
        <f t="shared" si="14"/>
        <v>41219.739837243455</v>
      </c>
      <c r="J86" s="185">
        <f t="shared" si="14"/>
        <v>41428.092837013544</v>
      </c>
      <c r="K86" s="185">
        <f t="shared" si="14"/>
        <v>37164.243959715001</v>
      </c>
      <c r="L86" s="185">
        <f t="shared" si="14"/>
        <v>40350.478592090629</v>
      </c>
      <c r="M86" s="185">
        <f t="shared" si="14"/>
        <v>39857.102330264242</v>
      </c>
      <c r="N86" s="185">
        <f t="shared" si="14"/>
        <v>35600.181951729457</v>
      </c>
      <c r="O86" s="185">
        <f t="shared" si="14"/>
        <v>33401.780088702712</v>
      </c>
      <c r="P86" s="185">
        <f t="shared" si="14"/>
        <v>33083.201001135509</v>
      </c>
      <c r="Q86" s="185">
        <f t="shared" si="14"/>
        <v>28137.423976904131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2.0182002702785811</v>
      </c>
      <c r="C88" s="113">
        <f t="shared" si="15"/>
        <v>2.0139370481868353</v>
      </c>
      <c r="D88" s="113">
        <f t="shared" si="15"/>
        <v>1.9822979652506998</v>
      </c>
      <c r="E88" s="113">
        <f t="shared" si="15"/>
        <v>1.6988234574074474</v>
      </c>
      <c r="F88" s="113">
        <f t="shared" si="15"/>
        <v>1.8132416452956659</v>
      </c>
      <c r="G88" s="113">
        <f t="shared" si="15"/>
        <v>1.7290470694784776</v>
      </c>
      <c r="H88" s="113">
        <f t="shared" si="15"/>
        <v>1.6150614752531591</v>
      </c>
      <c r="I88" s="113">
        <f t="shared" si="15"/>
        <v>1.4574783880157516</v>
      </c>
      <c r="J88" s="113">
        <f t="shared" si="15"/>
        <v>1.3266477334050242</v>
      </c>
      <c r="K88" s="113">
        <f t="shared" si="15"/>
        <v>1.3468424910243941</v>
      </c>
      <c r="L88" s="113">
        <f t="shared" si="15"/>
        <v>1.2521350794912851</v>
      </c>
      <c r="M88" s="113">
        <f t="shared" si="15"/>
        <v>1.2556971687883351</v>
      </c>
      <c r="N88" s="113">
        <f t="shared" si="15"/>
        <v>1.1845641373535001</v>
      </c>
      <c r="O88" s="113">
        <f t="shared" si="15"/>
        <v>1.1512833364065607</v>
      </c>
      <c r="P88" s="113">
        <f t="shared" si="15"/>
        <v>1.1506909357858524</v>
      </c>
      <c r="Q88" s="113">
        <f t="shared" si="15"/>
        <v>1.0703019444078801</v>
      </c>
    </row>
    <row r="89" spans="1:17" x14ac:dyDescent="0.25">
      <c r="A89" s="179" t="s">
        <v>173</v>
      </c>
      <c r="B89" s="182">
        <f t="shared" ref="B89:Q89" si="16">IF(B$71=0,"",B$71/B$10)</f>
        <v>1.4324673362966944</v>
      </c>
      <c r="C89" s="182">
        <f t="shared" si="16"/>
        <v>1.4318812703244894</v>
      </c>
      <c r="D89" s="182">
        <f t="shared" si="16"/>
        <v>1.401261928366238</v>
      </c>
      <c r="E89" s="182">
        <f t="shared" si="16"/>
        <v>1.130575604296264</v>
      </c>
      <c r="F89" s="182">
        <f t="shared" si="16"/>
        <v>1.2451011248738106</v>
      </c>
      <c r="G89" s="182">
        <f t="shared" si="16"/>
        <v>1.1729223510989923</v>
      </c>
      <c r="H89" s="182">
        <f t="shared" si="16"/>
        <v>1.0705926561018668</v>
      </c>
      <c r="I89" s="182">
        <f t="shared" si="16"/>
        <v>0.92340766988111345</v>
      </c>
      <c r="J89" s="182">
        <f t="shared" si="16"/>
        <v>0.81441019405782977</v>
      </c>
      <c r="K89" s="182">
        <f t="shared" si="16"/>
        <v>0.83582060609122555</v>
      </c>
      <c r="L89" s="182">
        <f t="shared" si="16"/>
        <v>0.76971916257367456</v>
      </c>
      <c r="M89" s="182">
        <f t="shared" si="16"/>
        <v>0.77448684621629915</v>
      </c>
      <c r="N89" s="182">
        <f t="shared" si="16"/>
        <v>0.71876000917679228</v>
      </c>
      <c r="O89" s="182">
        <f t="shared" si="16"/>
        <v>0.69256573069640404</v>
      </c>
      <c r="P89" s="182">
        <f t="shared" si="16"/>
        <v>0.69940823635426808</v>
      </c>
      <c r="Q89" s="182">
        <f t="shared" si="16"/>
        <v>0.62529278473315497</v>
      </c>
    </row>
    <row r="90" spans="1:17" x14ac:dyDescent="0.25">
      <c r="A90" s="179" t="s">
        <v>172</v>
      </c>
      <c r="B90" s="182">
        <f t="shared" ref="B90:Q90" si="17">IF(B$52=0,"",B$52/B$10)</f>
        <v>0.58573293398188664</v>
      </c>
      <c r="C90" s="182">
        <f t="shared" si="17"/>
        <v>0.58205577786234586</v>
      </c>
      <c r="D90" s="182">
        <f t="shared" si="17"/>
        <v>0.58103603688446182</v>
      </c>
      <c r="E90" s="182">
        <f t="shared" si="17"/>
        <v>0.56824785311118353</v>
      </c>
      <c r="F90" s="182">
        <f t="shared" si="17"/>
        <v>0.56814052042185514</v>
      </c>
      <c r="G90" s="182">
        <f t="shared" si="17"/>
        <v>0.55612471837948541</v>
      </c>
      <c r="H90" s="182">
        <f t="shared" si="17"/>
        <v>0.5444688191512923</v>
      </c>
      <c r="I90" s="182">
        <f t="shared" si="17"/>
        <v>0.53407071813463813</v>
      </c>
      <c r="J90" s="182">
        <f t="shared" si="17"/>
        <v>0.51223753934719429</v>
      </c>
      <c r="K90" s="182">
        <f t="shared" si="17"/>
        <v>0.51102188493316847</v>
      </c>
      <c r="L90" s="182">
        <f t="shared" si="17"/>
        <v>0.4824159169176106</v>
      </c>
      <c r="M90" s="182">
        <f t="shared" si="17"/>
        <v>0.48121032257203605</v>
      </c>
      <c r="N90" s="182">
        <f t="shared" si="17"/>
        <v>0.4658041281767078</v>
      </c>
      <c r="O90" s="182">
        <f t="shared" si="17"/>
        <v>0.45871760571015663</v>
      </c>
      <c r="P90" s="182">
        <f t="shared" si="17"/>
        <v>0.45128269943158439</v>
      </c>
      <c r="Q90" s="182">
        <f t="shared" si="17"/>
        <v>0.44500915967472521</v>
      </c>
    </row>
    <row r="91" spans="1:17" x14ac:dyDescent="0.25">
      <c r="A91" s="180" t="s">
        <v>40</v>
      </c>
      <c r="B91" s="182">
        <f t="shared" ref="B91:Q91" si="18">IF(B$53=0,"",B$53/B$11)</f>
        <v>0.54478193833048061</v>
      </c>
      <c r="C91" s="182">
        <f t="shared" si="18"/>
        <v>0.55203314312375784</v>
      </c>
      <c r="D91" s="182">
        <f t="shared" si="18"/>
        <v>0.54965394066089179</v>
      </c>
      <c r="E91" s="182">
        <f t="shared" si="18"/>
        <v>0.54595050219645103</v>
      </c>
      <c r="F91" s="182">
        <f t="shared" si="18"/>
        <v>0.54584738111060771</v>
      </c>
      <c r="G91" s="182">
        <f t="shared" si="18"/>
        <v>0.5321805190451393</v>
      </c>
      <c r="H91" s="182">
        <f t="shared" si="18"/>
        <v>0.5172988567097867</v>
      </c>
      <c r="I91" s="182">
        <f t="shared" si="18"/>
        <v>0.50485004351711804</v>
      </c>
      <c r="J91" s="182">
        <f t="shared" si="18"/>
        <v>0.49119909130585282</v>
      </c>
      <c r="K91" s="182">
        <f t="shared" si="18"/>
        <v>0.49003336584131063</v>
      </c>
      <c r="L91" s="182">
        <f t="shared" si="18"/>
        <v>0.48155911389432771</v>
      </c>
      <c r="M91" s="182">
        <f t="shared" si="18"/>
        <v>0.44996173301032272</v>
      </c>
      <c r="N91" s="182">
        <f t="shared" si="18"/>
        <v>0.44619231278017862</v>
      </c>
      <c r="O91" s="182">
        <f t="shared" si="18"/>
        <v>0.44430282049174985</v>
      </c>
      <c r="P91" s="182">
        <f t="shared" si="18"/>
        <v>0.4420311993035454</v>
      </c>
      <c r="Q91" s="182">
        <f t="shared" si="18"/>
        <v>0.44056343197775555</v>
      </c>
    </row>
    <row r="92" spans="1:17" x14ac:dyDescent="0.25">
      <c r="A92" s="108" t="s">
        <v>39</v>
      </c>
      <c r="B92" s="112">
        <f t="shared" ref="B92:Q92" si="19">IF(B$54=0,"",B$54/B$12)</f>
        <v>0.32801044302985655</v>
      </c>
      <c r="C92" s="112">
        <f t="shared" si="19"/>
        <v>0.32629044957085068</v>
      </c>
      <c r="D92" s="112">
        <f t="shared" si="19"/>
        <v>0.32599493099652249</v>
      </c>
      <c r="E92" s="112">
        <f t="shared" si="19"/>
        <v>0.31000409805025247</v>
      </c>
      <c r="F92" s="112">
        <f t="shared" si="19"/>
        <v>0.30559168288701588</v>
      </c>
      <c r="G92" s="112">
        <f t="shared" si="19"/>
        <v>0.29393318559440146</v>
      </c>
      <c r="H92" s="112">
        <f t="shared" si="19"/>
        <v>0.28930076750233158</v>
      </c>
      <c r="I92" s="112">
        <f t="shared" si="19"/>
        <v>0.28963177948720242</v>
      </c>
      <c r="J92" s="112">
        <f t="shared" si="19"/>
        <v>0.27414458584403079</v>
      </c>
      <c r="K92" s="112">
        <f t="shared" si="19"/>
        <v>0.26933957014795662</v>
      </c>
      <c r="L92" s="112">
        <f t="shared" si="19"/>
        <v>0.26468182327635892</v>
      </c>
      <c r="M92" s="112">
        <f t="shared" si="19"/>
        <v>0.26402036311650928</v>
      </c>
      <c r="N92" s="112">
        <f t="shared" si="19"/>
        <v>0.25579732246546533</v>
      </c>
      <c r="O92" s="112">
        <f t="shared" si="19"/>
        <v>0.24937410182244935</v>
      </c>
      <c r="P92" s="112">
        <f t="shared" si="19"/>
        <v>0.24487600788587829</v>
      </c>
      <c r="Q92" s="112">
        <f t="shared" si="19"/>
        <v>0.23826018259468645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1.7168283136252462</v>
      </c>
      <c r="C94" s="113">
        <f t="shared" si="20"/>
        <v>1.7129842671285176</v>
      </c>
      <c r="D94" s="113">
        <f t="shared" si="20"/>
        <v>1.684502506827765</v>
      </c>
      <c r="E94" s="113">
        <f t="shared" si="20"/>
        <v>1.4054915450379819</v>
      </c>
      <c r="F94" s="113">
        <f t="shared" si="20"/>
        <v>1.5240494365766013</v>
      </c>
      <c r="G94" s="113">
        <f t="shared" si="20"/>
        <v>1.4499074254355411</v>
      </c>
      <c r="H94" s="113">
        <f t="shared" si="20"/>
        <v>1.3430489045773359</v>
      </c>
      <c r="I94" s="113">
        <f t="shared" si="20"/>
        <v>1.1904564075338606</v>
      </c>
      <c r="J94" s="113">
        <f t="shared" si="20"/>
        <v>1.0783859686399051</v>
      </c>
      <c r="K94" s="113">
        <f t="shared" si="20"/>
        <v>1.0988435322167061</v>
      </c>
      <c r="L94" s="113">
        <f t="shared" si="20"/>
        <v>1.0271248686642569</v>
      </c>
      <c r="M94" s="113">
        <f t="shared" si="20"/>
        <v>1.0373102513843313</v>
      </c>
      <c r="N94" s="113">
        <f t="shared" si="20"/>
        <v>0.97315823290859704</v>
      </c>
      <c r="O94" s="113">
        <f t="shared" si="20"/>
        <v>0.94285619731163095</v>
      </c>
      <c r="P94" s="113">
        <f t="shared" si="20"/>
        <v>0.94556998160721406</v>
      </c>
      <c r="Q94" s="113">
        <f t="shared" si="20"/>
        <v>0.87312264421814678</v>
      </c>
    </row>
    <row r="95" spans="1:17" x14ac:dyDescent="0.25">
      <c r="A95" s="179" t="s">
        <v>173</v>
      </c>
      <c r="B95" s="182">
        <f>IF(CHI_ued!B$15=0,"",CHI_ued!B$15/B$10)</f>
        <v>1.4324673362966946</v>
      </c>
      <c r="C95" s="182">
        <f>IF(CHI_ued!C$15=0,"",CHI_ued!C$15/C$10)</f>
        <v>1.4318812703244894</v>
      </c>
      <c r="D95" s="182">
        <f>IF(CHI_ued!D$15=0,"",CHI_ued!D$15/D$10)</f>
        <v>1.401261928366238</v>
      </c>
      <c r="E95" s="182">
        <f>IF(CHI_ued!E$15=0,"",CHI_ued!E$15/E$10)</f>
        <v>1.130575604296264</v>
      </c>
      <c r="F95" s="182">
        <f>IF(CHI_ued!F$15=0,"",CHI_ued!F$15/F$10)</f>
        <v>1.2451011248738106</v>
      </c>
      <c r="G95" s="182">
        <f>IF(CHI_ued!G$15=0,"",CHI_ued!G$15/G$10)</f>
        <v>1.1729223510989921</v>
      </c>
      <c r="H95" s="182">
        <f>IF(CHI_ued!H$15=0,"",CHI_ued!H$15/H$10)</f>
        <v>1.0705926561018666</v>
      </c>
      <c r="I95" s="182">
        <f>IF(CHI_ued!I$15=0,"",CHI_ued!I$15/I$10)</f>
        <v>0.92340766988111345</v>
      </c>
      <c r="J95" s="182">
        <f>IF(CHI_ued!J$15=0,"",CHI_ued!J$15/J$10)</f>
        <v>0.81441019405782977</v>
      </c>
      <c r="K95" s="182">
        <f>IF(CHI_ued!K$15=0,"",CHI_ued!K$15/K$10)</f>
        <v>0.83582060609122555</v>
      </c>
      <c r="L95" s="182">
        <f>IF(CHI_ued!L$15=0,"",CHI_ued!L$15/L$10)</f>
        <v>0.76971916257367445</v>
      </c>
      <c r="M95" s="182">
        <f>IF(CHI_ued!M$15=0,"",CHI_ued!M$15/M$10)</f>
        <v>0.77448684621629915</v>
      </c>
      <c r="N95" s="182">
        <f>IF(CHI_ued!N$15=0,"",CHI_ued!N$15/N$10)</f>
        <v>0.71876000917679239</v>
      </c>
      <c r="O95" s="182">
        <f>IF(CHI_ued!O$15=0,"",CHI_ued!O$15/O$10)</f>
        <v>0.69256573069640404</v>
      </c>
      <c r="P95" s="182">
        <f>IF(CHI_ued!P$15=0,"",CHI_ued!P$15/P$10)</f>
        <v>0.69940823635426808</v>
      </c>
      <c r="Q95" s="182">
        <f>IF(CHI_ued!Q$15=0,"",CHI_ued!Q$15/Q$10)</f>
        <v>0.62529278473315497</v>
      </c>
    </row>
    <row r="96" spans="1:17" x14ac:dyDescent="0.25">
      <c r="A96" s="179" t="s">
        <v>172</v>
      </c>
      <c r="B96" s="182">
        <f>IF((CHI_ued!B$5-CHI_ued!B$15)=0,"",(CHI_ued!B$5-CHI_ued!B$15)/B$10)</f>
        <v>0.2843609773285517</v>
      </c>
      <c r="C96" s="182">
        <f>IF((CHI_ued!C$5-CHI_ued!C$15)=0,"",(CHI_ued!C$5-CHI_ued!C$15)/C$10)</f>
        <v>0.28110299680402812</v>
      </c>
      <c r="D96" s="182">
        <f>IF((CHI_ued!D$5-CHI_ued!D$15)=0,"",(CHI_ued!D$5-CHI_ued!D$15)/D$10)</f>
        <v>0.28324057846152706</v>
      </c>
      <c r="E96" s="182">
        <f>IF((CHI_ued!E$5-CHI_ued!E$15)=0,"",(CHI_ued!E$5-CHI_ued!E$15)/E$10)</f>
        <v>0.27491594074171777</v>
      </c>
      <c r="F96" s="182">
        <f>IF((CHI_ued!F$5-CHI_ued!F$15)=0,"",(CHI_ued!F$5-CHI_ued!F$15)/F$10)</f>
        <v>0.27894831170279061</v>
      </c>
      <c r="G96" s="182">
        <f>IF((CHI_ued!G$5-CHI_ued!G$15)=0,"",(CHI_ued!G$5-CHI_ued!G$15)/G$10)</f>
        <v>0.27698507433654895</v>
      </c>
      <c r="H96" s="182">
        <f>IF((CHI_ued!H$5-CHI_ued!H$15)=0,"",(CHI_ued!H$5-CHI_ued!H$15)/H$10)</f>
        <v>0.2724562484754694</v>
      </c>
      <c r="I96" s="182">
        <f>IF((CHI_ued!I$5-CHI_ued!I$15)=0,"",(CHI_ued!I$5-CHI_ued!I$15)/I$10)</f>
        <v>0.26704873765274728</v>
      </c>
      <c r="J96" s="182">
        <f>IF((CHI_ued!J$5-CHI_ued!J$15)=0,"",(CHI_ued!J$5-CHI_ued!J$15)/J$10)</f>
        <v>0.26397577458207527</v>
      </c>
      <c r="K96" s="182">
        <f>IF((CHI_ued!K$5-CHI_ued!K$15)=0,"",(CHI_ued!K$5-CHI_ued!K$15)/K$10)</f>
        <v>0.26302292612548051</v>
      </c>
      <c r="L96" s="182">
        <f>IF((CHI_ued!L$5-CHI_ued!L$15)=0,"",(CHI_ued!L$5-CHI_ued!L$15)/L$10)</f>
        <v>0.25740570609058244</v>
      </c>
      <c r="M96" s="182">
        <f>IF((CHI_ued!M$5-CHI_ued!M$15)=0,"",(CHI_ued!M$5-CHI_ued!M$15)/M$10)</f>
        <v>0.26282340516803221</v>
      </c>
      <c r="N96" s="182">
        <f>IF((CHI_ued!N$5-CHI_ued!N$15)=0,"",(CHI_ued!N$5-CHI_ued!N$15)/N$10)</f>
        <v>0.2543982237318046</v>
      </c>
      <c r="O96" s="182">
        <f>IF((CHI_ued!O$5-CHI_ued!O$15)=0,"",(CHI_ued!O$5-CHI_ued!O$15)/O$10)</f>
        <v>0.25029046661522691</v>
      </c>
      <c r="P96" s="182">
        <f>IF((CHI_ued!P$5-CHI_ued!P$15)=0,"",(CHI_ued!P$5-CHI_ued!P$15)/P$10)</f>
        <v>0.24616174525294598</v>
      </c>
      <c r="Q96" s="182">
        <f>IF((CHI_ued!Q$5-CHI_ued!Q$15)=0,"",(CHI_ued!Q$5-CHI_ued!Q$15)/Q$10)</f>
        <v>0.24782985948499178</v>
      </c>
    </row>
    <row r="97" spans="1:17" x14ac:dyDescent="0.25">
      <c r="A97" s="180" t="s">
        <v>40</v>
      </c>
      <c r="B97" s="182">
        <f>IF(CHI_ued!B$60=0,"",CHI_ued!B$60/B$11)</f>
        <v>0.2560469322007578</v>
      </c>
      <c r="C97" s="182">
        <f>IF(CHI_ued!C$60=0,"",CHI_ued!C$60/C$11)</f>
        <v>0.26096155896105128</v>
      </c>
      <c r="D97" s="182">
        <f>IF(CHI_ued!D$60=0,"",CHI_ued!D$60/D$11)</f>
        <v>0.26012725684926574</v>
      </c>
      <c r="E97" s="182">
        <f>IF(CHI_ued!E$60=0,"",CHI_ued!E$60/E$11)</f>
        <v>0.25568082398258846</v>
      </c>
      <c r="F97" s="182">
        <f>IF(CHI_ued!F$60=0,"",CHI_ued!F$60/F$11)</f>
        <v>0.25805798609032421</v>
      </c>
      <c r="G97" s="182">
        <f>IF(CHI_ued!G$60=0,"",CHI_ued!G$60/G$11)</f>
        <v>0.25275730769013061</v>
      </c>
      <c r="H97" s="182">
        <f>IF(CHI_ued!H$60=0,"",CHI_ued!H$60/H$11)</f>
        <v>0.24759179072977067</v>
      </c>
      <c r="I97" s="182">
        <f>IF(CHI_ued!I$60=0,"",CHI_ued!I$60/I$11)</f>
        <v>0.23658764689567655</v>
      </c>
      <c r="J97" s="182">
        <f>IF(CHI_ued!J$60=0,"",CHI_ued!J$60/J$11)</f>
        <v>0.22923576168402054</v>
      </c>
      <c r="K97" s="182">
        <f>IF(CHI_ued!K$60=0,"",CHI_ued!K$60/K$11)</f>
        <v>0.24328503857903402</v>
      </c>
      <c r="L97" s="182">
        <f>IF(CHI_ued!L$60=0,"",CHI_ued!L$60/L$11)</f>
        <v>0.24126677862253107</v>
      </c>
      <c r="M97" s="182">
        <f>IF(CHI_ued!M$60=0,"",CHI_ued!M$60/M$11)</f>
        <v>0.22522508291472115</v>
      </c>
      <c r="N97" s="182">
        <f>IF(CHI_ued!N$60=0,"",CHI_ued!N$60/N$11)</f>
        <v>0.22265586878149055</v>
      </c>
      <c r="O97" s="182">
        <f>IF(CHI_ued!O$60=0,"",CHI_ued!O$60/O$11)</f>
        <v>0.22196337706104646</v>
      </c>
      <c r="P97" s="182">
        <f>IF(CHI_ued!P$60=0,"",CHI_ued!P$60/P$11)</f>
        <v>0.22223432945097668</v>
      </c>
      <c r="Q97" s="182">
        <f>IF(CHI_ued!Q$60=0,"",CHI_ued!Q$60/Q$11)</f>
        <v>0.22077802229664259</v>
      </c>
    </row>
    <row r="98" spans="1:17" x14ac:dyDescent="0.25">
      <c r="A98" s="108" t="s">
        <v>39</v>
      </c>
      <c r="B98" s="112">
        <f>IF(CHI_ued!B$108=0,"",CHI_ued!B$108/B$12)</f>
        <v>0.1635399016030322</v>
      </c>
      <c r="C98" s="112">
        <f>IF(CHI_ued!C$108=0,"",CHI_ued!C$108/C$12)</f>
        <v>0.16334425525359231</v>
      </c>
      <c r="D98" s="112">
        <f>IF(CHI_ued!D$108=0,"",CHI_ued!D$108/D$12)</f>
        <v>0.1628019461093321</v>
      </c>
      <c r="E98" s="112">
        <f>IF(CHI_ued!E$108=0,"",CHI_ued!E$108/E$12)</f>
        <v>0.15433954811456538</v>
      </c>
      <c r="F98" s="112">
        <f>IF(CHI_ued!F$108=0,"",CHI_ued!F$108/F$12)</f>
        <v>0.15319922905296279</v>
      </c>
      <c r="G98" s="112">
        <f>IF(CHI_ued!G$108=0,"",CHI_ued!G$108/G$12)</f>
        <v>0.15267231492740399</v>
      </c>
      <c r="H98" s="112">
        <f>IF(CHI_ued!H$108=0,"",CHI_ued!H$108/H$12)</f>
        <v>0.14961522054384416</v>
      </c>
      <c r="I98" s="112">
        <f>IF(CHI_ued!I$108=0,"",CHI_ued!I$108/I$12)</f>
        <v>0.14763424978913967</v>
      </c>
      <c r="J98" s="112">
        <f>IF(CHI_ued!J$108=0,"",CHI_ued!J$108/J$12)</f>
        <v>0.1392887593835781</v>
      </c>
      <c r="K98" s="112">
        <f>IF(CHI_ued!K$108=0,"",CHI_ued!K$108/K$12)</f>
        <v>0.1469837960818475</v>
      </c>
      <c r="L98" s="112">
        <f>IF(CHI_ued!L$108=0,"",CHI_ued!L$108/L$12)</f>
        <v>0.14541553216201408</v>
      </c>
      <c r="M98" s="112">
        <f>IF(CHI_ued!M$108=0,"",CHI_ued!M$108/M$12)</f>
        <v>0.14494128433405815</v>
      </c>
      <c r="N98" s="112">
        <f>IF(CHI_ued!N$108=0,"",CHI_ued!N$108/N$12)</f>
        <v>0.14651749055208313</v>
      </c>
      <c r="O98" s="112">
        <f>IF(CHI_ued!O$108=0,"",CHI_ued!O$108/O$12)</f>
        <v>0.14287199506355841</v>
      </c>
      <c r="P98" s="112">
        <f>IF(CHI_ued!P$108=0,"",CHI_ued!P$108/P$12)</f>
        <v>0.14088449698545116</v>
      </c>
      <c r="Q98" s="112">
        <f>IF(CHI_ued!Q$108=0,"",CHI_ued!Q$108/Q$12)</f>
        <v>0.13647890199843743</v>
      </c>
    </row>
    <row r="99" spans="1:17" x14ac:dyDescent="0.25">
      <c r="A99" s="39" t="s">
        <v>171</v>
      </c>
      <c r="B99" s="211">
        <f t="shared" ref="B99:Q99" si="21">IF(B$51=0,"",B$78/B$51)</f>
        <v>2.2386195949008183</v>
      </c>
      <c r="C99" s="211">
        <f t="shared" si="21"/>
        <v>2.1911962219596028</v>
      </c>
      <c r="D99" s="211">
        <f t="shared" si="21"/>
        <v>2.2475332941368062</v>
      </c>
      <c r="E99" s="211">
        <f t="shared" si="21"/>
        <v>2.1656125143570004</v>
      </c>
      <c r="F99" s="211">
        <f t="shared" si="21"/>
        <v>2.0800381858296562</v>
      </c>
      <c r="G99" s="211">
        <f t="shared" si="21"/>
        <v>2.076812625554922</v>
      </c>
      <c r="H99" s="211">
        <f t="shared" si="21"/>
        <v>1.8687246550811363</v>
      </c>
      <c r="I99" s="211">
        <f t="shared" si="21"/>
        <v>1.9363552524298422</v>
      </c>
      <c r="J99" s="211">
        <f t="shared" si="21"/>
        <v>1.9735304039866866</v>
      </c>
      <c r="K99" s="211">
        <f t="shared" si="21"/>
        <v>1.9512756478950903</v>
      </c>
      <c r="L99" s="211">
        <f t="shared" si="21"/>
        <v>2.0241024961600909</v>
      </c>
      <c r="M99" s="211">
        <f t="shared" si="21"/>
        <v>1.9267663886682429</v>
      </c>
      <c r="N99" s="211">
        <f t="shared" si="21"/>
        <v>1.956307413333366</v>
      </c>
      <c r="O99" s="211">
        <f t="shared" si="21"/>
        <v>1.9513182893472452</v>
      </c>
      <c r="P99" s="211">
        <f t="shared" si="21"/>
        <v>1.8208509799254815</v>
      </c>
      <c r="Q99" s="211">
        <f t="shared" si="21"/>
        <v>1.8413673662899432</v>
      </c>
    </row>
    <row r="100" spans="1:17" x14ac:dyDescent="0.25">
      <c r="A100" s="210" t="s">
        <v>170</v>
      </c>
      <c r="B100" s="109">
        <f t="shared" ref="B100:Q100" si="22">IF(B$52=0,"",B$79/B$52)</f>
        <v>2.5814741242097083</v>
      </c>
      <c r="C100" s="109">
        <f t="shared" si="22"/>
        <v>2.5467141877901587</v>
      </c>
      <c r="D100" s="109">
        <f t="shared" si="22"/>
        <v>2.6129831538527535</v>
      </c>
      <c r="E100" s="109">
        <f t="shared" si="22"/>
        <v>2.4492042283951121</v>
      </c>
      <c r="F100" s="109">
        <f t="shared" si="22"/>
        <v>2.3641855995980943</v>
      </c>
      <c r="G100" s="109">
        <f t="shared" si="22"/>
        <v>2.3484050972596493</v>
      </c>
      <c r="H100" s="109">
        <f t="shared" si="22"/>
        <v>2.0869258599947167</v>
      </c>
      <c r="I100" s="109">
        <f t="shared" si="22"/>
        <v>2.1346244491536814</v>
      </c>
      <c r="J100" s="109">
        <f t="shared" si="22"/>
        <v>2.1339394336457205</v>
      </c>
      <c r="K100" s="109">
        <f t="shared" si="22"/>
        <v>2.0910907964378618</v>
      </c>
      <c r="L100" s="109">
        <f t="shared" si="22"/>
        <v>2.1995101350220843</v>
      </c>
      <c r="M100" s="109">
        <f t="shared" si="22"/>
        <v>2.1167114331363135</v>
      </c>
      <c r="N100" s="109">
        <f t="shared" si="22"/>
        <v>2.1192227736443443</v>
      </c>
      <c r="O100" s="109">
        <f t="shared" si="22"/>
        <v>2.0984863683828636</v>
      </c>
      <c r="P100" s="109">
        <f t="shared" si="22"/>
        <v>1.9613026053814706</v>
      </c>
      <c r="Q100" s="109">
        <f t="shared" si="22"/>
        <v>1.9825058607109487</v>
      </c>
    </row>
    <row r="101" spans="1:17" x14ac:dyDescent="0.25">
      <c r="A101" s="180" t="s">
        <v>169</v>
      </c>
      <c r="B101" s="178">
        <f t="shared" ref="B101:Q101" si="23">IF(B$53=0,"",B$80/B$53)</f>
        <v>0.88630456296414351</v>
      </c>
      <c r="C101" s="178">
        <f t="shared" si="23"/>
        <v>0.83224410131324578</v>
      </c>
      <c r="D101" s="178">
        <f t="shared" si="23"/>
        <v>0.86448280001324318</v>
      </c>
      <c r="E101" s="178">
        <f t="shared" si="23"/>
        <v>1.0648916008656359</v>
      </c>
      <c r="F101" s="178">
        <f t="shared" si="23"/>
        <v>0.98347692982985635</v>
      </c>
      <c r="G101" s="178">
        <f t="shared" si="23"/>
        <v>1.0300235970839466</v>
      </c>
      <c r="H101" s="178">
        <f t="shared" si="23"/>
        <v>1.0279568374688106</v>
      </c>
      <c r="I101" s="178">
        <f t="shared" si="23"/>
        <v>1.217970404576576</v>
      </c>
      <c r="J101" s="178">
        <f t="shared" si="23"/>
        <v>1.2492411407538631</v>
      </c>
      <c r="K101" s="178">
        <f t="shared" si="23"/>
        <v>1.321666813630056</v>
      </c>
      <c r="L101" s="178">
        <f t="shared" si="23"/>
        <v>1.2237438228748787</v>
      </c>
      <c r="M101" s="178">
        <f t="shared" si="23"/>
        <v>1.2218042998148941</v>
      </c>
      <c r="N101" s="178">
        <f t="shared" si="23"/>
        <v>1.2749270549510445</v>
      </c>
      <c r="O101" s="178">
        <f t="shared" si="23"/>
        <v>1.2519284660726331</v>
      </c>
      <c r="P101" s="178">
        <f t="shared" si="23"/>
        <v>1.1909080396165352</v>
      </c>
      <c r="Q101" s="178">
        <f t="shared" si="23"/>
        <v>1.1587472897726849</v>
      </c>
    </row>
    <row r="102" spans="1:17" x14ac:dyDescent="0.25">
      <c r="A102" s="108" t="s">
        <v>39</v>
      </c>
      <c r="B102" s="107">
        <f t="shared" ref="B102:Q102" si="24">IF(B$54=0,"",B$81/B$54)</f>
        <v>0.71365114384538852</v>
      </c>
      <c r="C102" s="107">
        <f t="shared" si="24"/>
        <v>0.68357900513746306</v>
      </c>
      <c r="D102" s="107">
        <f t="shared" si="24"/>
        <v>0.70151238175806818</v>
      </c>
      <c r="E102" s="107">
        <f t="shared" si="24"/>
        <v>0.82298051462810862</v>
      </c>
      <c r="F102" s="107">
        <f t="shared" si="24"/>
        <v>0.77194360553872443</v>
      </c>
      <c r="G102" s="107">
        <f t="shared" si="24"/>
        <v>0.7987367433086735</v>
      </c>
      <c r="H102" s="107">
        <f t="shared" si="24"/>
        <v>0.83118017923407816</v>
      </c>
      <c r="I102" s="107">
        <f t="shared" si="24"/>
        <v>0.93320222746695525</v>
      </c>
      <c r="J102" s="107">
        <f t="shared" si="24"/>
        <v>0.94870497198447445</v>
      </c>
      <c r="K102" s="107">
        <f t="shared" si="24"/>
        <v>0.99935355266405546</v>
      </c>
      <c r="L102" s="107">
        <f t="shared" si="24"/>
        <v>0.9340921063957579</v>
      </c>
      <c r="M102" s="107">
        <f t="shared" si="24"/>
        <v>0.93356175569525579</v>
      </c>
      <c r="N102" s="107">
        <f t="shared" si="24"/>
        <v>0.97687123951678301</v>
      </c>
      <c r="O102" s="107">
        <f t="shared" si="24"/>
        <v>0.9729904311926425</v>
      </c>
      <c r="P102" s="107">
        <f t="shared" si="24"/>
        <v>0.9432931389373328</v>
      </c>
      <c r="Q102" s="107">
        <f t="shared" si="24"/>
        <v>0.97359720838924135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28198.054603169458</v>
      </c>
      <c r="C5" s="96">
        <v>28178.568260542084</v>
      </c>
      <c r="D5" s="96">
        <v>28319.152983809327</v>
      </c>
      <c r="E5" s="96">
        <v>28285.897637213995</v>
      </c>
      <c r="F5" s="96">
        <v>28708.341746511251</v>
      </c>
      <c r="G5" s="96">
        <v>29750.087699050608</v>
      </c>
      <c r="H5" s="96">
        <v>28931.229670744287</v>
      </c>
      <c r="I5" s="96">
        <v>29596.957179355024</v>
      </c>
      <c r="J5" s="96">
        <v>29608.667226584963</v>
      </c>
      <c r="K5" s="96">
        <v>27394.380704012718</v>
      </c>
      <c r="L5" s="96">
        <v>29965.072901205585</v>
      </c>
      <c r="M5" s="96">
        <v>28776.159003895384</v>
      </c>
      <c r="N5" s="96">
        <v>29353.55482482721</v>
      </c>
      <c r="O5" s="96">
        <v>29600.583512880137</v>
      </c>
      <c r="P5" s="96">
        <v>29734.894082064828</v>
      </c>
      <c r="Q5" s="96">
        <v>29428.423107152033</v>
      </c>
    </row>
    <row r="6" spans="1:17" x14ac:dyDescent="0.25">
      <c r="A6" s="132" t="s">
        <v>83</v>
      </c>
      <c r="B6" s="160">
        <v>91.504728415219844</v>
      </c>
      <c r="C6" s="160">
        <v>91.059789479895983</v>
      </c>
      <c r="D6" s="160">
        <v>92.811843446412993</v>
      </c>
      <c r="E6" s="160">
        <v>105.79095199805518</v>
      </c>
      <c r="F6" s="160">
        <v>100.57665613605003</v>
      </c>
      <c r="G6" s="160">
        <v>106.98986472851654</v>
      </c>
      <c r="H6" s="160">
        <v>109.05356163876252</v>
      </c>
      <c r="I6" s="160">
        <v>121.26422994238693</v>
      </c>
      <c r="J6" s="160">
        <v>127.82730937935408</v>
      </c>
      <c r="K6" s="160">
        <v>116.21794252054283</v>
      </c>
      <c r="L6" s="160">
        <v>129.08470595544804</v>
      </c>
      <c r="M6" s="160">
        <v>123.3024908263784</v>
      </c>
      <c r="N6" s="160">
        <v>129.06083237880688</v>
      </c>
      <c r="O6" s="160">
        <v>131.87196203220901</v>
      </c>
      <c r="P6" s="160">
        <v>130.39033278067888</v>
      </c>
      <c r="Q6" s="160">
        <v>136.81024880572542</v>
      </c>
    </row>
    <row r="7" spans="1:17" x14ac:dyDescent="0.25">
      <c r="A7" s="76" t="s">
        <v>82</v>
      </c>
      <c r="B7" s="159">
        <v>594.780734698929</v>
      </c>
      <c r="C7" s="159">
        <v>591.88863161932386</v>
      </c>
      <c r="D7" s="159">
        <v>603.27698240168445</v>
      </c>
      <c r="E7" s="159">
        <v>687.64118798735865</v>
      </c>
      <c r="F7" s="159">
        <v>653.74826488432518</v>
      </c>
      <c r="G7" s="159">
        <v>695.43412073535751</v>
      </c>
      <c r="H7" s="159">
        <v>708.8481506519563</v>
      </c>
      <c r="I7" s="159">
        <v>788.21749462551509</v>
      </c>
      <c r="J7" s="159">
        <v>830.87751096580155</v>
      </c>
      <c r="K7" s="159">
        <v>755.41662638352841</v>
      </c>
      <c r="L7" s="159">
        <v>839.0505887104124</v>
      </c>
      <c r="M7" s="159">
        <v>801.46619037145956</v>
      </c>
      <c r="N7" s="159">
        <v>838.89541046224463</v>
      </c>
      <c r="O7" s="159">
        <v>857.16775320935858</v>
      </c>
      <c r="P7" s="159">
        <v>847.53716307441266</v>
      </c>
      <c r="Q7" s="159">
        <v>889.2666172372152</v>
      </c>
    </row>
    <row r="8" spans="1:17" x14ac:dyDescent="0.25">
      <c r="A8" s="76" t="s">
        <v>81</v>
      </c>
      <c r="B8" s="159">
        <v>109.80567409826381</v>
      </c>
      <c r="C8" s="159">
        <v>109.27174737587518</v>
      </c>
      <c r="D8" s="159">
        <v>111.3742121356956</v>
      </c>
      <c r="E8" s="159">
        <v>126.94914239766621</v>
      </c>
      <c r="F8" s="159">
        <v>120.69198736326004</v>
      </c>
      <c r="G8" s="159">
        <v>128.38783767421984</v>
      </c>
      <c r="H8" s="159">
        <v>130.86427396651501</v>
      </c>
      <c r="I8" s="159">
        <v>145.51707593086431</v>
      </c>
      <c r="J8" s="159">
        <v>153.39277125522489</v>
      </c>
      <c r="K8" s="159">
        <v>139.46153102465141</v>
      </c>
      <c r="L8" s="159">
        <v>154.90164714653767</v>
      </c>
      <c r="M8" s="159">
        <v>147.96298899165407</v>
      </c>
      <c r="N8" s="159">
        <v>154.87299885456824</v>
      </c>
      <c r="O8" s="159">
        <v>158.24635443865083</v>
      </c>
      <c r="P8" s="159">
        <v>156.46839933681466</v>
      </c>
      <c r="Q8" s="159">
        <v>164.1722985668705</v>
      </c>
    </row>
    <row r="9" spans="1:17" x14ac:dyDescent="0.25">
      <c r="A9" s="76" t="s">
        <v>80</v>
      </c>
      <c r="B9" s="159">
        <v>869.29491994458851</v>
      </c>
      <c r="C9" s="159">
        <v>865.06800005901187</v>
      </c>
      <c r="D9" s="159">
        <v>881.71251274092344</v>
      </c>
      <c r="E9" s="159">
        <v>1005.0140439815242</v>
      </c>
      <c r="F9" s="159">
        <v>955.47823329247535</v>
      </c>
      <c r="G9" s="159">
        <v>1016.4037149209072</v>
      </c>
      <c r="H9" s="159">
        <v>1036.008835568244</v>
      </c>
      <c r="I9" s="159">
        <v>1152.010184452676</v>
      </c>
      <c r="J9" s="159">
        <v>1214.3594391038637</v>
      </c>
      <c r="K9" s="159">
        <v>1104.0704539451569</v>
      </c>
      <c r="L9" s="159">
        <v>1226.3047065767564</v>
      </c>
      <c r="M9" s="159">
        <v>1171.3736628505949</v>
      </c>
      <c r="N9" s="159">
        <v>1226.0779075986652</v>
      </c>
      <c r="O9" s="159">
        <v>1252.7836393059856</v>
      </c>
      <c r="P9" s="159">
        <v>1238.7081614164492</v>
      </c>
      <c r="Q9" s="159">
        <v>1299.6973636543914</v>
      </c>
    </row>
    <row r="10" spans="1:17" x14ac:dyDescent="0.25">
      <c r="A10" s="129" t="s">
        <v>79</v>
      </c>
      <c r="B10" s="158">
        <v>256.21323956261551</v>
      </c>
      <c r="C10" s="158">
        <v>254.96741054370875</v>
      </c>
      <c r="D10" s="158">
        <v>259.87316164995639</v>
      </c>
      <c r="E10" s="158">
        <v>296.21466559455439</v>
      </c>
      <c r="F10" s="158">
        <v>281.61463718094012</v>
      </c>
      <c r="G10" s="158">
        <v>299.57162123984631</v>
      </c>
      <c r="H10" s="158">
        <v>305.34997258853502</v>
      </c>
      <c r="I10" s="158">
        <v>339.5398438386834</v>
      </c>
      <c r="J10" s="158">
        <v>357.91646626219142</v>
      </c>
      <c r="K10" s="158">
        <v>325.4102390575199</v>
      </c>
      <c r="L10" s="158">
        <v>361.43717667525453</v>
      </c>
      <c r="M10" s="158">
        <v>345.24697431385948</v>
      </c>
      <c r="N10" s="158">
        <v>361.37033066065919</v>
      </c>
      <c r="O10" s="158">
        <v>369.24149369018522</v>
      </c>
      <c r="P10" s="158">
        <v>365.09293178590082</v>
      </c>
      <c r="Q10" s="158">
        <v>383.06869665603108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23.808157963489695</v>
      </c>
      <c r="F11" s="91">
        <v>20.037743498101626</v>
      </c>
      <c r="G11" s="91">
        <v>25.448109555562652</v>
      </c>
      <c r="H11" s="91">
        <v>28.79684951599268</v>
      </c>
      <c r="I11" s="91">
        <v>35.18497319134692</v>
      </c>
      <c r="J11" s="91">
        <v>56.931240447232142</v>
      </c>
      <c r="K11" s="91">
        <v>31.000168411709026</v>
      </c>
      <c r="L11" s="91">
        <v>33.19158736918984</v>
      </c>
      <c r="M11" s="91">
        <v>34.007290048298863</v>
      </c>
      <c r="N11" s="91">
        <v>33.639240709479274</v>
      </c>
      <c r="O11" s="91">
        <v>29.469696780515989</v>
      </c>
      <c r="P11" s="91">
        <v>23.521278901899525</v>
      </c>
      <c r="Q11" s="91">
        <v>15.170084539001335</v>
      </c>
    </row>
    <row r="12" spans="1:17" x14ac:dyDescent="0.25">
      <c r="A12" s="92" t="s">
        <v>26</v>
      </c>
      <c r="B12" s="91">
        <v>76.86397186878466</v>
      </c>
      <c r="C12" s="91">
        <v>76.490223163112617</v>
      </c>
      <c r="D12" s="91">
        <v>77.961948494986913</v>
      </c>
      <c r="E12" s="91">
        <v>88.86439967836634</v>
      </c>
      <c r="F12" s="91">
        <v>84.484391154282022</v>
      </c>
      <c r="G12" s="91">
        <v>89.871486371953878</v>
      </c>
      <c r="H12" s="91">
        <v>91.60499177656051</v>
      </c>
      <c r="I12" s="91">
        <v>101.86195315160501</v>
      </c>
      <c r="J12" s="91">
        <v>107.37493987865743</v>
      </c>
      <c r="K12" s="91">
        <v>97.623071717255968</v>
      </c>
      <c r="L12" s="91">
        <v>108.43115300257635</v>
      </c>
      <c r="M12" s="91">
        <v>103.57409229415784</v>
      </c>
      <c r="N12" s="91">
        <v>108.41109919819777</v>
      </c>
      <c r="O12" s="91">
        <v>110.77244810705557</v>
      </c>
      <c r="P12" s="91">
        <v>109.52787953577023</v>
      </c>
      <c r="Q12" s="91">
        <v>114.92060899680934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179.34926769383088</v>
      </c>
      <c r="C14" s="157">
        <v>178.47718738059615</v>
      </c>
      <c r="D14" s="157">
        <v>181.91121315496949</v>
      </c>
      <c r="E14" s="157">
        <v>183.54210795269839</v>
      </c>
      <c r="F14" s="157">
        <v>177.09250252855645</v>
      </c>
      <c r="G14" s="157">
        <v>184.25202531232975</v>
      </c>
      <c r="H14" s="157">
        <v>184.94813129598182</v>
      </c>
      <c r="I14" s="157">
        <v>202.49291749573146</v>
      </c>
      <c r="J14" s="157">
        <v>193.61028593630186</v>
      </c>
      <c r="K14" s="157">
        <v>196.78699892855488</v>
      </c>
      <c r="L14" s="157">
        <v>219.81443630348835</v>
      </c>
      <c r="M14" s="157">
        <v>207.66559197140279</v>
      </c>
      <c r="N14" s="157">
        <v>219.31999075298216</v>
      </c>
      <c r="O14" s="157">
        <v>228.99934880261367</v>
      </c>
      <c r="P14" s="157">
        <v>232.04377334823107</v>
      </c>
      <c r="Q14" s="157">
        <v>252.97800312022042</v>
      </c>
    </row>
    <row r="15" spans="1:17" x14ac:dyDescent="0.25">
      <c r="A15" s="232" t="s">
        <v>185</v>
      </c>
      <c r="B15" s="246">
        <v>20014.263579786013</v>
      </c>
      <c r="C15" s="246">
        <v>20034.570669999997</v>
      </c>
      <c r="D15" s="246">
        <v>20018.459189999994</v>
      </c>
      <c r="E15" s="246">
        <v>18824.40796</v>
      </c>
      <c r="F15" s="246">
        <v>19713.196360000002</v>
      </c>
      <c r="G15" s="246">
        <v>20181.372401791632</v>
      </c>
      <c r="H15" s="246">
        <v>19177.94616</v>
      </c>
      <c r="I15" s="246">
        <v>18751.603790000034</v>
      </c>
      <c r="J15" s="246">
        <v>18176.340119999972</v>
      </c>
      <c r="K15" s="246">
        <v>17000.345649999974</v>
      </c>
      <c r="L15" s="246">
        <v>18420.289629890205</v>
      </c>
      <c r="M15" s="246">
        <v>17748.512290308776</v>
      </c>
      <c r="N15" s="246">
        <v>17810.906703963574</v>
      </c>
      <c r="O15" s="246">
        <v>17806.519995003502</v>
      </c>
      <c r="P15" s="246">
        <v>18073.34113909131</v>
      </c>
      <c r="Q15" s="246">
        <v>17192.700369386657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26.965701729244302</v>
      </c>
      <c r="H16" s="244">
        <v>34.780310000009592</v>
      </c>
      <c r="I16" s="244">
        <v>39.000220000024626</v>
      </c>
      <c r="J16" s="244">
        <v>42.579919999981826</v>
      </c>
      <c r="K16" s="244">
        <v>12.795129999975615</v>
      </c>
      <c r="L16" s="244">
        <v>41.486224565231907</v>
      </c>
      <c r="M16" s="244">
        <v>36.732168751746713</v>
      </c>
      <c r="N16" s="244">
        <v>32.554684358993313</v>
      </c>
      <c r="O16" s="244">
        <v>32.578688936224353</v>
      </c>
      <c r="P16" s="244">
        <v>21.281193346092778</v>
      </c>
      <c r="Q16" s="244">
        <v>17.723494773346715</v>
      </c>
    </row>
    <row r="17" spans="1:17" x14ac:dyDescent="0.25">
      <c r="A17" s="245" t="s">
        <v>31</v>
      </c>
      <c r="B17" s="244">
        <v>393.69462309185599</v>
      </c>
      <c r="C17" s="244">
        <v>417.38980000000004</v>
      </c>
      <c r="D17" s="244">
        <v>503.60459999999995</v>
      </c>
      <c r="E17" s="244">
        <v>52.500260000000708</v>
      </c>
      <c r="F17" s="244">
        <v>42.700569999999971</v>
      </c>
      <c r="G17" s="244">
        <v>42.036917344011044</v>
      </c>
      <c r="H17" s="244">
        <v>41.999500000000012</v>
      </c>
      <c r="I17" s="244">
        <v>41.600210000000004</v>
      </c>
      <c r="J17" s="244">
        <v>42.408910000000049</v>
      </c>
      <c r="K17" s="244">
        <v>31.399099999999976</v>
      </c>
      <c r="L17" s="244">
        <v>35.49241003493006</v>
      </c>
      <c r="M17" s="244">
        <v>33.462285349321064</v>
      </c>
      <c r="N17" s="244">
        <v>32.435308706865214</v>
      </c>
      <c r="O17" s="244">
        <v>32.435308312458346</v>
      </c>
      <c r="P17" s="244">
        <v>28.804767053460409</v>
      </c>
      <c r="Q17" s="244">
        <v>32.34097900294887</v>
      </c>
    </row>
    <row r="18" spans="1:17" x14ac:dyDescent="0.25">
      <c r="A18" s="245" t="s">
        <v>30</v>
      </c>
      <c r="B18" s="244">
        <v>913.01234859872193</v>
      </c>
      <c r="C18" s="244">
        <v>910.79615999999987</v>
      </c>
      <c r="D18" s="244">
        <v>852.60261000000014</v>
      </c>
      <c r="E18" s="244">
        <v>903.40500999999995</v>
      </c>
      <c r="F18" s="244">
        <v>980.40216000000009</v>
      </c>
      <c r="G18" s="244">
        <v>1038.3098200680836</v>
      </c>
      <c r="H18" s="244">
        <v>1007.89688</v>
      </c>
      <c r="I18" s="244">
        <v>1037.3014800000001</v>
      </c>
      <c r="J18" s="244">
        <v>989.63660000000027</v>
      </c>
      <c r="K18" s="244">
        <v>966.38723000000005</v>
      </c>
      <c r="L18" s="244">
        <v>1069.7418469223787</v>
      </c>
      <c r="M18" s="244">
        <v>1051.063690966454</v>
      </c>
      <c r="N18" s="244">
        <v>1158.8074101408099</v>
      </c>
      <c r="O18" s="244">
        <v>1197.2867106143101</v>
      </c>
      <c r="P18" s="244">
        <v>881.84293493837799</v>
      </c>
      <c r="Q18" s="244">
        <v>1051.0413681093</v>
      </c>
    </row>
    <row r="19" spans="1:17" x14ac:dyDescent="0.25">
      <c r="A19" s="245" t="s">
        <v>68</v>
      </c>
      <c r="B19" s="244">
        <v>380.14698862921068</v>
      </c>
      <c r="C19" s="244">
        <v>489.79949999999371</v>
      </c>
      <c r="D19" s="244">
        <v>545.10334999999759</v>
      </c>
      <c r="E19" s="244">
        <v>554.10176999999385</v>
      </c>
      <c r="F19" s="244">
        <v>523.30194000000483</v>
      </c>
      <c r="G19" s="244">
        <v>647.22398351221636</v>
      </c>
      <c r="H19" s="244">
        <v>569.49792999999772</v>
      </c>
      <c r="I19" s="244">
        <v>683.40085000000545</v>
      </c>
      <c r="J19" s="244">
        <v>692.40383999999904</v>
      </c>
      <c r="K19" s="244">
        <v>445.6924199999994</v>
      </c>
      <c r="L19" s="244">
        <v>622.90928066779452</v>
      </c>
      <c r="M19" s="244">
        <v>613.78519714852882</v>
      </c>
      <c r="N19" s="244">
        <v>580.94487436705799</v>
      </c>
      <c r="O19" s="244">
        <v>454.92977930639103</v>
      </c>
      <c r="P19" s="244">
        <v>351.0792601002031</v>
      </c>
      <c r="Q19" s="244">
        <v>176.91343176214286</v>
      </c>
    </row>
    <row r="20" spans="1:17" x14ac:dyDescent="0.25">
      <c r="A20" s="245" t="s">
        <v>29</v>
      </c>
      <c r="B20" s="244">
        <v>2618.7066238096177</v>
      </c>
      <c r="C20" s="244">
        <v>2743.8946800000003</v>
      </c>
      <c r="D20" s="244">
        <v>2869.0060200000003</v>
      </c>
      <c r="E20" s="244">
        <v>1717.8</v>
      </c>
      <c r="F20" s="244">
        <v>1565.9</v>
      </c>
      <c r="G20" s="244">
        <v>1666.18897487341</v>
      </c>
      <c r="H20" s="244">
        <v>1656.6</v>
      </c>
      <c r="I20" s="244">
        <v>1635.6</v>
      </c>
      <c r="J20" s="244">
        <v>1690.1</v>
      </c>
      <c r="K20" s="244">
        <v>1704.4</v>
      </c>
      <c r="L20" s="244">
        <v>1632.7505493455601</v>
      </c>
      <c r="M20" s="244">
        <v>1619.37517913442</v>
      </c>
      <c r="N20" s="244">
        <v>1673.83204356549</v>
      </c>
      <c r="O20" s="244">
        <v>1173.21104423426</v>
      </c>
      <c r="P20" s="244">
        <v>1167.4787427152</v>
      </c>
      <c r="Q20" s="244">
        <v>1255.3740326741199</v>
      </c>
    </row>
    <row r="21" spans="1:17" x14ac:dyDescent="0.25">
      <c r="A21" s="245" t="s">
        <v>28</v>
      </c>
      <c r="B21" s="244">
        <v>83.118372026370707</v>
      </c>
      <c r="C21" s="244">
        <v>38.399990000001708</v>
      </c>
      <c r="D21" s="244">
        <v>33.441729999996824</v>
      </c>
      <c r="E21" s="244">
        <v>61.40060000000085</v>
      </c>
      <c r="F21" s="244">
        <v>57.200059999999212</v>
      </c>
      <c r="G21" s="244">
        <v>94.846790384382984</v>
      </c>
      <c r="H21" s="244">
        <v>116.99990999999682</v>
      </c>
      <c r="I21" s="244">
        <v>79.901400000000649</v>
      </c>
      <c r="J21" s="244">
        <v>95.416760000000068</v>
      </c>
      <c r="K21" s="244">
        <v>93.998089999999138</v>
      </c>
      <c r="L21" s="244">
        <v>89.399968010548037</v>
      </c>
      <c r="M21" s="244">
        <v>77.576866168559718</v>
      </c>
      <c r="N21" s="244">
        <v>66.112306043069111</v>
      </c>
      <c r="O21" s="244">
        <v>58.684436801375341</v>
      </c>
      <c r="P21" s="244">
        <v>57.274961204659121</v>
      </c>
      <c r="Q21" s="244">
        <v>71.248336073997052</v>
      </c>
    </row>
    <row r="22" spans="1:17" x14ac:dyDescent="0.25">
      <c r="A22" s="245" t="s">
        <v>67</v>
      </c>
      <c r="B22" s="244">
        <v>13475.970830015471</v>
      </c>
      <c r="C22" s="244">
        <v>13284.69455</v>
      </c>
      <c r="D22" s="244">
        <v>13065.100039999999</v>
      </c>
      <c r="E22" s="244">
        <v>13385.602339999999</v>
      </c>
      <c r="F22" s="244">
        <v>14179.092560000001</v>
      </c>
      <c r="G22" s="244">
        <v>14193.747923034332</v>
      </c>
      <c r="H22" s="244">
        <v>13385.57157</v>
      </c>
      <c r="I22" s="244">
        <v>12934.70269</v>
      </c>
      <c r="J22" s="244">
        <v>12447.096879999999</v>
      </c>
      <c r="K22" s="244">
        <v>11808.179559999999</v>
      </c>
      <c r="L22" s="244">
        <v>12536.445485451946</v>
      </c>
      <c r="M22" s="244">
        <v>12000.476516611361</v>
      </c>
      <c r="N22" s="244">
        <v>12209.613692623503</v>
      </c>
      <c r="O22" s="244">
        <v>12447.125143569214</v>
      </c>
      <c r="P22" s="244">
        <v>13037.733264903634</v>
      </c>
      <c r="Q22" s="244">
        <v>12215.913694090206</v>
      </c>
    </row>
    <row r="23" spans="1:17" x14ac:dyDescent="0.25">
      <c r="A23" s="245" t="s">
        <v>66</v>
      </c>
      <c r="B23" s="244">
        <v>2149.6137936147643</v>
      </c>
      <c r="C23" s="244">
        <v>2149.5959900000016</v>
      </c>
      <c r="D23" s="244">
        <v>2149.6008399999992</v>
      </c>
      <c r="E23" s="244">
        <v>2149.5979800000059</v>
      </c>
      <c r="F23" s="244">
        <v>2364.5990699999966</v>
      </c>
      <c r="G23" s="244">
        <v>2472.0522908459534</v>
      </c>
      <c r="H23" s="244">
        <v>2364.600059999997</v>
      </c>
      <c r="I23" s="244">
        <v>2300.0969400000031</v>
      </c>
      <c r="J23" s="244">
        <v>2176.6972099999912</v>
      </c>
      <c r="K23" s="244">
        <v>1937.494120000003</v>
      </c>
      <c r="L23" s="244">
        <v>2392.0638648918175</v>
      </c>
      <c r="M23" s="244">
        <v>2316.0403861783852</v>
      </c>
      <c r="N23" s="244">
        <v>2056.6063841577852</v>
      </c>
      <c r="O23" s="244">
        <v>2410.2688832292697</v>
      </c>
      <c r="P23" s="244">
        <v>2527.8460148296799</v>
      </c>
      <c r="Q23" s="244">
        <v>2372.1450329005966</v>
      </c>
    </row>
    <row r="24" spans="1:17" x14ac:dyDescent="0.25">
      <c r="A24" s="156" t="s">
        <v>184</v>
      </c>
      <c r="B24" s="206">
        <v>4359.7537337532967</v>
      </c>
      <c r="C24" s="206">
        <v>4338.5545649434816</v>
      </c>
      <c r="D24" s="206">
        <v>4422.0313858089421</v>
      </c>
      <c r="E24" s="206">
        <v>5040.4225656837471</v>
      </c>
      <c r="F24" s="206">
        <v>4791.9868154554524</v>
      </c>
      <c r="G24" s="206">
        <v>5097.544906174774</v>
      </c>
      <c r="H24" s="206">
        <v>5195.869992381834</v>
      </c>
      <c r="I24" s="206">
        <v>5777.6487446970532</v>
      </c>
      <c r="J24" s="206">
        <v>6090.3474497344396</v>
      </c>
      <c r="K24" s="206">
        <v>5537.217776702204</v>
      </c>
      <c r="L24" s="206">
        <v>6150.2562600481433</v>
      </c>
      <c r="M24" s="206">
        <v>5874.7619283898312</v>
      </c>
      <c r="N24" s="206">
        <v>6149.1188006326347</v>
      </c>
      <c r="O24" s="206">
        <v>6283.0554093166302</v>
      </c>
      <c r="P24" s="206">
        <v>6212.4630063526511</v>
      </c>
      <c r="Q24" s="206">
        <v>6518.3406734997825</v>
      </c>
    </row>
    <row r="25" spans="1:17" x14ac:dyDescent="0.25">
      <c r="A25" s="88" t="s">
        <v>33</v>
      </c>
      <c r="B25" s="87">
        <v>311.83586895925288</v>
      </c>
      <c r="C25" s="87">
        <v>535.41185789473684</v>
      </c>
      <c r="D25" s="87">
        <v>510.83818596491233</v>
      </c>
      <c r="E25" s="87">
        <v>470.22156403508774</v>
      </c>
      <c r="F25" s="87">
        <v>245.9851359649123</v>
      </c>
      <c r="G25" s="87">
        <v>131.52702721967481</v>
      </c>
      <c r="H25" s="87">
        <v>172.04896403508775</v>
      </c>
      <c r="I25" s="87">
        <v>288.33178771929818</v>
      </c>
      <c r="J25" s="87">
        <v>326.0455</v>
      </c>
      <c r="K25" s="87">
        <v>252.25017631578947</v>
      </c>
      <c r="L25" s="87">
        <v>492.22434518848172</v>
      </c>
      <c r="M25" s="87">
        <v>354.09221183750992</v>
      </c>
      <c r="N25" s="87">
        <v>355.57202262662088</v>
      </c>
      <c r="O25" s="87">
        <v>403.38362901157302</v>
      </c>
      <c r="P25" s="87">
        <v>501.55836201225361</v>
      </c>
      <c r="Q25" s="87">
        <v>939.52925837163502</v>
      </c>
    </row>
    <row r="26" spans="1:17" x14ac:dyDescent="0.25">
      <c r="A26" s="88" t="s">
        <v>31</v>
      </c>
      <c r="B26" s="87">
        <v>79.852387057373392</v>
      </c>
      <c r="C26" s="87">
        <v>17.082642982456139</v>
      </c>
      <c r="D26" s="87">
        <v>2.3153359649122809</v>
      </c>
      <c r="E26" s="87">
        <v>457.16907982456144</v>
      </c>
      <c r="F26" s="87">
        <v>368.50341578947365</v>
      </c>
      <c r="G26" s="87">
        <v>365.12439489582982</v>
      </c>
      <c r="H26" s="87">
        <v>366.48339122807016</v>
      </c>
      <c r="I26" s="87">
        <v>359.33363245614038</v>
      </c>
      <c r="J26" s="87">
        <v>373.97524999999996</v>
      </c>
      <c r="K26" s="87">
        <v>272.98403771929827</v>
      </c>
      <c r="L26" s="87">
        <v>303.26889509965343</v>
      </c>
      <c r="M26" s="87">
        <v>287.61582694925698</v>
      </c>
      <c r="N26" s="87">
        <v>275.88806562842848</v>
      </c>
      <c r="O26" s="87">
        <v>278.81386008127879</v>
      </c>
      <c r="P26" s="87">
        <v>274.00053472293951</v>
      </c>
      <c r="Q26" s="87">
        <v>315.10394714104854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28.323506080409075</v>
      </c>
      <c r="F28" s="87">
        <v>29.945203847727328</v>
      </c>
      <c r="G28" s="87">
        <v>36.111403539389798</v>
      </c>
      <c r="H28" s="87">
        <v>24.865446207960982</v>
      </c>
      <c r="I28" s="87">
        <v>28.126598538716998</v>
      </c>
      <c r="J28" s="87">
        <v>50.330714738880395</v>
      </c>
      <c r="K28" s="87">
        <v>23.09928033456632</v>
      </c>
      <c r="L28" s="87">
        <v>30.518197405515966</v>
      </c>
      <c r="M28" s="87">
        <v>24.551044504623114</v>
      </c>
      <c r="N28" s="87">
        <v>24.898114998743637</v>
      </c>
      <c r="O28" s="87">
        <v>21.96692045926449</v>
      </c>
      <c r="P28" s="87">
        <v>17.942081731673611</v>
      </c>
      <c r="Q28" s="87">
        <v>9.3021487523509858</v>
      </c>
    </row>
    <row r="29" spans="1:17" x14ac:dyDescent="0.25">
      <c r="A29" s="88" t="s">
        <v>29</v>
      </c>
      <c r="B29" s="87">
        <v>275.63601758135854</v>
      </c>
      <c r="C29" s="87">
        <v>377.96407192982451</v>
      </c>
      <c r="D29" s="87">
        <v>425.9321385964912</v>
      </c>
      <c r="E29" s="87">
        <v>1105.2974456140353</v>
      </c>
      <c r="F29" s="87">
        <v>1006.6868456140352</v>
      </c>
      <c r="G29" s="87">
        <v>1071.2060983569725</v>
      </c>
      <c r="H29" s="87">
        <v>1065.7274736842105</v>
      </c>
      <c r="I29" s="87">
        <v>1052.7270657894735</v>
      </c>
      <c r="J29" s="87">
        <v>1086.8736517543859</v>
      </c>
      <c r="K29" s="87">
        <v>1096.1908254385964</v>
      </c>
      <c r="L29" s="87">
        <v>1050.0069667212788</v>
      </c>
      <c r="M29" s="87">
        <v>1041.700079387552</v>
      </c>
      <c r="N29" s="87">
        <v>1076.7264752915503</v>
      </c>
      <c r="O29" s="87">
        <v>1132.0560894811481</v>
      </c>
      <c r="P29" s="87">
        <v>1126.49629139637</v>
      </c>
      <c r="Q29" s="87">
        <v>1211.3104154281191</v>
      </c>
    </row>
    <row r="30" spans="1:17" x14ac:dyDescent="0.25">
      <c r="A30" s="88" t="s">
        <v>28</v>
      </c>
      <c r="B30" s="87">
        <v>0</v>
      </c>
      <c r="C30" s="87">
        <v>6.4649219298245608</v>
      </c>
      <c r="D30" s="87">
        <v>20.288390350877194</v>
      </c>
      <c r="E30" s="87">
        <v>0</v>
      </c>
      <c r="F30" s="87">
        <v>4.3392780701754381</v>
      </c>
      <c r="G30" s="87">
        <v>6.5218570342956195</v>
      </c>
      <c r="H30" s="87">
        <v>2.2180535087719297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5.0712498948038904</v>
      </c>
      <c r="O30" s="87">
        <v>4.3327475034726</v>
      </c>
      <c r="P30" s="87">
        <v>5.071312107638267</v>
      </c>
      <c r="Q30" s="87">
        <v>13.274800858597306</v>
      </c>
    </row>
    <row r="31" spans="1:17" x14ac:dyDescent="0.25">
      <c r="A31" s="88" t="s">
        <v>26</v>
      </c>
      <c r="B31" s="87">
        <v>3364.3856615165305</v>
      </c>
      <c r="C31" s="87">
        <v>3079.9361859961141</v>
      </c>
      <c r="D31" s="87">
        <v>3147.9560963352574</v>
      </c>
      <c r="E31" s="87">
        <v>2065.913919403908</v>
      </c>
      <c r="F31" s="87">
        <v>2241.5260817831636</v>
      </c>
      <c r="G31" s="87">
        <v>2382.0863702469014</v>
      </c>
      <c r="H31" s="87">
        <v>1550.8108020552131</v>
      </c>
      <c r="I31" s="87">
        <v>1934.0841934496682</v>
      </c>
      <c r="J31" s="87">
        <v>2210.7532045662801</v>
      </c>
      <c r="K31" s="87">
        <v>1817.0586437640518</v>
      </c>
      <c r="L31" s="87">
        <v>2332.8119442397046</v>
      </c>
      <c r="M31" s="87">
        <v>1843.1379613065587</v>
      </c>
      <c r="N31" s="87">
        <v>1974.4728863218415</v>
      </c>
      <c r="O31" s="87">
        <v>1969.0120475222195</v>
      </c>
      <c r="P31" s="87">
        <v>1932.1617825133969</v>
      </c>
      <c r="Q31" s="87">
        <v>1682.4262858159609</v>
      </c>
    </row>
    <row r="32" spans="1:17" x14ac:dyDescent="0.25">
      <c r="A32" s="88" t="s">
        <v>25</v>
      </c>
      <c r="B32" s="87">
        <v>91.909560168229248</v>
      </c>
      <c r="C32" s="87">
        <v>81.746799122807019</v>
      </c>
      <c r="D32" s="87">
        <v>78.368573684210531</v>
      </c>
      <c r="E32" s="87">
        <v>0</v>
      </c>
      <c r="F32" s="87">
        <v>0</v>
      </c>
      <c r="G32" s="87">
        <v>9.2184993687226796E-2</v>
      </c>
      <c r="H32" s="87">
        <v>9.6491228070175433E-2</v>
      </c>
      <c r="I32" s="87">
        <v>14.66639649122807</v>
      </c>
      <c r="J32" s="87">
        <v>0</v>
      </c>
      <c r="K32" s="87">
        <v>0</v>
      </c>
      <c r="L32" s="87">
        <v>81.584607696341649</v>
      </c>
      <c r="M32" s="87">
        <v>155.33019895866221</v>
      </c>
      <c r="N32" s="87">
        <v>80.386998210987969</v>
      </c>
      <c r="O32" s="87">
        <v>83.474827256522062</v>
      </c>
      <c r="P32" s="87">
        <v>64.069198896657383</v>
      </c>
      <c r="Q32" s="87">
        <v>58.192412105716322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6.9480535087719293</v>
      </c>
      <c r="F33" s="87">
        <v>9.50746403508772</v>
      </c>
      <c r="G33" s="87">
        <v>20.327085223353542</v>
      </c>
      <c r="H33" s="87">
        <v>18.715004385964267</v>
      </c>
      <c r="I33" s="87">
        <v>105.09974122807017</v>
      </c>
      <c r="J33" s="87">
        <v>104.2380456140361</v>
      </c>
      <c r="K33" s="87">
        <v>91.579824561403498</v>
      </c>
      <c r="L33" s="87">
        <v>176.99707946770724</v>
      </c>
      <c r="M33" s="87">
        <v>182.13748848506233</v>
      </c>
      <c r="N33" s="87">
        <v>204.56081463035508</v>
      </c>
      <c r="O33" s="87">
        <v>204.60711117665321</v>
      </c>
      <c r="P33" s="87">
        <v>208.36331298106876</v>
      </c>
      <c r="Q33" s="87">
        <v>232.63211855288534</v>
      </c>
    </row>
    <row r="34" spans="1:17" x14ac:dyDescent="0.25">
      <c r="A34" s="88" t="s">
        <v>22</v>
      </c>
      <c r="B34" s="87">
        <v>236.13423847055202</v>
      </c>
      <c r="C34" s="87">
        <v>239.94808508771933</v>
      </c>
      <c r="D34" s="87">
        <v>236.33266491228071</v>
      </c>
      <c r="E34" s="87">
        <v>906.5489972169737</v>
      </c>
      <c r="F34" s="87">
        <v>885.49339035087712</v>
      </c>
      <c r="G34" s="87">
        <v>1084.5484846646693</v>
      </c>
      <c r="H34" s="87">
        <v>1994.9043660484856</v>
      </c>
      <c r="I34" s="87">
        <v>1995.2793290244579</v>
      </c>
      <c r="J34" s="87">
        <v>1938.1310830608577</v>
      </c>
      <c r="K34" s="87">
        <v>1984.0549885684984</v>
      </c>
      <c r="L34" s="87">
        <v>1682.8442242294593</v>
      </c>
      <c r="M34" s="87">
        <v>1986.1971169606063</v>
      </c>
      <c r="N34" s="87">
        <v>2151.5421730293024</v>
      </c>
      <c r="O34" s="87">
        <v>2185.4081768244992</v>
      </c>
      <c r="P34" s="87">
        <v>2082.8001299906532</v>
      </c>
      <c r="Q34" s="87">
        <v>2056.5692864734697</v>
      </c>
    </row>
    <row r="35" spans="1:17" x14ac:dyDescent="0.25">
      <c r="A35" s="156" t="s">
        <v>181</v>
      </c>
      <c r="B35" s="204">
        <v>1030.4872461598698</v>
      </c>
      <c r="C35" s="204">
        <v>1025.4765335320944</v>
      </c>
      <c r="D35" s="204">
        <v>1045.2074184639309</v>
      </c>
      <c r="E35" s="204">
        <v>1191.3726064343393</v>
      </c>
      <c r="F35" s="204">
        <v>1132.6514291076517</v>
      </c>
      <c r="G35" s="204">
        <v>1204.8742505504006</v>
      </c>
      <c r="H35" s="204">
        <v>1228.1147254720697</v>
      </c>
      <c r="I35" s="204">
        <v>1365.6260669283924</v>
      </c>
      <c r="J35" s="204">
        <v>1439.5366699372291</v>
      </c>
      <c r="K35" s="204">
        <v>1308.7969290387009</v>
      </c>
      <c r="L35" s="204">
        <v>1453.6969341931954</v>
      </c>
      <c r="M35" s="204">
        <v>1388.5800921648693</v>
      </c>
      <c r="N35" s="204">
        <v>1453.428080149529</v>
      </c>
      <c r="O35" s="204">
        <v>1485.085824020292</v>
      </c>
      <c r="P35" s="204">
        <v>1468.4003469560803</v>
      </c>
      <c r="Q35" s="204">
        <v>1540.6987046454028</v>
      </c>
    </row>
    <row r="36" spans="1:17" x14ac:dyDescent="0.25">
      <c r="A36" s="152" t="s">
        <v>190</v>
      </c>
      <c r="B36" s="151">
        <v>537.77393732888572</v>
      </c>
      <c r="C36" s="151">
        <v>492.12862226774666</v>
      </c>
      <c r="D36" s="151">
        <v>527.75223335279918</v>
      </c>
      <c r="E36" s="151">
        <v>788.99433674250599</v>
      </c>
      <c r="F36" s="151">
        <v>671.605287590324</v>
      </c>
      <c r="G36" s="151">
        <v>756.36930330900782</v>
      </c>
      <c r="H36" s="151">
        <v>823.58525520948422</v>
      </c>
      <c r="I36" s="151">
        <v>1112.5363913897058</v>
      </c>
      <c r="J36" s="151">
        <v>1208.6651683440334</v>
      </c>
      <c r="K36" s="151">
        <v>1190.6956527795671</v>
      </c>
      <c r="L36" s="151">
        <v>1226.0188070629144</v>
      </c>
      <c r="M36" s="151">
        <v>1180.2307670965915</v>
      </c>
      <c r="N36" s="151">
        <v>1273.4171987066331</v>
      </c>
      <c r="O36" s="151">
        <v>1300.4689478293526</v>
      </c>
      <c r="P36" s="151">
        <v>1227.6993021956275</v>
      </c>
      <c r="Q36" s="151">
        <v>1360.9998445706453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7.4865154829218339</v>
      </c>
      <c r="J38" s="208">
        <v>0</v>
      </c>
      <c r="K38" s="208">
        <v>0</v>
      </c>
      <c r="L38" s="208">
        <v>0</v>
      </c>
      <c r="M38" s="208">
        <v>1.6539780137082158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1.7615567539159085E-15</v>
      </c>
      <c r="J39" s="208">
        <v>3.9326753478364084E-15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1.0140435254875199E-15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537.77393732888572</v>
      </c>
      <c r="C41" s="208">
        <v>492.12862226774666</v>
      </c>
      <c r="D41" s="208">
        <v>527.75223335279918</v>
      </c>
      <c r="E41" s="208">
        <v>788.99433674250599</v>
      </c>
      <c r="F41" s="208">
        <v>671.605287590324</v>
      </c>
      <c r="G41" s="208">
        <v>756.36930330900782</v>
      </c>
      <c r="H41" s="208">
        <v>823.58525520948422</v>
      </c>
      <c r="I41" s="208">
        <v>1105.0498759067841</v>
      </c>
      <c r="J41" s="208">
        <v>1208.6651683440334</v>
      </c>
      <c r="K41" s="208">
        <v>1190.6956527795671</v>
      </c>
      <c r="L41" s="208">
        <v>1226.0188070629144</v>
      </c>
      <c r="M41" s="208">
        <v>1178.5767890828834</v>
      </c>
      <c r="N41" s="208">
        <v>1273.4171987066331</v>
      </c>
      <c r="O41" s="208">
        <v>1300.4689478293526</v>
      </c>
      <c r="P41" s="208">
        <v>1227.6993021956275</v>
      </c>
      <c r="Q41" s="208">
        <v>1360.9998445706453</v>
      </c>
    </row>
    <row r="42" spans="1:17" x14ac:dyDescent="0.25">
      <c r="A42" s="152" t="s">
        <v>189</v>
      </c>
      <c r="B42" s="151">
        <v>492.71330883098409</v>
      </c>
      <c r="C42" s="151">
        <v>533.34791126434789</v>
      </c>
      <c r="D42" s="151">
        <v>517.45518511113164</v>
      </c>
      <c r="E42" s="151">
        <v>402.3782696918334</v>
      </c>
      <c r="F42" s="151">
        <v>461.04614151732761</v>
      </c>
      <c r="G42" s="151">
        <v>448.50494724139276</v>
      </c>
      <c r="H42" s="151">
        <v>404.52947026258551</v>
      </c>
      <c r="I42" s="151">
        <v>253.08967553868658</v>
      </c>
      <c r="J42" s="151">
        <v>230.87150159319569</v>
      </c>
      <c r="K42" s="151">
        <v>118.10127625913374</v>
      </c>
      <c r="L42" s="151">
        <v>227.67812713028104</v>
      </c>
      <c r="M42" s="151">
        <v>208.34932506827764</v>
      </c>
      <c r="N42" s="151">
        <v>180.01088144289585</v>
      </c>
      <c r="O42" s="151">
        <v>184.61687619093928</v>
      </c>
      <c r="P42" s="151">
        <v>240.70104476045287</v>
      </c>
      <c r="Q42" s="151">
        <v>179.69886007475759</v>
      </c>
    </row>
    <row r="43" spans="1:17" x14ac:dyDescent="0.25">
      <c r="A43" s="156" t="s">
        <v>180</v>
      </c>
      <c r="B43" s="155">
        <v>515.24362307993442</v>
      </c>
      <c r="C43" s="155">
        <v>512.73826676604813</v>
      </c>
      <c r="D43" s="155">
        <v>522.60370923196569</v>
      </c>
      <c r="E43" s="155">
        <v>595.68630321716932</v>
      </c>
      <c r="F43" s="155">
        <v>566.32571455382686</v>
      </c>
      <c r="G43" s="155">
        <v>602.43712527520097</v>
      </c>
      <c r="H43" s="155">
        <v>614.05736273603475</v>
      </c>
      <c r="I43" s="155">
        <v>682.8130334641977</v>
      </c>
      <c r="J43" s="155">
        <v>719.76833496861582</v>
      </c>
      <c r="K43" s="155">
        <v>654.39846451935148</v>
      </c>
      <c r="L43" s="155">
        <v>726.84846709659882</v>
      </c>
      <c r="M43" s="155">
        <v>694.2900460824344</v>
      </c>
      <c r="N43" s="155">
        <v>726.71404007476599</v>
      </c>
      <c r="O43" s="155">
        <v>742.54291201014678</v>
      </c>
      <c r="P43" s="155">
        <v>734.20017347804082</v>
      </c>
      <c r="Q43" s="155">
        <v>770.34935232270129</v>
      </c>
    </row>
    <row r="44" spans="1:17" x14ac:dyDescent="0.25">
      <c r="A44" s="152" t="s">
        <v>193</v>
      </c>
      <c r="B44" s="151">
        <v>186.15251676769128</v>
      </c>
      <c r="C44" s="151">
        <v>170.35221540037426</v>
      </c>
      <c r="D44" s="151">
        <v>182.68346539135385</v>
      </c>
      <c r="E44" s="151">
        <v>273.11342425702145</v>
      </c>
      <c r="F44" s="151">
        <v>232.47875339665092</v>
      </c>
      <c r="G44" s="151">
        <v>261.82014345311842</v>
      </c>
      <c r="H44" s="151">
        <v>285.08720372635997</v>
      </c>
      <c r="I44" s="151">
        <v>385.10875086566807</v>
      </c>
      <c r="J44" s="151">
        <v>418.38409673447381</v>
      </c>
      <c r="K44" s="151">
        <v>412.16387980831217</v>
      </c>
      <c r="L44" s="151">
        <v>424.39112552177869</v>
      </c>
      <c r="M44" s="151">
        <v>408.54141937958934</v>
      </c>
      <c r="N44" s="151">
        <v>440.7982610907585</v>
      </c>
      <c r="O44" s="151">
        <v>450.16232809477663</v>
      </c>
      <c r="P44" s="151">
        <v>424.97283537540994</v>
      </c>
      <c r="Q44" s="151">
        <v>471.11533081291583</v>
      </c>
    </row>
    <row r="45" spans="1:17" x14ac:dyDescent="0.25">
      <c r="A45" s="152" t="s">
        <v>187</v>
      </c>
      <c r="B45" s="151">
        <v>158.53649940921025</v>
      </c>
      <c r="C45" s="151">
        <v>157.76562054339956</v>
      </c>
      <c r="D45" s="151">
        <v>160.80114130214329</v>
      </c>
      <c r="E45" s="151">
        <v>183.28809329759011</v>
      </c>
      <c r="F45" s="151">
        <v>174.25406601656249</v>
      </c>
      <c r="G45" s="151">
        <v>185.36526931544654</v>
      </c>
      <c r="H45" s="151">
        <v>188.94072699570282</v>
      </c>
      <c r="I45" s="151">
        <v>210.09631798898437</v>
      </c>
      <c r="J45" s="151">
        <v>221.4671799903436</v>
      </c>
      <c r="K45" s="151">
        <v>201.35337369826223</v>
      </c>
      <c r="L45" s="151">
        <v>223.64568218356905</v>
      </c>
      <c r="M45" s="151">
        <v>213.62770648690281</v>
      </c>
      <c r="N45" s="151">
        <v>223.60432002300502</v>
      </c>
      <c r="O45" s="151">
        <v>228.47474215696806</v>
      </c>
      <c r="P45" s="151">
        <v>225.90774568555116</v>
      </c>
      <c r="Q45" s="151">
        <v>237.03056994544636</v>
      </c>
    </row>
    <row r="46" spans="1:17" x14ac:dyDescent="0.25">
      <c r="A46" s="150" t="s">
        <v>33</v>
      </c>
      <c r="B46" s="87">
        <v>11.339486143972806</v>
      </c>
      <c r="C46" s="87">
        <v>19.469522105263195</v>
      </c>
      <c r="D46" s="87">
        <v>18.575934035087698</v>
      </c>
      <c r="E46" s="87">
        <v>17.098965964912225</v>
      </c>
      <c r="F46" s="87">
        <v>8.9449140350877201</v>
      </c>
      <c r="G46" s="87">
        <v>4.7828009898063613</v>
      </c>
      <c r="H46" s="87">
        <v>6.2563259649122642</v>
      </c>
      <c r="I46" s="87">
        <v>10.484792280701811</v>
      </c>
      <c r="J46" s="87">
        <v>11.856200000000001</v>
      </c>
      <c r="K46" s="87">
        <v>9.1727336842105274</v>
      </c>
      <c r="L46" s="87">
        <v>17.899067097762952</v>
      </c>
      <c r="M46" s="87">
        <v>12.87608043045492</v>
      </c>
      <c r="N46" s="87">
        <v>12.929891731877149</v>
      </c>
      <c r="O46" s="87">
        <v>14.66849560042084</v>
      </c>
      <c r="P46" s="87">
        <v>18.238485891354685</v>
      </c>
      <c r="Q46" s="87">
        <v>34.16470030442315</v>
      </c>
    </row>
    <row r="47" spans="1:17" x14ac:dyDescent="0.25">
      <c r="A47" s="150" t="s">
        <v>31</v>
      </c>
      <c r="B47" s="87">
        <v>2.903723165722667</v>
      </c>
      <c r="C47" s="87">
        <v>0.62118701754386052</v>
      </c>
      <c r="D47" s="87">
        <v>8.4194035087719055E-2</v>
      </c>
      <c r="E47" s="87">
        <v>16.624330175438558</v>
      </c>
      <c r="F47" s="87">
        <v>13.400124210526371</v>
      </c>
      <c r="G47" s="87">
        <v>13.277250723484713</v>
      </c>
      <c r="H47" s="87">
        <v>13.326668771929803</v>
      </c>
      <c r="I47" s="87">
        <v>13.066677543859612</v>
      </c>
      <c r="J47" s="87">
        <v>13.599100000000021</v>
      </c>
      <c r="K47" s="87">
        <v>9.9266922807017295</v>
      </c>
      <c r="L47" s="87">
        <v>11.027959821805553</v>
      </c>
      <c r="M47" s="87">
        <v>10.458757343609307</v>
      </c>
      <c r="N47" s="87">
        <v>10.032293295579223</v>
      </c>
      <c r="O47" s="87">
        <v>10.138685821137415</v>
      </c>
      <c r="P47" s="87">
        <v>9.9636558081068642</v>
      </c>
      <c r="Q47" s="87">
        <v>11.458325350583607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1.0299456756512377</v>
      </c>
      <c r="F49" s="87">
        <v>1.0889165035537225</v>
      </c>
      <c r="G49" s="87">
        <v>1.3131419468869012</v>
      </c>
      <c r="H49" s="87">
        <v>0.90419804392585235</v>
      </c>
      <c r="I49" s="87">
        <v>1.0227854014078908</v>
      </c>
      <c r="J49" s="87">
        <v>1.8302078086865592</v>
      </c>
      <c r="K49" s="87">
        <v>0.83997383034786921</v>
      </c>
      <c r="L49" s="87">
        <v>1.1097526329278544</v>
      </c>
      <c r="M49" s="87">
        <v>0.89276525471356649</v>
      </c>
      <c r="N49" s="87">
        <v>0.90538599995431568</v>
      </c>
      <c r="O49" s="87">
        <v>0.79879710760961942</v>
      </c>
      <c r="P49" s="87">
        <v>0.65243933569722401</v>
      </c>
      <c r="Q49" s="87">
        <v>0.33825995463094571</v>
      </c>
    </row>
    <row r="50" spans="1:17" x14ac:dyDescent="0.25">
      <c r="A50" s="150" t="s">
        <v>29</v>
      </c>
      <c r="B50" s="87">
        <v>10.023127912049404</v>
      </c>
      <c r="C50" s="87">
        <v>13.74414807017547</v>
      </c>
      <c r="D50" s="87">
        <v>15.488441403508773</v>
      </c>
      <c r="E50" s="87">
        <v>40.192634385964766</v>
      </c>
      <c r="F50" s="87">
        <v>36.606794385964918</v>
      </c>
      <c r="G50" s="87">
        <v>38.952949031162689</v>
      </c>
      <c r="H50" s="87">
        <v>38.753726315789436</v>
      </c>
      <c r="I50" s="87">
        <v>38.280984210526412</v>
      </c>
      <c r="J50" s="87">
        <v>39.522678245614088</v>
      </c>
      <c r="K50" s="87">
        <v>39.861484561403586</v>
      </c>
      <c r="L50" s="87">
        <v>38.182071517137501</v>
      </c>
      <c r="M50" s="87">
        <v>37.880002886819966</v>
      </c>
      <c r="N50" s="87">
        <v>39.153690010601849</v>
      </c>
      <c r="O50" s="87">
        <v>41.165675981132608</v>
      </c>
      <c r="P50" s="87">
        <v>40.963501505322483</v>
      </c>
      <c r="Q50" s="87">
        <v>44.047651470113351</v>
      </c>
    </row>
    <row r="51" spans="1:17" x14ac:dyDescent="0.25">
      <c r="A51" s="150" t="s">
        <v>28</v>
      </c>
      <c r="B51" s="87">
        <v>0</v>
      </c>
      <c r="C51" s="87">
        <v>0.23508807017543898</v>
      </c>
      <c r="D51" s="87">
        <v>0.73775964912280756</v>
      </c>
      <c r="E51" s="87">
        <v>0</v>
      </c>
      <c r="F51" s="87">
        <v>0.15779192982456181</v>
      </c>
      <c r="G51" s="87">
        <v>0.23715843761075028</v>
      </c>
      <c r="H51" s="87">
        <v>8.065649122807006E-2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0.18440908708377801</v>
      </c>
      <c r="O51" s="87">
        <v>0.15755445467173068</v>
      </c>
      <c r="P51" s="87">
        <v>0.18441134936866455</v>
      </c>
      <c r="Q51" s="87">
        <v>0.4827200312217208</v>
      </c>
    </row>
    <row r="52" spans="1:17" x14ac:dyDescent="0.25">
      <c r="A52" s="150" t="s">
        <v>26</v>
      </c>
      <c r="B52" s="87">
        <v>122.34129678241879</v>
      </c>
      <c r="C52" s="87">
        <v>111.99767949076795</v>
      </c>
      <c r="D52" s="87">
        <v>114.47113077582753</v>
      </c>
      <c r="E52" s="87">
        <v>75.124142523778119</v>
      </c>
      <c r="F52" s="87">
        <v>81.510039337570106</v>
      </c>
      <c r="G52" s="87">
        <v>86.621322554432936</v>
      </c>
      <c r="H52" s="87">
        <v>56.393120074734952</v>
      </c>
      <c r="I52" s="87">
        <v>70.330334307260955</v>
      </c>
      <c r="J52" s="87">
        <v>80.391025620592245</v>
      </c>
      <c r="K52" s="87">
        <v>66.074859773238359</v>
      </c>
      <c r="L52" s="87">
        <v>84.829525245080276</v>
      </c>
      <c r="M52" s="87">
        <v>67.023198592965628</v>
      </c>
      <c r="N52" s="87">
        <v>71.799014048066965</v>
      </c>
      <c r="O52" s="87">
        <v>71.600438091717024</v>
      </c>
      <c r="P52" s="87">
        <v>70.260428455032752</v>
      </c>
      <c r="Q52" s="87">
        <v>61.179137666034876</v>
      </c>
    </row>
    <row r="53" spans="1:17" x14ac:dyDescent="0.25">
      <c r="A53" s="150" t="s">
        <v>25</v>
      </c>
      <c r="B53" s="87">
        <v>3.3421658242992436</v>
      </c>
      <c r="C53" s="87">
        <v>2.9726108771929773</v>
      </c>
      <c r="D53" s="87">
        <v>2.8497663157894664</v>
      </c>
      <c r="E53" s="87">
        <v>0</v>
      </c>
      <c r="F53" s="87">
        <v>0</v>
      </c>
      <c r="G53" s="87">
        <v>3.352181588626435E-3</v>
      </c>
      <c r="H53" s="87">
        <v>3.5087719298245723E-3</v>
      </c>
      <c r="I53" s="87">
        <v>0.5333235087719288</v>
      </c>
      <c r="J53" s="87">
        <v>0</v>
      </c>
      <c r="K53" s="87">
        <v>0</v>
      </c>
      <c r="L53" s="87">
        <v>2.9667130071397025</v>
      </c>
      <c r="M53" s="87">
        <v>5.6483708712240741</v>
      </c>
      <c r="N53" s="87">
        <v>2.923163571308649</v>
      </c>
      <c r="O53" s="87">
        <v>3.0354482638735334</v>
      </c>
      <c r="P53" s="87">
        <v>2.3297890507875394</v>
      </c>
      <c r="Q53" s="87">
        <v>2.1160877129351405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0.25265649122806977</v>
      </c>
      <c r="F54" s="87">
        <v>0.34572596491228147</v>
      </c>
      <c r="G54" s="87">
        <v>0.73916673539467581</v>
      </c>
      <c r="H54" s="87">
        <v>0.68054561403506142</v>
      </c>
      <c r="I54" s="87">
        <v>3.8218087719298239</v>
      </c>
      <c r="J54" s="87">
        <v>3.7904743859649557</v>
      </c>
      <c r="K54" s="87">
        <v>3.3301754385964841</v>
      </c>
      <c r="L54" s="87">
        <v>6.4362574351893613</v>
      </c>
      <c r="M54" s="87">
        <v>6.6231813994567972</v>
      </c>
      <c r="N54" s="87">
        <v>7.4385750774674761</v>
      </c>
      <c r="O54" s="87">
        <v>7.4402585882419601</v>
      </c>
      <c r="P54" s="87">
        <v>7.5768477447661553</v>
      </c>
      <c r="Q54" s="87">
        <v>8.4593497655594661</v>
      </c>
    </row>
    <row r="55" spans="1:17" x14ac:dyDescent="0.25">
      <c r="A55" s="150" t="s">
        <v>22</v>
      </c>
      <c r="B55" s="87">
        <v>8.5866995807473359</v>
      </c>
      <c r="C55" s="87">
        <v>8.7253849122806741</v>
      </c>
      <c r="D55" s="87">
        <v>8.5939150877192958</v>
      </c>
      <c r="E55" s="87">
        <v>32.965418080617155</v>
      </c>
      <c r="F55" s="87">
        <v>32.199759649122825</v>
      </c>
      <c r="G55" s="87">
        <v>39.438126715078852</v>
      </c>
      <c r="H55" s="87">
        <v>72.541976947217563</v>
      </c>
      <c r="I55" s="87">
        <v>72.555611964525951</v>
      </c>
      <c r="J55" s="87">
        <v>70.477493929485718</v>
      </c>
      <c r="K55" s="87">
        <v>72.147454129763673</v>
      </c>
      <c r="L55" s="87">
        <v>61.194335426525868</v>
      </c>
      <c r="M55" s="87">
        <v>72.225349707658552</v>
      </c>
      <c r="N55" s="87">
        <v>78.237897201065607</v>
      </c>
      <c r="O55" s="87">
        <v>79.469388248163341</v>
      </c>
      <c r="P55" s="87">
        <v>75.738186545114786</v>
      </c>
      <c r="Q55" s="87">
        <v>74.784337689944095</v>
      </c>
    </row>
    <row r="56" spans="1:17" x14ac:dyDescent="0.25">
      <c r="A56" s="152" t="s">
        <v>186</v>
      </c>
      <c r="B56" s="151">
        <v>170.55460690303295</v>
      </c>
      <c r="C56" s="151">
        <v>184.62043082227427</v>
      </c>
      <c r="D56" s="151">
        <v>179.11910253846861</v>
      </c>
      <c r="E56" s="151">
        <v>139.28478566255768</v>
      </c>
      <c r="F56" s="151">
        <v>159.59289514061339</v>
      </c>
      <c r="G56" s="151">
        <v>155.25171250663595</v>
      </c>
      <c r="H56" s="151">
        <v>140.02943201397193</v>
      </c>
      <c r="I56" s="151">
        <v>87.607964609545348</v>
      </c>
      <c r="J56" s="151">
        <v>79.917058243798493</v>
      </c>
      <c r="K56" s="151">
        <v>40.881211012777094</v>
      </c>
      <c r="L56" s="151">
        <v>78.811659391251098</v>
      </c>
      <c r="M56" s="151">
        <v>72.120920215942277</v>
      </c>
      <c r="N56" s="151">
        <v>62.311458961002458</v>
      </c>
      <c r="O56" s="151">
        <v>63.905841758402104</v>
      </c>
      <c r="P56" s="151">
        <v>83.319592417079761</v>
      </c>
      <c r="Q56" s="151">
        <v>62.20345156433914</v>
      </c>
    </row>
    <row r="57" spans="1:17" x14ac:dyDescent="0.25">
      <c r="A57" s="243" t="s">
        <v>179</v>
      </c>
      <c r="B57" s="242">
        <v>356.70712367072417</v>
      </c>
      <c r="C57" s="242">
        <v>354.97264622264851</v>
      </c>
      <c r="D57" s="242">
        <v>361.80256792982249</v>
      </c>
      <c r="E57" s="242">
        <v>412.39820991957913</v>
      </c>
      <c r="F57" s="242">
        <v>392.07164853726437</v>
      </c>
      <c r="G57" s="242">
        <v>417.07185595975426</v>
      </c>
      <c r="H57" s="242">
        <v>425.11663574033179</v>
      </c>
      <c r="I57" s="242">
        <v>472.71671547521339</v>
      </c>
      <c r="J57" s="242">
        <v>498.30115497827222</v>
      </c>
      <c r="K57" s="242">
        <v>453.04509082108933</v>
      </c>
      <c r="L57" s="242">
        <v>503.2027849130298</v>
      </c>
      <c r="M57" s="242">
        <v>480.66233959553165</v>
      </c>
      <c r="N57" s="242">
        <v>503.10972005176092</v>
      </c>
      <c r="O57" s="242">
        <v>514.0681698531788</v>
      </c>
      <c r="P57" s="242">
        <v>508.29242779248955</v>
      </c>
      <c r="Q57" s="242">
        <v>533.31878237725482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1985.4757043111808</v>
      </c>
      <c r="C60" s="96">
        <v>2039.4027860947299</v>
      </c>
      <c r="D60" s="96">
        <v>2100.3751046020752</v>
      </c>
      <c r="E60" s="96">
        <v>2313.2248633442105</v>
      </c>
      <c r="F60" s="96">
        <v>2209.4076034502605</v>
      </c>
      <c r="G60" s="96">
        <v>2337.9927604393692</v>
      </c>
      <c r="H60" s="96">
        <v>2373.556849580003</v>
      </c>
      <c r="I60" s="96">
        <v>2790.1091486397713</v>
      </c>
      <c r="J60" s="96">
        <v>2322.3297275395357</v>
      </c>
      <c r="K60" s="96">
        <v>2077.013714569799</v>
      </c>
      <c r="L60" s="96">
        <v>2343.9062128570527</v>
      </c>
      <c r="M60" s="96">
        <v>2771.758329495518</v>
      </c>
      <c r="N60" s="96">
        <v>2534.0866715530824</v>
      </c>
      <c r="O60" s="96">
        <v>2256.784176649664</v>
      </c>
      <c r="P60" s="96">
        <v>2368.005704594822</v>
      </c>
      <c r="Q60" s="96">
        <v>2302.9795296507064</v>
      </c>
    </row>
    <row r="61" spans="1:17" x14ac:dyDescent="0.25">
      <c r="A61" s="132" t="s">
        <v>83</v>
      </c>
      <c r="B61" s="160">
        <v>20.319239776126235</v>
      </c>
      <c r="C61" s="160">
        <v>20.871126310324282</v>
      </c>
      <c r="D61" s="160">
        <v>21.495113376379514</v>
      </c>
      <c r="E61" s="160">
        <v>23.673405094974232</v>
      </c>
      <c r="F61" s="160">
        <v>22.610945457666599</v>
      </c>
      <c r="G61" s="160">
        <v>23.926878274592692</v>
      </c>
      <c r="H61" s="160">
        <v>24.290839038806002</v>
      </c>
      <c r="I61" s="160">
        <v>28.553810388953316</v>
      </c>
      <c r="J61" s="160">
        <v>23.766583731364587</v>
      </c>
      <c r="K61" s="160">
        <v>21.256034306039492</v>
      </c>
      <c r="L61" s="160">
        <v>23.98739619345654</v>
      </c>
      <c r="M61" s="160">
        <v>28.366009201826817</v>
      </c>
      <c r="N61" s="160">
        <v>25.933691649294893</v>
      </c>
      <c r="O61" s="160">
        <v>23.095794478241181</v>
      </c>
      <c r="P61" s="160">
        <v>24.23402895256773</v>
      </c>
      <c r="Q61" s="160">
        <v>23.568554961853632</v>
      </c>
    </row>
    <row r="62" spans="1:17" x14ac:dyDescent="0.25">
      <c r="A62" s="76" t="s">
        <v>82</v>
      </c>
      <c r="B62" s="159">
        <v>132.09961466996714</v>
      </c>
      <c r="C62" s="159">
        <v>135.6875441059278</v>
      </c>
      <c r="D62" s="159">
        <v>139.7442141336021</v>
      </c>
      <c r="E62" s="159">
        <v>153.90574280473044</v>
      </c>
      <c r="F62" s="159">
        <v>146.99847116282413</v>
      </c>
      <c r="G62" s="159">
        <v>155.55362479862822</v>
      </c>
      <c r="H62" s="159">
        <v>157.9198096183996</v>
      </c>
      <c r="I62" s="159">
        <v>185.63427526318313</v>
      </c>
      <c r="J62" s="159">
        <v>154.51151654913502</v>
      </c>
      <c r="K62" s="159">
        <v>138.18991124552468</v>
      </c>
      <c r="L62" s="159">
        <v>155.94706440811279</v>
      </c>
      <c r="M62" s="159">
        <v>184.41334058613282</v>
      </c>
      <c r="N62" s="159">
        <v>168.60033700014333</v>
      </c>
      <c r="O62" s="159">
        <v>150.15057574432848</v>
      </c>
      <c r="P62" s="159">
        <v>157.55047540195608</v>
      </c>
      <c r="Q62" s="159">
        <v>153.22409022638939</v>
      </c>
    </row>
    <row r="63" spans="1:17" x14ac:dyDescent="0.25">
      <c r="A63" s="76" t="s">
        <v>81</v>
      </c>
      <c r="B63" s="159">
        <v>24.378555135588147</v>
      </c>
      <c r="C63" s="159">
        <v>25.040695867759808</v>
      </c>
      <c r="D63" s="159">
        <v>25.789341154754958</v>
      </c>
      <c r="E63" s="159">
        <v>28.402805307363145</v>
      </c>
      <c r="F63" s="159">
        <v>27.12809074457358</v>
      </c>
      <c r="G63" s="159">
        <v>28.706916580855861</v>
      </c>
      <c r="H63" s="159">
        <v>29.143588309489623</v>
      </c>
      <c r="I63" s="159">
        <v>34.258202992225144</v>
      </c>
      <c r="J63" s="159">
        <v>28.514598885751358</v>
      </c>
      <c r="K63" s="159">
        <v>25.502499601514501</v>
      </c>
      <c r="L63" s="159">
        <v>28.779524583811103</v>
      </c>
      <c r="M63" s="159">
        <v>34.032883460326545</v>
      </c>
      <c r="N63" s="159">
        <v>31.114644972323283</v>
      </c>
      <c r="O63" s="159">
        <v>27.709801414398985</v>
      </c>
      <c r="P63" s="159">
        <v>29.075428878581949</v>
      </c>
      <c r="Q63" s="159">
        <v>28.277008536449625</v>
      </c>
    </row>
    <row r="64" spans="1:17" x14ac:dyDescent="0.25">
      <c r="A64" s="76" t="s">
        <v>80</v>
      </c>
      <c r="B64" s="159">
        <v>193.03277787319922</v>
      </c>
      <c r="C64" s="159">
        <v>198.27569994808067</v>
      </c>
      <c r="D64" s="159">
        <v>204.20357707560535</v>
      </c>
      <c r="E64" s="159">
        <v>224.89734840225515</v>
      </c>
      <c r="F64" s="159">
        <v>214.80398184783266</v>
      </c>
      <c r="G64" s="159">
        <v>227.30534360863055</v>
      </c>
      <c r="H64" s="159">
        <v>230.76297086865699</v>
      </c>
      <c r="I64" s="159">
        <v>271.26119869505646</v>
      </c>
      <c r="J64" s="159">
        <v>225.78254544796354</v>
      </c>
      <c r="K64" s="159">
        <v>201.93232590737514</v>
      </c>
      <c r="L64" s="159">
        <v>227.88026383783708</v>
      </c>
      <c r="M64" s="159">
        <v>269.47708741735471</v>
      </c>
      <c r="N64" s="159">
        <v>246.37007066830145</v>
      </c>
      <c r="O64" s="159">
        <v>219.41004754329117</v>
      </c>
      <c r="P64" s="159">
        <v>230.22327504939338</v>
      </c>
      <c r="Q64" s="159">
        <v>223.90127213760945</v>
      </c>
    </row>
    <row r="65" spans="1:17" x14ac:dyDescent="0.25">
      <c r="A65" s="129" t="s">
        <v>79</v>
      </c>
      <c r="B65" s="158">
        <v>56.893871373153459</v>
      </c>
      <c r="C65" s="158">
        <v>58.439153668907991</v>
      </c>
      <c r="D65" s="158">
        <v>60.186317453862635</v>
      </c>
      <c r="E65" s="158">
        <v>66.285534265927822</v>
      </c>
      <c r="F65" s="158">
        <v>63.310647281466473</v>
      </c>
      <c r="G65" s="158">
        <v>66.995259168859533</v>
      </c>
      <c r="H65" s="158">
        <v>68.014349308656804</v>
      </c>
      <c r="I65" s="158">
        <v>79.950669089069279</v>
      </c>
      <c r="J65" s="158">
        <v>66.546434447820843</v>
      </c>
      <c r="K65" s="158">
        <v>59.516896056910575</v>
      </c>
      <c r="L65" s="158">
        <v>67.164709341678304</v>
      </c>
      <c r="M65" s="158">
        <v>79.424825765115088</v>
      </c>
      <c r="N65" s="158">
        <v>72.614336618025703</v>
      </c>
      <c r="O65" s="158">
        <v>64.668224539075297</v>
      </c>
      <c r="P65" s="158">
        <v>67.855281067189637</v>
      </c>
      <c r="Q65" s="158">
        <v>65.991953893190157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5.3276783826010909</v>
      </c>
      <c r="F66" s="91">
        <v>4.5047463570216388</v>
      </c>
      <c r="G66" s="91">
        <v>5.6911355220374933</v>
      </c>
      <c r="H66" s="91">
        <v>6.414275938412481</v>
      </c>
      <c r="I66" s="91">
        <v>8.2849250230133435</v>
      </c>
      <c r="J66" s="91">
        <v>10.585070589290925</v>
      </c>
      <c r="K66" s="91">
        <v>5.6698701505218416</v>
      </c>
      <c r="L66" s="91">
        <v>6.1678860452242557</v>
      </c>
      <c r="M66" s="91">
        <v>7.8234518700644848</v>
      </c>
      <c r="N66" s="91">
        <v>6.7595232402925278</v>
      </c>
      <c r="O66" s="91">
        <v>5.1612643786451269</v>
      </c>
      <c r="P66" s="91">
        <v>4.3716074785148331</v>
      </c>
      <c r="Q66" s="91">
        <v>2.6133785615808063</v>
      </c>
    </row>
    <row r="67" spans="1:17" x14ac:dyDescent="0.25">
      <c r="A67" s="92" t="s">
        <v>26</v>
      </c>
      <c r="B67" s="91">
        <v>17.06816141194604</v>
      </c>
      <c r="C67" s="91">
        <v>17.531746100672397</v>
      </c>
      <c r="D67" s="91">
        <v>18.05589523615879</v>
      </c>
      <c r="E67" s="91">
        <v>19.885660279778353</v>
      </c>
      <c r="F67" s="91">
        <v>18.99319418443994</v>
      </c>
      <c r="G67" s="91">
        <v>20.09857775065786</v>
      </c>
      <c r="H67" s="91">
        <v>20.404304792597038</v>
      </c>
      <c r="I67" s="91">
        <v>23.985200726720784</v>
      </c>
      <c r="J67" s="91">
        <v>19.963930334346255</v>
      </c>
      <c r="K67" s="91">
        <v>17.855068817073171</v>
      </c>
      <c r="L67" s="91">
        <v>20.149412802503491</v>
      </c>
      <c r="M67" s="91">
        <v>23.827447729534523</v>
      </c>
      <c r="N67" s="91">
        <v>21.784300985407711</v>
      </c>
      <c r="O67" s="91">
        <v>19.40046736172259</v>
      </c>
      <c r="P67" s="91">
        <v>20.356584320156887</v>
      </c>
      <c r="Q67" s="91">
        <v>19.797586167957046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39.825709961207423</v>
      </c>
      <c r="C69" s="157">
        <v>40.907407568235598</v>
      </c>
      <c r="D69" s="157">
        <v>42.130422217703845</v>
      </c>
      <c r="E69" s="157">
        <v>41.072195603548387</v>
      </c>
      <c r="F69" s="157">
        <v>39.812706740004892</v>
      </c>
      <c r="G69" s="157">
        <v>41.205545896164182</v>
      </c>
      <c r="H69" s="157">
        <v>41.195768577647286</v>
      </c>
      <c r="I69" s="157">
        <v>47.680543339335152</v>
      </c>
      <c r="J69" s="157">
        <v>35.99743352418367</v>
      </c>
      <c r="K69" s="157">
        <v>35.991957089315562</v>
      </c>
      <c r="L69" s="157">
        <v>40.847410493950562</v>
      </c>
      <c r="M69" s="157">
        <v>47.773926165516073</v>
      </c>
      <c r="N69" s="157">
        <v>44.070512392325462</v>
      </c>
      <c r="O69" s="157">
        <v>40.106492798707578</v>
      </c>
      <c r="P69" s="157">
        <v>43.127089268517921</v>
      </c>
      <c r="Q69" s="157">
        <v>43.580989163652298</v>
      </c>
    </row>
    <row r="70" spans="1:17" x14ac:dyDescent="0.25">
      <c r="A70" s="156" t="s">
        <v>183</v>
      </c>
      <c r="B70" s="204">
        <v>98.675912210632674</v>
      </c>
      <c r="C70" s="204">
        <v>101.35602759874584</v>
      </c>
      <c r="D70" s="204">
        <v>104.38628333808603</v>
      </c>
      <c r="E70" s="204">
        <v>114.96467725249549</v>
      </c>
      <c r="F70" s="204">
        <v>109.80507605415302</v>
      </c>
      <c r="G70" s="204">
        <v>116.19561391623665</v>
      </c>
      <c r="H70" s="204">
        <v>117.96310919722764</v>
      </c>
      <c r="I70" s="204">
        <v>138.66529054545984</v>
      </c>
      <c r="J70" s="204">
        <v>115.417178775469</v>
      </c>
      <c r="K70" s="204">
        <v>103.22524849543461</v>
      </c>
      <c r="L70" s="204">
        <v>116.48950585878832</v>
      </c>
      <c r="M70" s="204">
        <v>137.75327544754657</v>
      </c>
      <c r="N70" s="204">
        <v>125.94126102543132</v>
      </c>
      <c r="O70" s="204">
        <v>112.15963852384942</v>
      </c>
      <c r="P70" s="204">
        <v>117.68722352708987</v>
      </c>
      <c r="Q70" s="204">
        <v>114.45549567655692</v>
      </c>
    </row>
    <row r="71" spans="1:17" x14ac:dyDescent="0.25">
      <c r="A71" s="152" t="s">
        <v>192</v>
      </c>
      <c r="B71" s="151">
        <v>88.80832098956941</v>
      </c>
      <c r="C71" s="151">
        <v>91.220424838871253</v>
      </c>
      <c r="D71" s="151">
        <v>93.947655004277422</v>
      </c>
      <c r="E71" s="151">
        <v>103.46820952724595</v>
      </c>
      <c r="F71" s="151">
        <v>98.824568448737722</v>
      </c>
      <c r="G71" s="151">
        <v>104.57605252461298</v>
      </c>
      <c r="H71" s="151">
        <v>106.16679827750487</v>
      </c>
      <c r="I71" s="151">
        <v>124.79876149091385</v>
      </c>
      <c r="J71" s="151">
        <v>103.8754608979221</v>
      </c>
      <c r="K71" s="151">
        <v>92.902723645891143</v>
      </c>
      <c r="L71" s="151">
        <v>104.84055527290948</v>
      </c>
      <c r="M71" s="151">
        <v>123.9779479027919</v>
      </c>
      <c r="N71" s="151">
        <v>113.34713492288817</v>
      </c>
      <c r="O71" s="151">
        <v>100.94367467146446</v>
      </c>
      <c r="P71" s="151">
        <v>105.91850117438088</v>
      </c>
      <c r="Q71" s="151">
        <v>103.00994610890122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1.3331387043835885</v>
      </c>
      <c r="F75" s="87">
        <v>1.3028215967692474</v>
      </c>
      <c r="G75" s="87">
        <v>1.5616539202084567</v>
      </c>
      <c r="H75" s="87">
        <v>1.1671326746806416</v>
      </c>
      <c r="I75" s="87">
        <v>1.3014312973784978</v>
      </c>
      <c r="J75" s="87">
        <v>1.6823292904537732</v>
      </c>
      <c r="K75" s="87">
        <v>0.73855597940738249</v>
      </c>
      <c r="L75" s="87">
        <v>0.94322862912389038</v>
      </c>
      <c r="M75" s="87">
        <v>1.1101724658441203</v>
      </c>
      <c r="N75" s="87">
        <v>0.86332247972747445</v>
      </c>
      <c r="O75" s="87">
        <v>0.57122240479740738</v>
      </c>
      <c r="P75" s="87">
        <v>0.45403883558673247</v>
      </c>
      <c r="Q75" s="87">
        <v>5.0655525209160562E-4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88.80832098956941</v>
      </c>
      <c r="C78" s="87">
        <v>91.220424838871253</v>
      </c>
      <c r="D78" s="87">
        <v>93.947655004277422</v>
      </c>
      <c r="E78" s="87">
        <v>97.239014056495961</v>
      </c>
      <c r="F78" s="87">
        <v>97.521746851968473</v>
      </c>
      <c r="G78" s="87">
        <v>103.01439860440452</v>
      </c>
      <c r="H78" s="87">
        <v>72.791855178807836</v>
      </c>
      <c r="I78" s="87">
        <v>89.491009645393987</v>
      </c>
      <c r="J78" s="87">
        <v>73.895530578136359</v>
      </c>
      <c r="K78" s="87">
        <v>58.097027563131874</v>
      </c>
      <c r="L78" s="87">
        <v>72.100425294822628</v>
      </c>
      <c r="M78" s="87">
        <v>83.344764211937886</v>
      </c>
      <c r="N78" s="87">
        <v>68.463288424045373</v>
      </c>
      <c r="O78" s="87">
        <v>51.201705716849872</v>
      </c>
      <c r="P78" s="87">
        <v>48.894910803404144</v>
      </c>
      <c r="Q78" s="87">
        <v>9.1617742741606431E-2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4.8960567663663976</v>
      </c>
      <c r="F81" s="87">
        <v>0</v>
      </c>
      <c r="G81" s="87">
        <v>0</v>
      </c>
      <c r="H81" s="87">
        <v>32.207810424016387</v>
      </c>
      <c r="I81" s="87">
        <v>34.00632054814136</v>
      </c>
      <c r="J81" s="87">
        <v>28.297601029331965</v>
      </c>
      <c r="K81" s="87">
        <v>34.067140103351882</v>
      </c>
      <c r="L81" s="87">
        <v>31.796901348962955</v>
      </c>
      <c r="M81" s="87">
        <v>39.523011225009888</v>
      </c>
      <c r="N81" s="87">
        <v>44.020524019115328</v>
      </c>
      <c r="O81" s="87">
        <v>49.170746549817189</v>
      </c>
      <c r="P81" s="87">
        <v>56.569551535389998</v>
      </c>
      <c r="Q81" s="87">
        <v>102.91782181090753</v>
      </c>
    </row>
    <row r="82" spans="1:17" x14ac:dyDescent="0.25">
      <c r="A82" s="152" t="s">
        <v>191</v>
      </c>
      <c r="B82" s="151">
        <v>9.8675912210632646</v>
      </c>
      <c r="C82" s="151">
        <v>10.135602759874587</v>
      </c>
      <c r="D82" s="151">
        <v>10.438628333808609</v>
      </c>
      <c r="E82" s="151">
        <v>11.496467725249543</v>
      </c>
      <c r="F82" s="151">
        <v>10.980507605415299</v>
      </c>
      <c r="G82" s="151">
        <v>11.619561391623675</v>
      </c>
      <c r="H82" s="151">
        <v>11.796310919722771</v>
      </c>
      <c r="I82" s="151">
        <v>13.866529054545992</v>
      </c>
      <c r="J82" s="151">
        <v>11.541717877546901</v>
      </c>
      <c r="K82" s="151">
        <v>10.322524849543468</v>
      </c>
      <c r="L82" s="151">
        <v>11.648950585878836</v>
      </c>
      <c r="M82" s="151">
        <v>13.775327544754674</v>
      </c>
      <c r="N82" s="151">
        <v>12.594126102543143</v>
      </c>
      <c r="O82" s="151">
        <v>11.215963852384959</v>
      </c>
      <c r="P82" s="151">
        <v>11.768722352708989</v>
      </c>
      <c r="Q82" s="151">
        <v>11.445549567655704</v>
      </c>
    </row>
    <row r="83" spans="1:17" x14ac:dyDescent="0.25">
      <c r="A83" s="156" t="s">
        <v>181</v>
      </c>
      <c r="B83" s="204">
        <v>966.69617221935073</v>
      </c>
      <c r="C83" s="204">
        <v>992.95240060125445</v>
      </c>
      <c r="D83" s="204">
        <v>1022.6388413793544</v>
      </c>
      <c r="E83" s="204">
        <v>1126.2719639539864</v>
      </c>
      <c r="F83" s="204">
        <v>1075.7250106309787</v>
      </c>
      <c r="G83" s="204">
        <v>1138.3310545103825</v>
      </c>
      <c r="H83" s="204">
        <v>1155.6466372526284</v>
      </c>
      <c r="I83" s="204">
        <v>1358.4592489385257</v>
      </c>
      <c r="J83" s="204">
        <v>1130.7049758246858</v>
      </c>
      <c r="K83" s="204">
        <v>1011.2645564798269</v>
      </c>
      <c r="L83" s="204">
        <v>1141.2102193394271</v>
      </c>
      <c r="M83" s="204">
        <v>1349.5245303794827</v>
      </c>
      <c r="N83" s="204">
        <v>1233.8060244924056</v>
      </c>
      <c r="O83" s="204">
        <v>1098.7919017872327</v>
      </c>
      <c r="P83" s="204">
        <v>1152.9438740825944</v>
      </c>
      <c r="Q83" s="204">
        <v>1121.2836758358721</v>
      </c>
    </row>
    <row r="84" spans="1:17" x14ac:dyDescent="0.25">
      <c r="A84" s="152" t="s">
        <v>190</v>
      </c>
      <c r="B84" s="151">
        <v>504.48368834495125</v>
      </c>
      <c r="C84" s="151">
        <v>476.5202136827379</v>
      </c>
      <c r="D84" s="151">
        <v>516.35677561917134</v>
      </c>
      <c r="E84" s="151">
        <v>745.88100850422745</v>
      </c>
      <c r="F84" s="151">
        <v>637.85078671741746</v>
      </c>
      <c r="G84" s="151">
        <v>714.59628773850216</v>
      </c>
      <c r="H84" s="151">
        <v>774.98747546393929</v>
      </c>
      <c r="I84" s="151">
        <v>1106.6977903134045</v>
      </c>
      <c r="J84" s="151">
        <v>949.36360322948394</v>
      </c>
      <c r="K84" s="151">
        <v>920.01156519750793</v>
      </c>
      <c r="L84" s="151">
        <v>962.47378584385581</v>
      </c>
      <c r="M84" s="151">
        <v>1147.0352921611191</v>
      </c>
      <c r="N84" s="151">
        <v>1080.9959109189954</v>
      </c>
      <c r="O84" s="151">
        <v>962.19674667174729</v>
      </c>
      <c r="P84" s="151">
        <v>963.95263908519166</v>
      </c>
      <c r="Q84" s="151">
        <v>990.50314245798847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7.4472261817406524</v>
      </c>
      <c r="J86" s="208">
        <v>0</v>
      </c>
      <c r="K86" s="208">
        <v>0</v>
      </c>
      <c r="L86" s="208">
        <v>0</v>
      </c>
      <c r="M86" s="208">
        <v>1.6074578015356922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1.7523120880883649E-15</v>
      </c>
      <c r="J87" s="208">
        <v>3.0889769444328237E-15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7.3799662989779989E-16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504.48368834495125</v>
      </c>
      <c r="C89" s="208">
        <v>476.5202136827379</v>
      </c>
      <c r="D89" s="208">
        <v>516.35677561917134</v>
      </c>
      <c r="E89" s="208">
        <v>745.88100850422745</v>
      </c>
      <c r="F89" s="208">
        <v>637.85078671741746</v>
      </c>
      <c r="G89" s="208">
        <v>714.59628773850216</v>
      </c>
      <c r="H89" s="208">
        <v>774.98747546393929</v>
      </c>
      <c r="I89" s="208">
        <v>1099.2505641316639</v>
      </c>
      <c r="J89" s="208">
        <v>949.36360322948394</v>
      </c>
      <c r="K89" s="208">
        <v>920.01156519750793</v>
      </c>
      <c r="L89" s="208">
        <v>962.47378584385581</v>
      </c>
      <c r="M89" s="208">
        <v>1145.4278343595834</v>
      </c>
      <c r="N89" s="208">
        <v>1080.9959109189954</v>
      </c>
      <c r="O89" s="208">
        <v>962.19674667174729</v>
      </c>
      <c r="P89" s="208">
        <v>963.95263908519166</v>
      </c>
      <c r="Q89" s="208">
        <v>990.50314245798847</v>
      </c>
    </row>
    <row r="90" spans="1:17" x14ac:dyDescent="0.25">
      <c r="A90" s="152" t="s">
        <v>189</v>
      </c>
      <c r="B90" s="151">
        <v>462.21248387439942</v>
      </c>
      <c r="C90" s="151">
        <v>516.43218691851655</v>
      </c>
      <c r="D90" s="151">
        <v>506.28206576018306</v>
      </c>
      <c r="E90" s="151">
        <v>380.39095544975896</v>
      </c>
      <c r="F90" s="151">
        <v>437.8742239135612</v>
      </c>
      <c r="G90" s="151">
        <v>423.73476677188035</v>
      </c>
      <c r="H90" s="151">
        <v>380.65916178868906</v>
      </c>
      <c r="I90" s="151">
        <v>251.76145862512109</v>
      </c>
      <c r="J90" s="151">
        <v>181.34137259520188</v>
      </c>
      <c r="K90" s="151">
        <v>91.252991282318973</v>
      </c>
      <c r="L90" s="151">
        <v>178.73643349557133</v>
      </c>
      <c r="M90" s="151">
        <v>202.48923821836365</v>
      </c>
      <c r="N90" s="151">
        <v>152.81011357341021</v>
      </c>
      <c r="O90" s="151">
        <v>136.59515511548543</v>
      </c>
      <c r="P90" s="151">
        <v>188.9912349974029</v>
      </c>
      <c r="Q90" s="151">
        <v>130.78053337788364</v>
      </c>
    </row>
    <row r="91" spans="1:17" x14ac:dyDescent="0.25">
      <c r="A91" s="156" t="s">
        <v>180</v>
      </c>
      <c r="B91" s="155">
        <v>197.35182442126532</v>
      </c>
      <c r="C91" s="155">
        <v>202.71205519749168</v>
      </c>
      <c r="D91" s="155">
        <v>208.77256667617206</v>
      </c>
      <c r="E91" s="155">
        <v>229.92935450499101</v>
      </c>
      <c r="F91" s="155">
        <v>219.61015210830607</v>
      </c>
      <c r="G91" s="155">
        <v>232.39122783247331</v>
      </c>
      <c r="H91" s="155">
        <v>235.92621839445525</v>
      </c>
      <c r="I91" s="155">
        <v>277.33058109091974</v>
      </c>
      <c r="J91" s="155">
        <v>230.83435755093802</v>
      </c>
      <c r="K91" s="155">
        <v>206.45049699086923</v>
      </c>
      <c r="L91" s="155">
        <v>232.97901171757667</v>
      </c>
      <c r="M91" s="155">
        <v>275.50655089509314</v>
      </c>
      <c r="N91" s="155">
        <v>251.88252205086263</v>
      </c>
      <c r="O91" s="155">
        <v>224.31927704769885</v>
      </c>
      <c r="P91" s="155">
        <v>235.37444705417974</v>
      </c>
      <c r="Q91" s="155">
        <v>228.91099135311387</v>
      </c>
    </row>
    <row r="92" spans="1:17" x14ac:dyDescent="0.25">
      <c r="A92" s="152" t="s">
        <v>193</v>
      </c>
      <c r="B92" s="151">
        <v>63.854273008431377</v>
      </c>
      <c r="C92" s="151">
        <v>60.31483776682191</v>
      </c>
      <c r="D92" s="151">
        <v>65.357091382496677</v>
      </c>
      <c r="E92" s="151">
        <v>94.408780004531422</v>
      </c>
      <c r="F92" s="151">
        <v>80.735015253549903</v>
      </c>
      <c r="G92" s="151">
        <v>90.448962973933604</v>
      </c>
      <c r="H92" s="151">
        <v>98.092887797300051</v>
      </c>
      <c r="I92" s="151">
        <v>140.07862785878561</v>
      </c>
      <c r="J92" s="151">
        <v>120.16428698371087</v>
      </c>
      <c r="K92" s="151">
        <v>116.44909639747708</v>
      </c>
      <c r="L92" s="151">
        <v>121.8236888616881</v>
      </c>
      <c r="M92" s="151">
        <v>145.18428719915408</v>
      </c>
      <c r="N92" s="151">
        <v>136.82545067665603</v>
      </c>
      <c r="O92" s="151">
        <v>121.78862304025814</v>
      </c>
      <c r="P92" s="151">
        <v>122.01087251260341</v>
      </c>
      <c r="Q92" s="151">
        <v>125.37146301343752</v>
      </c>
    </row>
    <row r="93" spans="1:17" x14ac:dyDescent="0.25">
      <c r="A93" s="152" t="s">
        <v>187</v>
      </c>
      <c r="B93" s="151">
        <v>74.993693280080805</v>
      </c>
      <c r="C93" s="151">
        <v>77.030580975046831</v>
      </c>
      <c r="D93" s="151">
        <v>79.333575336945373</v>
      </c>
      <c r="E93" s="151">
        <v>87.373154711896575</v>
      </c>
      <c r="F93" s="151">
        <v>83.451857801156308</v>
      </c>
      <c r="G93" s="151">
        <v>88.308666576339832</v>
      </c>
      <c r="H93" s="151">
        <v>89.651962989892979</v>
      </c>
      <c r="I93" s="151">
        <v>105.38562081454948</v>
      </c>
      <c r="J93" s="151">
        <v>87.717055869356443</v>
      </c>
      <c r="K93" s="151">
        <v>78.45118885653028</v>
      </c>
      <c r="L93" s="151">
        <v>88.53202445267911</v>
      </c>
      <c r="M93" s="151">
        <v>104.69248934013538</v>
      </c>
      <c r="N93" s="151">
        <v>95.715358379327768</v>
      </c>
      <c r="O93" s="151">
        <v>85.241325278125544</v>
      </c>
      <c r="P93" s="151">
        <v>89.442289880588277</v>
      </c>
      <c r="Q93" s="151">
        <v>86.986176714183259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1.1257615725905856</v>
      </c>
      <c r="F97" s="87">
        <v>1.1001604594940313</v>
      </c>
      <c r="G97" s="87">
        <v>1.3187299770649181</v>
      </c>
      <c r="H97" s="87">
        <v>0.98557870306365292</v>
      </c>
      <c r="I97" s="87">
        <v>1.0989864288973981</v>
      </c>
      <c r="J97" s="87">
        <v>1.4206336230498526</v>
      </c>
      <c r="K97" s="87">
        <v>0.62366949372178959</v>
      </c>
      <c r="L97" s="87">
        <v>0.7965041757046184</v>
      </c>
      <c r="M97" s="87">
        <v>0.93747897115725709</v>
      </c>
      <c r="N97" s="87">
        <v>0.72902787176986716</v>
      </c>
      <c r="O97" s="87">
        <v>0.48236558627336612</v>
      </c>
      <c r="P97" s="87">
        <v>0.38341057227324066</v>
      </c>
      <c r="Q97" s="87">
        <v>4.2775776843291134E-4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74.993693280080805</v>
      </c>
      <c r="C100" s="87">
        <v>77.030580975046831</v>
      </c>
      <c r="D100" s="87">
        <v>79.333575336945373</v>
      </c>
      <c r="E100" s="87">
        <v>82.112945203263251</v>
      </c>
      <c r="F100" s="87">
        <v>82.351697341662273</v>
      </c>
      <c r="G100" s="87">
        <v>86.989936599274913</v>
      </c>
      <c r="H100" s="87">
        <v>61.468677706548831</v>
      </c>
      <c r="I100" s="87">
        <v>75.570185922777156</v>
      </c>
      <c r="J100" s="87">
        <v>62.400670265981816</v>
      </c>
      <c r="K100" s="87">
        <v>49.05971216442245</v>
      </c>
      <c r="L100" s="87">
        <v>60.884803582294666</v>
      </c>
      <c r="M100" s="87">
        <v>70.380023112303107</v>
      </c>
      <c r="N100" s="87">
        <v>57.813443558082753</v>
      </c>
      <c r="O100" s="87">
        <v>43.236995938673218</v>
      </c>
      <c r="P100" s="87">
        <v>41.289035789541273</v>
      </c>
      <c r="Q100" s="87">
        <v>7.7366093870689864E-2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4.1344479360427346</v>
      </c>
      <c r="F103" s="87">
        <v>0</v>
      </c>
      <c r="G103" s="87">
        <v>0</v>
      </c>
      <c r="H103" s="87">
        <v>27.197706580280496</v>
      </c>
      <c r="I103" s="87">
        <v>28.716448462874922</v>
      </c>
      <c r="J103" s="87">
        <v>23.895751980324768</v>
      </c>
      <c r="K103" s="87">
        <v>28.767807198386031</v>
      </c>
      <c r="L103" s="87">
        <v>26.850716694679825</v>
      </c>
      <c r="M103" s="87">
        <v>33.37498725667502</v>
      </c>
      <c r="N103" s="87">
        <v>37.172886949475156</v>
      </c>
      <c r="O103" s="87">
        <v>41.521963753178959</v>
      </c>
      <c r="P103" s="87">
        <v>47.769843518773762</v>
      </c>
      <c r="Q103" s="87">
        <v>86.90838286254413</v>
      </c>
    </row>
    <row r="104" spans="1:17" x14ac:dyDescent="0.25">
      <c r="A104" s="152" t="s">
        <v>186</v>
      </c>
      <c r="B104" s="151">
        <v>58.503858132753145</v>
      </c>
      <c r="C104" s="151">
        <v>65.366636455622952</v>
      </c>
      <c r="D104" s="151">
        <v>64.081899956729998</v>
      </c>
      <c r="E104" s="151">
        <v>48.147419788563013</v>
      </c>
      <c r="F104" s="151">
        <v>55.42327905359987</v>
      </c>
      <c r="G104" s="151">
        <v>53.633598282199884</v>
      </c>
      <c r="H104" s="151">
        <v>48.181367607262224</v>
      </c>
      <c r="I104" s="151">
        <v>31.866332417584633</v>
      </c>
      <c r="J104" s="151">
        <v>22.95301469787071</v>
      </c>
      <c r="K104" s="151">
        <v>11.550211736861842</v>
      </c>
      <c r="L104" s="151">
        <v>22.623298403209439</v>
      </c>
      <c r="M104" s="151">
        <v>25.629774355803693</v>
      </c>
      <c r="N104" s="151">
        <v>19.34171299487884</v>
      </c>
      <c r="O104" s="151">
        <v>17.289328729315166</v>
      </c>
      <c r="P104" s="151">
        <v>23.921284660988061</v>
      </c>
      <c r="Q104" s="151">
        <v>16.553351625493097</v>
      </c>
    </row>
    <row r="105" spans="1:17" x14ac:dyDescent="0.25">
      <c r="A105" s="243" t="s">
        <v>179</v>
      </c>
      <c r="B105" s="242">
        <v>296.02773663189799</v>
      </c>
      <c r="C105" s="242">
        <v>304.06808279623749</v>
      </c>
      <c r="D105" s="242">
        <v>313.15885001425806</v>
      </c>
      <c r="E105" s="242">
        <v>344.89403175748646</v>
      </c>
      <c r="F105" s="242">
        <v>329.41522816245907</v>
      </c>
      <c r="G105" s="242">
        <v>348.5868417487099</v>
      </c>
      <c r="H105" s="242">
        <v>353.88932759168284</v>
      </c>
      <c r="I105" s="242">
        <v>415.99587163637949</v>
      </c>
      <c r="J105" s="242">
        <v>346.25153632640706</v>
      </c>
      <c r="K105" s="242">
        <v>309.67574548630375</v>
      </c>
      <c r="L105" s="242">
        <v>349.46851757636495</v>
      </c>
      <c r="M105" s="242">
        <v>413.25982634263966</v>
      </c>
      <c r="N105" s="242">
        <v>377.82378307629392</v>
      </c>
      <c r="O105" s="242">
        <v>336.47891557154821</v>
      </c>
      <c r="P105" s="242">
        <v>353.0616705812696</v>
      </c>
      <c r="Q105" s="242">
        <v>343.36648702967079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79.254871611102914</v>
      </c>
      <c r="C108" s="96">
        <v>82.173853363178964</v>
      </c>
      <c r="D108" s="96">
        <v>83.157061588591219</v>
      </c>
      <c r="E108" s="96">
        <v>102.02727944179786</v>
      </c>
      <c r="F108" s="96">
        <v>101.82484003849295</v>
      </c>
      <c r="G108" s="96">
        <v>118.46391161281758</v>
      </c>
      <c r="H108" s="96">
        <v>127.77090967571336</v>
      </c>
      <c r="I108" s="96">
        <v>145.46870200524495</v>
      </c>
      <c r="J108" s="96">
        <v>148.13255587547377</v>
      </c>
      <c r="K108" s="96">
        <v>152.88790141745568</v>
      </c>
      <c r="L108" s="96">
        <v>136.76705228457493</v>
      </c>
      <c r="M108" s="96">
        <v>141.62469541800633</v>
      </c>
      <c r="N108" s="96">
        <v>157.026866303426</v>
      </c>
      <c r="O108" s="96">
        <v>160.82316798256909</v>
      </c>
      <c r="P108" s="96">
        <v>166.57088927185276</v>
      </c>
      <c r="Q108" s="96">
        <v>178.47055606047604</v>
      </c>
    </row>
    <row r="109" spans="1:17" x14ac:dyDescent="0.25">
      <c r="A109" s="132" t="s">
        <v>83</v>
      </c>
      <c r="B109" s="160">
        <v>0.92597223987167399</v>
      </c>
      <c r="C109" s="160">
        <v>0.9600760875742772</v>
      </c>
      <c r="D109" s="160">
        <v>0.97156337541208504</v>
      </c>
      <c r="E109" s="160">
        <v>1.1920330769862697</v>
      </c>
      <c r="F109" s="160">
        <v>1.1896678814606707</v>
      </c>
      <c r="G109" s="160">
        <v>1.3840700432692836</v>
      </c>
      <c r="H109" s="160">
        <v>1.4928081140981513</v>
      </c>
      <c r="I109" s="160">
        <v>1.699579812430754</v>
      </c>
      <c r="J109" s="160">
        <v>1.7307028801332704</v>
      </c>
      <c r="K109" s="160">
        <v>1.7862618366158385</v>
      </c>
      <c r="L109" s="160">
        <v>1.5979143132805571</v>
      </c>
      <c r="M109" s="160">
        <v>1.6546684610234517</v>
      </c>
      <c r="N109" s="160">
        <v>1.8346193256673409</v>
      </c>
      <c r="O109" s="160">
        <v>1.8789733180164025</v>
      </c>
      <c r="P109" s="160">
        <v>1.9461266708413476</v>
      </c>
      <c r="Q109" s="160">
        <v>2.0851561195805517</v>
      </c>
    </row>
    <row r="110" spans="1:17" x14ac:dyDescent="0.25">
      <c r="A110" s="76" t="s">
        <v>82</v>
      </c>
      <c r="B110" s="159">
        <v>6.1882300780977486</v>
      </c>
      <c r="C110" s="159">
        <v>6.4161445306534333</v>
      </c>
      <c r="D110" s="159">
        <v>6.492913549261961</v>
      </c>
      <c r="E110" s="159">
        <v>7.9663024694089399</v>
      </c>
      <c r="F110" s="159">
        <v>7.9504959760154419</v>
      </c>
      <c r="G110" s="159">
        <v>9.249676721561336</v>
      </c>
      <c r="H110" s="159">
        <v>9.9763682697126903</v>
      </c>
      <c r="I110" s="159">
        <v>11.358214061438037</v>
      </c>
      <c r="J110" s="159">
        <v>11.566208097745298</v>
      </c>
      <c r="K110" s="159">
        <v>11.937506059831934</v>
      </c>
      <c r="L110" s="159">
        <v>10.67878818595687</v>
      </c>
      <c r="M110" s="159">
        <v>11.058073556507564</v>
      </c>
      <c r="N110" s="159">
        <v>12.260676944837366</v>
      </c>
      <c r="O110" s="159">
        <v>12.557092644703507</v>
      </c>
      <c r="P110" s="159">
        <v>13.005875426630128</v>
      </c>
      <c r="Q110" s="159">
        <v>13.935002866291304</v>
      </c>
    </row>
    <row r="111" spans="1:17" x14ac:dyDescent="0.25">
      <c r="A111" s="76" t="s">
        <v>81</v>
      </c>
      <c r="B111" s="159">
        <v>1.0807471134552546</v>
      </c>
      <c r="C111" s="159">
        <v>1.1205513682430805</v>
      </c>
      <c r="D111" s="159">
        <v>1.1339587390448889</v>
      </c>
      <c r="E111" s="159">
        <v>1.3912796211629777</v>
      </c>
      <c r="F111" s="159">
        <v>1.3885190867463058</v>
      </c>
      <c r="G111" s="159">
        <v>1.6154152788537888</v>
      </c>
      <c r="H111" s="159">
        <v>1.7423287554254818</v>
      </c>
      <c r="I111" s="159">
        <v>1.9836620335679997</v>
      </c>
      <c r="J111" s="159">
        <v>2.0199872754413724</v>
      </c>
      <c r="K111" s="159">
        <v>2.0848328283204118</v>
      </c>
      <c r="L111" s="159">
        <v>1.8650032984424307</v>
      </c>
      <c r="M111" s="159">
        <v>1.9312438170115906</v>
      </c>
      <c r="N111" s="159">
        <v>2.1412731992688956</v>
      </c>
      <c r="O111" s="159">
        <v>2.1930408950349238</v>
      </c>
      <c r="P111" s="159">
        <v>2.2714188302465232</v>
      </c>
      <c r="Q111" s="159">
        <v>2.4336868431958028</v>
      </c>
    </row>
    <row r="112" spans="1:17" x14ac:dyDescent="0.25">
      <c r="A112" s="76" t="s">
        <v>80</v>
      </c>
      <c r="B112" s="159">
        <v>8.7967362787809016</v>
      </c>
      <c r="C112" s="159">
        <v>9.1207228319556322</v>
      </c>
      <c r="D112" s="159">
        <v>9.2298520664148054</v>
      </c>
      <c r="E112" s="159">
        <v>11.324314231369561</v>
      </c>
      <c r="F112" s="159">
        <v>11.301844873876371</v>
      </c>
      <c r="G112" s="159">
        <v>13.148665411058193</v>
      </c>
      <c r="H112" s="159">
        <v>14.181677083932437</v>
      </c>
      <c r="I112" s="159">
        <v>16.14600821809216</v>
      </c>
      <c r="J112" s="159">
        <v>16.441677361266066</v>
      </c>
      <c r="K112" s="159">
        <v>16.969487447850462</v>
      </c>
      <c r="L112" s="159">
        <v>15.180185976165291</v>
      </c>
      <c r="M112" s="159">
        <v>15.719350379722789</v>
      </c>
      <c r="N112" s="159">
        <v>17.428883593839736</v>
      </c>
      <c r="O112" s="159">
        <v>17.850246521155821</v>
      </c>
      <c r="P112" s="159">
        <v>18.4882033729928</v>
      </c>
      <c r="Q112" s="159">
        <v>19.80898313601524</v>
      </c>
    </row>
    <row r="113" spans="1:17" x14ac:dyDescent="0.25">
      <c r="A113" s="129" t="s">
        <v>79</v>
      </c>
      <c r="B113" s="158">
        <v>2.592722271640687</v>
      </c>
      <c r="C113" s="158">
        <v>2.6882130452079762</v>
      </c>
      <c r="D113" s="158">
        <v>2.7203774511538379</v>
      </c>
      <c r="E113" s="158">
        <v>3.3376926155615547</v>
      </c>
      <c r="F113" s="158">
        <v>3.3310700680898786</v>
      </c>
      <c r="G113" s="158">
        <v>3.8753961211539947</v>
      </c>
      <c r="H113" s="158">
        <v>4.1798627194748237</v>
      </c>
      <c r="I113" s="158">
        <v>4.7588234748061113</v>
      </c>
      <c r="J113" s="158">
        <v>4.8459680643731575</v>
      </c>
      <c r="K113" s="158">
        <v>5.0015331425243472</v>
      </c>
      <c r="L113" s="158">
        <v>4.4741600771855605</v>
      </c>
      <c r="M113" s="158">
        <v>4.6330716908656653</v>
      </c>
      <c r="N113" s="158">
        <v>5.1369341118685536</v>
      </c>
      <c r="O113" s="158">
        <v>5.2611252904459276</v>
      </c>
      <c r="P113" s="158">
        <v>5.4491546783557734</v>
      </c>
      <c r="Q113" s="158">
        <v>5.8384371348255444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0.26826596470287478</v>
      </c>
      <c r="F114" s="91">
        <v>0.23701583222644512</v>
      </c>
      <c r="G114" s="91">
        <v>0.32920843654736565</v>
      </c>
      <c r="H114" s="91">
        <v>0.39419318334906517</v>
      </c>
      <c r="I114" s="91">
        <v>0.49313528123950107</v>
      </c>
      <c r="J114" s="91">
        <v>0.77081386043394695</v>
      </c>
      <c r="K114" s="91">
        <v>0.47647047057911573</v>
      </c>
      <c r="L114" s="91">
        <v>0.41087216448427094</v>
      </c>
      <c r="M114" s="91">
        <v>0.45636377587076843</v>
      </c>
      <c r="N114" s="91">
        <v>0.47818691363500376</v>
      </c>
      <c r="O114" s="91">
        <v>0.41989800627292501</v>
      </c>
      <c r="P114" s="91">
        <v>0.35106427928426537</v>
      </c>
      <c r="Q114" s="91">
        <v>0.23121070889923837</v>
      </c>
    </row>
    <row r="115" spans="1:17" x14ac:dyDescent="0.25">
      <c r="A115" s="92" t="s">
        <v>26</v>
      </c>
      <c r="B115" s="91">
        <v>0.77781668149220606</v>
      </c>
      <c r="C115" s="91">
        <v>0.80646391356239278</v>
      </c>
      <c r="D115" s="91">
        <v>0.81611323534615132</v>
      </c>
      <c r="E115" s="91">
        <v>1.0013077846684666</v>
      </c>
      <c r="F115" s="91">
        <v>0.99932102042696336</v>
      </c>
      <c r="G115" s="91">
        <v>1.1626188363461982</v>
      </c>
      <c r="H115" s="91">
        <v>1.2539588158424471</v>
      </c>
      <c r="I115" s="91">
        <v>1.4276470424418335</v>
      </c>
      <c r="J115" s="91">
        <v>1.4537904193119473</v>
      </c>
      <c r="K115" s="91">
        <v>1.500459942757304</v>
      </c>
      <c r="L115" s="91">
        <v>1.3422480231556682</v>
      </c>
      <c r="M115" s="91">
        <v>1.3899215072596995</v>
      </c>
      <c r="N115" s="91">
        <v>1.5410802335605662</v>
      </c>
      <c r="O115" s="91">
        <v>1.5783375871337784</v>
      </c>
      <c r="P115" s="91">
        <v>1.6347464035067318</v>
      </c>
      <c r="Q115" s="91">
        <v>1.7515311404476634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1.8149055901484812</v>
      </c>
      <c r="C117" s="157">
        <v>1.8817491316455837</v>
      </c>
      <c r="D117" s="157">
        <v>1.9042642158076863</v>
      </c>
      <c r="E117" s="157">
        <v>2.0681188661902135</v>
      </c>
      <c r="F117" s="157">
        <v>2.0947332154364702</v>
      </c>
      <c r="G117" s="157">
        <v>2.3835688482604307</v>
      </c>
      <c r="H117" s="157">
        <v>2.5317107202833116</v>
      </c>
      <c r="I117" s="157">
        <v>2.8380411511247767</v>
      </c>
      <c r="J117" s="157">
        <v>2.6213637846272633</v>
      </c>
      <c r="K117" s="157">
        <v>3.0246027291879276</v>
      </c>
      <c r="L117" s="157">
        <v>2.7210398895456218</v>
      </c>
      <c r="M117" s="157">
        <v>2.7867864077351974</v>
      </c>
      <c r="N117" s="157">
        <v>3.117666964672984</v>
      </c>
      <c r="O117" s="157">
        <v>3.2628896970392245</v>
      </c>
      <c r="P117" s="157">
        <v>3.4633439955647765</v>
      </c>
      <c r="Q117" s="157">
        <v>3.8556952854786428</v>
      </c>
    </row>
    <row r="118" spans="1:17" x14ac:dyDescent="0.25">
      <c r="A118" s="156" t="s">
        <v>183</v>
      </c>
      <c r="B118" s="204">
        <v>7.8137238477333089</v>
      </c>
      <c r="C118" s="204">
        <v>8.1015057450936734</v>
      </c>
      <c r="D118" s="204">
        <v>8.198440071047651</v>
      </c>
      <c r="E118" s="204">
        <v>10.058851529096968</v>
      </c>
      <c r="F118" s="204">
        <v>10.038893063943103</v>
      </c>
      <c r="G118" s="204">
        <v>11.679336202913857</v>
      </c>
      <c r="H118" s="204">
        <v>12.596911504425906</v>
      </c>
      <c r="I118" s="204">
        <v>14.341733736377133</v>
      </c>
      <c r="J118" s="204">
        <v>14.604362620754353</v>
      </c>
      <c r="K118" s="204">
        <v>15.073191301064663</v>
      </c>
      <c r="L118" s="204">
        <v>13.483839621417824</v>
      </c>
      <c r="M118" s="204">
        <v>13.962753803270498</v>
      </c>
      <c r="N118" s="204">
        <v>15.481251120947158</v>
      </c>
      <c r="O118" s="204">
        <v>15.855527835558037</v>
      </c>
      <c r="P118" s="204">
        <v>16.422194666192436</v>
      </c>
      <c r="Q118" s="204">
        <v>17.595380721209899</v>
      </c>
    </row>
    <row r="119" spans="1:17" x14ac:dyDescent="0.25">
      <c r="A119" s="152" t="s">
        <v>192</v>
      </c>
      <c r="B119" s="151">
        <v>6.6416652705733128</v>
      </c>
      <c r="C119" s="151">
        <v>6.8862798833296219</v>
      </c>
      <c r="D119" s="151">
        <v>6.9686740603905024</v>
      </c>
      <c r="E119" s="151">
        <v>8.5500237997324238</v>
      </c>
      <c r="F119" s="151">
        <v>8.5330591043516382</v>
      </c>
      <c r="G119" s="151">
        <v>9.9274357724767803</v>
      </c>
      <c r="H119" s="151">
        <v>10.70737477876202</v>
      </c>
      <c r="I119" s="151">
        <v>12.190473675920563</v>
      </c>
      <c r="J119" s="151">
        <v>12.4137082276412</v>
      </c>
      <c r="K119" s="151">
        <v>12.812212605904962</v>
      </c>
      <c r="L119" s="151">
        <v>11.46126367820515</v>
      </c>
      <c r="M119" s="151">
        <v>11.868340732779924</v>
      </c>
      <c r="N119" s="151">
        <v>13.159063452805084</v>
      </c>
      <c r="O119" s="151">
        <v>13.477198660224332</v>
      </c>
      <c r="P119" s="151">
        <v>13.958865466263569</v>
      </c>
      <c r="Q119" s="151">
        <v>14.956073613028417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0.11563476429772986</v>
      </c>
      <c r="F123" s="87">
        <v>0.11249281289221519</v>
      </c>
      <c r="G123" s="87">
        <v>0.14824827116186273</v>
      </c>
      <c r="H123" s="87">
        <v>0.16897103823406517</v>
      </c>
      <c r="I123" s="87">
        <v>0.17473992115391696</v>
      </c>
      <c r="J123" s="87">
        <v>0.27632358194343459</v>
      </c>
      <c r="K123" s="87">
        <v>0.16083015855002369</v>
      </c>
      <c r="L123" s="87">
        <v>0.14800179682244444</v>
      </c>
      <c r="M123" s="87">
        <v>0.15601107069747833</v>
      </c>
      <c r="N123" s="87">
        <v>0.16386947440335081</v>
      </c>
      <c r="O123" s="87">
        <v>0.14869697558031017</v>
      </c>
      <c r="P123" s="87">
        <v>0.1284296235032038</v>
      </c>
      <c r="Q123" s="87">
        <v>8.223756168938709E-2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6.6416652705733128</v>
      </c>
      <c r="C126" s="87">
        <v>6.8862798833296219</v>
      </c>
      <c r="D126" s="87">
        <v>6.9686740603905024</v>
      </c>
      <c r="E126" s="87">
        <v>8.4343890354346946</v>
      </c>
      <c r="F126" s="87">
        <v>8.4205662914594228</v>
      </c>
      <c r="G126" s="87">
        <v>9.779187501314917</v>
      </c>
      <c r="H126" s="87">
        <v>10.538403740527954</v>
      </c>
      <c r="I126" s="87">
        <v>12.015733754766647</v>
      </c>
      <c r="J126" s="87">
        <v>12.137384645697765</v>
      </c>
      <c r="K126" s="87">
        <v>12.651382447354939</v>
      </c>
      <c r="L126" s="87">
        <v>11.313261881382704</v>
      </c>
      <c r="M126" s="87">
        <v>11.712329662082446</v>
      </c>
      <c r="N126" s="87">
        <v>12.995193978401733</v>
      </c>
      <c r="O126" s="87">
        <v>13.328501684644021</v>
      </c>
      <c r="P126" s="87">
        <v>13.830435842760366</v>
      </c>
      <c r="Q126" s="87">
        <v>14.87383605133903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1.1720585771599961</v>
      </c>
      <c r="C130" s="151">
        <v>1.2152258617640515</v>
      </c>
      <c r="D130" s="151">
        <v>1.2297660106571486</v>
      </c>
      <c r="E130" s="151">
        <v>1.5088277293645442</v>
      </c>
      <c r="F130" s="151">
        <v>1.5058339595914649</v>
      </c>
      <c r="G130" s="151">
        <v>1.7519004304370771</v>
      </c>
      <c r="H130" s="151">
        <v>1.889536725663886</v>
      </c>
      <c r="I130" s="151">
        <v>2.1512600604565701</v>
      </c>
      <c r="J130" s="151">
        <v>2.190654393113153</v>
      </c>
      <c r="K130" s="151">
        <v>2.2609786951597002</v>
      </c>
      <c r="L130" s="151">
        <v>2.022575943212674</v>
      </c>
      <c r="M130" s="151">
        <v>2.0944130704905746</v>
      </c>
      <c r="N130" s="151">
        <v>2.3221876681420746</v>
      </c>
      <c r="O130" s="151">
        <v>2.3783291753337057</v>
      </c>
      <c r="P130" s="151">
        <v>2.4633291999288662</v>
      </c>
      <c r="Q130" s="151">
        <v>2.6393071081814838</v>
      </c>
    </row>
    <row r="131" spans="1:17" x14ac:dyDescent="0.25">
      <c r="A131" s="156" t="s">
        <v>181</v>
      </c>
      <c r="B131" s="204">
        <v>16.406836956004767</v>
      </c>
      <c r="C131" s="204">
        <v>17.011105901374616</v>
      </c>
      <c r="D131" s="204">
        <v>17.21464338393212</v>
      </c>
      <c r="E131" s="204">
        <v>21.12103527314035</v>
      </c>
      <c r="F131" s="204">
        <v>21.079127561778549</v>
      </c>
      <c r="G131" s="204">
        <v>24.523641808912778</v>
      </c>
      <c r="H131" s="204">
        <v>26.450317061344734</v>
      </c>
      <c r="I131" s="204">
        <v>30.11400091230913</v>
      </c>
      <c r="J131" s="204">
        <v>30.665454914252692</v>
      </c>
      <c r="K131" s="204">
        <v>31.649876154117916</v>
      </c>
      <c r="L131" s="204">
        <v>28.312641004544204</v>
      </c>
      <c r="M131" s="204">
        <v>29.318239237946699</v>
      </c>
      <c r="N131" s="204">
        <v>32.506698210230233</v>
      </c>
      <c r="O131" s="204">
        <v>33.292584319429132</v>
      </c>
      <c r="P131" s="204">
        <v>34.482440843638386</v>
      </c>
      <c r="Q131" s="204">
        <v>36.945833804385771</v>
      </c>
    </row>
    <row r="132" spans="1:17" x14ac:dyDescent="0.25">
      <c r="A132" s="152" t="s">
        <v>190</v>
      </c>
      <c r="B132" s="151">
        <v>8.5621334391313049</v>
      </c>
      <c r="C132" s="151">
        <v>8.1636700955597394</v>
      </c>
      <c r="D132" s="151">
        <v>8.6921182645200314</v>
      </c>
      <c r="E132" s="151">
        <v>13.987544389258101</v>
      </c>
      <c r="F132" s="151">
        <v>12.49886166605974</v>
      </c>
      <c r="G132" s="151">
        <v>15.394909353514398</v>
      </c>
      <c r="H132" s="151">
        <v>17.737830738057379</v>
      </c>
      <c r="I132" s="151">
        <v>24.533012891766557</v>
      </c>
      <c r="J132" s="151">
        <v>25.74735885533071</v>
      </c>
      <c r="K132" s="151">
        <v>28.793901568365872</v>
      </c>
      <c r="L132" s="151">
        <v>23.87831296380698</v>
      </c>
      <c r="M132" s="151">
        <v>24.91918772346537</v>
      </c>
      <c r="N132" s="151">
        <v>28.480658341081881</v>
      </c>
      <c r="O132" s="151">
        <v>29.153851851606134</v>
      </c>
      <c r="P132" s="151">
        <v>28.830058947815722</v>
      </c>
      <c r="Q132" s="151">
        <v>32.636669268099887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0.1650883353375138</v>
      </c>
      <c r="J134" s="208">
        <v>0</v>
      </c>
      <c r="K134" s="208">
        <v>0</v>
      </c>
      <c r="L134" s="208">
        <v>0</v>
      </c>
      <c r="M134" s="208">
        <v>3.4921804924194347E-2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3.8844836796227879E-17</v>
      </c>
      <c r="J135" s="208">
        <v>8.3775065331770285E-17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2.4316684014930713E-17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8.5621334391313049</v>
      </c>
      <c r="C137" s="208">
        <v>8.1636700955597394</v>
      </c>
      <c r="D137" s="208">
        <v>8.6921182645200314</v>
      </c>
      <c r="E137" s="208">
        <v>13.987544389258101</v>
      </c>
      <c r="F137" s="208">
        <v>12.49886166605974</v>
      </c>
      <c r="G137" s="208">
        <v>15.394909353514398</v>
      </c>
      <c r="H137" s="208">
        <v>17.737830738057379</v>
      </c>
      <c r="I137" s="208">
        <v>24.367924556429042</v>
      </c>
      <c r="J137" s="208">
        <v>25.74735885533071</v>
      </c>
      <c r="K137" s="208">
        <v>28.793901568365872</v>
      </c>
      <c r="L137" s="208">
        <v>23.87831296380698</v>
      </c>
      <c r="M137" s="208">
        <v>24.884265918541175</v>
      </c>
      <c r="N137" s="208">
        <v>28.480658341081881</v>
      </c>
      <c r="O137" s="208">
        <v>29.153851851606134</v>
      </c>
      <c r="P137" s="208">
        <v>28.830058947815722</v>
      </c>
      <c r="Q137" s="208">
        <v>32.636669268099887</v>
      </c>
    </row>
    <row r="138" spans="1:17" x14ac:dyDescent="0.25">
      <c r="A138" s="152" t="s">
        <v>189</v>
      </c>
      <c r="B138" s="151">
        <v>7.8447035168734622</v>
      </c>
      <c r="C138" s="151">
        <v>8.847435805814877</v>
      </c>
      <c r="D138" s="151">
        <v>8.522525119412089</v>
      </c>
      <c r="E138" s="151">
        <v>7.1334908838822484</v>
      </c>
      <c r="F138" s="151">
        <v>8.58026589571881</v>
      </c>
      <c r="G138" s="151">
        <v>9.128732455398378</v>
      </c>
      <c r="H138" s="151">
        <v>8.7124863232873562</v>
      </c>
      <c r="I138" s="151">
        <v>5.5809880205425735</v>
      </c>
      <c r="J138" s="151">
        <v>4.9180960589219822</v>
      </c>
      <c r="K138" s="151">
        <v>2.8559745857520435</v>
      </c>
      <c r="L138" s="151">
        <v>4.434328040737225</v>
      </c>
      <c r="M138" s="151">
        <v>4.3990515144813278</v>
      </c>
      <c r="N138" s="151">
        <v>4.0260398691483505</v>
      </c>
      <c r="O138" s="151">
        <v>4.138732467823</v>
      </c>
      <c r="P138" s="151">
        <v>5.6523818958226677</v>
      </c>
      <c r="Q138" s="151">
        <v>4.3091645362858815</v>
      </c>
    </row>
    <row r="139" spans="1:17" x14ac:dyDescent="0.25">
      <c r="A139" s="156" t="s">
        <v>180</v>
      </c>
      <c r="B139" s="155">
        <v>11.816634275172856</v>
      </c>
      <c r="C139" s="155">
        <v>12.251844617692093</v>
      </c>
      <c r="D139" s="155">
        <v>12.398437650774625</v>
      </c>
      <c r="E139" s="155">
        <v>15.211923541690412</v>
      </c>
      <c r="F139" s="155">
        <v>15.181740508860885</v>
      </c>
      <c r="G139" s="155">
        <v>17.662570008364789</v>
      </c>
      <c r="H139" s="155">
        <v>19.050212055766384</v>
      </c>
      <c r="I139" s="155">
        <v>21.68889325207455</v>
      </c>
      <c r="J139" s="155">
        <v>22.08606488716919</v>
      </c>
      <c r="K139" s="155">
        <v>22.795070882376706</v>
      </c>
      <c r="L139" s="155">
        <v>20.391506602527404</v>
      </c>
      <c r="M139" s="155">
        <v>21.115764823886018</v>
      </c>
      <c r="N139" s="155">
        <v>23.412176598922237</v>
      </c>
      <c r="O139" s="155">
        <v>23.978192386075108</v>
      </c>
      <c r="P139" s="155">
        <v>24.835158260985136</v>
      </c>
      <c r="Q139" s="155">
        <v>26.609358478323983</v>
      </c>
    </row>
    <row r="140" spans="1:17" x14ac:dyDescent="0.25">
      <c r="A140" s="152" t="s">
        <v>193</v>
      </c>
      <c r="B140" s="151">
        <v>4.0576708738423761</v>
      </c>
      <c r="C140" s="151">
        <v>3.8688355660305702</v>
      </c>
      <c r="D140" s="151">
        <v>4.1192718339034338</v>
      </c>
      <c r="E140" s="151">
        <v>6.62882117738034</v>
      </c>
      <c r="F140" s="151">
        <v>5.9233212492073957</v>
      </c>
      <c r="G140" s="151">
        <v>7.2957838993381516</v>
      </c>
      <c r="H140" s="151">
        <v>8.4061150953358368</v>
      </c>
      <c r="I140" s="151">
        <v>11.626412104670564</v>
      </c>
      <c r="J140" s="151">
        <v>12.201901412580982</v>
      </c>
      <c r="K140" s="151">
        <v>13.645684988307844</v>
      </c>
      <c r="L140" s="151">
        <v>11.31614400996334</v>
      </c>
      <c r="M140" s="151">
        <v>11.809423777863323</v>
      </c>
      <c r="N140" s="151">
        <v>13.497236248421405</v>
      </c>
      <c r="O140" s="151">
        <v>13.816268615708486</v>
      </c>
      <c r="P140" s="151">
        <v>13.662820290684412</v>
      </c>
      <c r="Q140" s="151">
        <v>15.466806637602623</v>
      </c>
    </row>
    <row r="141" spans="1:17" x14ac:dyDescent="0.25">
      <c r="A141" s="152" t="s">
        <v>187</v>
      </c>
      <c r="B141" s="151">
        <v>4.0412889221091159</v>
      </c>
      <c r="C141" s="151">
        <v>4.1901308592506963</v>
      </c>
      <c r="D141" s="151">
        <v>4.2402656765649214</v>
      </c>
      <c r="E141" s="151">
        <v>5.2024778512581209</v>
      </c>
      <c r="F141" s="151">
        <v>5.1921552540304221</v>
      </c>
      <c r="G141" s="151">
        <v>6.0405989428607558</v>
      </c>
      <c r="H141" s="151">
        <v>6.5151725230721027</v>
      </c>
      <c r="I141" s="151">
        <v>7.4176014922094948</v>
      </c>
      <c r="J141" s="151">
        <v>7.5534341914118635</v>
      </c>
      <c r="K141" s="151">
        <v>7.7959142417728327</v>
      </c>
      <c r="L141" s="151">
        <v>6.9738952580643696</v>
      </c>
      <c r="M141" s="151">
        <v>7.2215915697690178</v>
      </c>
      <c r="N141" s="151">
        <v>8.006964396831405</v>
      </c>
      <c r="O141" s="151">
        <v>8.200541796037685</v>
      </c>
      <c r="P141" s="151">
        <v>8.4936241252569165</v>
      </c>
      <c r="Q141" s="151">
        <v>9.100400599586802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7.0360891874151274E-2</v>
      </c>
      <c r="F145" s="87">
        <v>6.84490922137303E-2</v>
      </c>
      <c r="G145" s="87">
        <v>9.0205403548822366E-2</v>
      </c>
      <c r="H145" s="87">
        <v>0.10281469438065466</v>
      </c>
      <c r="I145" s="87">
        <v>0.10632491684552897</v>
      </c>
      <c r="J145" s="87">
        <v>0.16813606002898102</v>
      </c>
      <c r="K145" s="87">
        <v>9.7861170596626357E-2</v>
      </c>
      <c r="L145" s="87">
        <v>9.005543001403904E-2</v>
      </c>
      <c r="M145" s="87">
        <v>9.492887492080393E-2</v>
      </c>
      <c r="N145" s="87">
        <v>9.9710519063984648E-2</v>
      </c>
      <c r="O145" s="87">
        <v>9.0478429081079614E-2</v>
      </c>
      <c r="P145" s="87">
        <v>7.8146247001294578E-2</v>
      </c>
      <c r="Q145" s="87">
        <v>5.0039520737228727E-2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4.0412889221091159</v>
      </c>
      <c r="C148" s="87">
        <v>4.1901308592506963</v>
      </c>
      <c r="D148" s="87">
        <v>4.2402656765649214</v>
      </c>
      <c r="E148" s="87">
        <v>5.1321169593839695</v>
      </c>
      <c r="F148" s="87">
        <v>5.1237061618166919</v>
      </c>
      <c r="G148" s="87">
        <v>5.9503935393119338</v>
      </c>
      <c r="H148" s="87">
        <v>6.412357828691448</v>
      </c>
      <c r="I148" s="87">
        <v>7.3112765753639657</v>
      </c>
      <c r="J148" s="87">
        <v>7.385298131382882</v>
      </c>
      <c r="K148" s="87">
        <v>7.6980530711762061</v>
      </c>
      <c r="L148" s="87">
        <v>6.8838398280503306</v>
      </c>
      <c r="M148" s="87">
        <v>7.1266626948482141</v>
      </c>
      <c r="N148" s="87">
        <v>7.9072538777674204</v>
      </c>
      <c r="O148" s="87">
        <v>8.1100633669566058</v>
      </c>
      <c r="P148" s="87">
        <v>8.4154778782556221</v>
      </c>
      <c r="Q148" s="87">
        <v>9.0503610788495727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3.7176744792213632</v>
      </c>
      <c r="C152" s="151">
        <v>4.192878192410828</v>
      </c>
      <c r="D152" s="151">
        <v>4.0389001403062705</v>
      </c>
      <c r="E152" s="151">
        <v>3.3806245130519503</v>
      </c>
      <c r="F152" s="151">
        <v>4.0662640056230668</v>
      </c>
      <c r="G152" s="151">
        <v>4.3261871661658793</v>
      </c>
      <c r="H152" s="151">
        <v>4.1289244373584433</v>
      </c>
      <c r="I152" s="151">
        <v>2.6448796551944889</v>
      </c>
      <c r="J152" s="151">
        <v>2.3307292831763422</v>
      </c>
      <c r="K152" s="151">
        <v>1.3534716522960277</v>
      </c>
      <c r="L152" s="151">
        <v>2.1014673344996937</v>
      </c>
      <c r="M152" s="151">
        <v>2.084749476253676</v>
      </c>
      <c r="N152" s="151">
        <v>1.9079759536694276</v>
      </c>
      <c r="O152" s="151">
        <v>1.9613819743289376</v>
      </c>
      <c r="P152" s="151">
        <v>2.6787138450438053</v>
      </c>
      <c r="Q152" s="151">
        <v>2.0421512411345581</v>
      </c>
    </row>
    <row r="153" spans="1:17" x14ac:dyDescent="0.25">
      <c r="A153" s="243" t="s">
        <v>179</v>
      </c>
      <c r="B153" s="242">
        <v>23.633268550345711</v>
      </c>
      <c r="C153" s="242">
        <v>24.503689235384186</v>
      </c>
      <c r="D153" s="242">
        <v>24.796875301549253</v>
      </c>
      <c r="E153" s="242">
        <v>30.423847083380824</v>
      </c>
      <c r="F153" s="242">
        <v>30.363481017721767</v>
      </c>
      <c r="G153" s="242">
        <v>35.325140016729577</v>
      </c>
      <c r="H153" s="242">
        <v>38.100424111532767</v>
      </c>
      <c r="I153" s="242">
        <v>43.377786504149093</v>
      </c>
      <c r="J153" s="242">
        <v>44.172129774338373</v>
      </c>
      <c r="K153" s="242">
        <v>45.590141764753405</v>
      </c>
      <c r="L153" s="242">
        <v>40.783013205054807</v>
      </c>
      <c r="M153" s="242">
        <v>42.231529647772035</v>
      </c>
      <c r="N153" s="242">
        <v>46.824353197844474</v>
      </c>
      <c r="O153" s="242">
        <v>47.956384772150223</v>
      </c>
      <c r="P153" s="242">
        <v>49.670316521970264</v>
      </c>
      <c r="Q153" s="242">
        <v>53.218716956647967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0.99999999999999989</v>
      </c>
      <c r="C157" s="77">
        <f t="shared" si="0"/>
        <v>1</v>
      </c>
      <c r="D157" s="77">
        <f t="shared" si="0"/>
        <v>1</v>
      </c>
      <c r="E157" s="77">
        <f t="shared" si="0"/>
        <v>0.99999999999999978</v>
      </c>
      <c r="F157" s="77">
        <f t="shared" si="0"/>
        <v>0.99999999999999989</v>
      </c>
      <c r="G157" s="77">
        <f t="shared" si="0"/>
        <v>1</v>
      </c>
      <c r="H157" s="77">
        <f t="shared" si="0"/>
        <v>0.99999999999999978</v>
      </c>
      <c r="I157" s="77">
        <f t="shared" si="0"/>
        <v>0.99999999999999956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1.0000000000000002</v>
      </c>
      <c r="N157" s="77">
        <f t="shared" si="0"/>
        <v>1</v>
      </c>
      <c r="O157" s="77">
        <f t="shared" si="0"/>
        <v>1.0000000000000002</v>
      </c>
      <c r="P157" s="77">
        <f t="shared" si="0"/>
        <v>1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3.2450723889631281E-3</v>
      </c>
      <c r="C158" s="240">
        <f t="shared" si="1"/>
        <v>3.2315264792003389E-3</v>
      </c>
      <c r="D158" s="240">
        <f t="shared" si="1"/>
        <v>3.2773523805417321E-3</v>
      </c>
      <c r="E158" s="240">
        <f t="shared" si="1"/>
        <v>3.7400599180162698E-3</v>
      </c>
      <c r="F158" s="240">
        <f t="shared" si="1"/>
        <v>3.5033948329067977E-3</v>
      </c>
      <c r="G158" s="240">
        <f t="shared" si="1"/>
        <v>3.5962873726900248E-3</v>
      </c>
      <c r="H158" s="240">
        <f t="shared" si="1"/>
        <v>3.7694063778090699E-3</v>
      </c>
      <c r="I158" s="240">
        <f t="shared" si="1"/>
        <v>4.0971857075555469E-3</v>
      </c>
      <c r="J158" s="240">
        <f t="shared" si="1"/>
        <v>4.3172260473980668E-3</v>
      </c>
      <c r="K158" s="240">
        <f t="shared" si="1"/>
        <v>4.242400796580858E-3</v>
      </c>
      <c r="L158" s="240">
        <f t="shared" si="1"/>
        <v>4.307838875648274E-3</v>
      </c>
      <c r="M158" s="240">
        <f t="shared" si="1"/>
        <v>4.2848835666249672E-3</v>
      </c>
      <c r="N158" s="240">
        <f t="shared" si="1"/>
        <v>4.3967701066872948E-3</v>
      </c>
      <c r="O158" s="240">
        <f t="shared" si="1"/>
        <v>4.4550460289009977E-3</v>
      </c>
      <c r="P158" s="240">
        <f t="shared" si="1"/>
        <v>4.3850949130949252E-3</v>
      </c>
      <c r="Q158" s="240">
        <f t="shared" si="1"/>
        <v>4.6489153804668594E-3</v>
      </c>
    </row>
    <row r="159" spans="1:17" x14ac:dyDescent="0.25">
      <c r="A159" s="76" t="s">
        <v>82</v>
      </c>
      <c r="B159" s="239">
        <f t="shared" ref="B159:Q159" si="2">IF(B$7=0,0,B$7/B$5)</f>
        <v>2.1092970528260334E-2</v>
      </c>
      <c r="C159" s="239">
        <f t="shared" si="2"/>
        <v>2.1004922114802201E-2</v>
      </c>
      <c r="D159" s="239">
        <f t="shared" si="2"/>
        <v>2.1302790473521259E-2</v>
      </c>
      <c r="E159" s="239">
        <f t="shared" si="2"/>
        <v>2.4310389467105755E-2</v>
      </c>
      <c r="F159" s="239">
        <f t="shared" si="2"/>
        <v>2.2772066413894183E-2</v>
      </c>
      <c r="G159" s="239">
        <f t="shared" si="2"/>
        <v>2.3375867922485163E-2</v>
      </c>
      <c r="H159" s="239">
        <f t="shared" si="2"/>
        <v>2.4501141455758952E-2</v>
      </c>
      <c r="I159" s="239">
        <f t="shared" si="2"/>
        <v>2.6631707099111054E-2</v>
      </c>
      <c r="J159" s="239">
        <f t="shared" si="2"/>
        <v>2.8061969308087437E-2</v>
      </c>
      <c r="K159" s="239">
        <f t="shared" si="2"/>
        <v>2.7575605177775575E-2</v>
      </c>
      <c r="L159" s="239">
        <f t="shared" si="2"/>
        <v>2.8000952691713786E-2</v>
      </c>
      <c r="M159" s="239">
        <f t="shared" si="2"/>
        <v>2.7851743183062282E-2</v>
      </c>
      <c r="N159" s="239">
        <f t="shared" si="2"/>
        <v>2.857900569346741E-2</v>
      </c>
      <c r="O159" s="239">
        <f t="shared" si="2"/>
        <v>2.8957799187856487E-2</v>
      </c>
      <c r="P159" s="239">
        <f t="shared" si="2"/>
        <v>2.8503116935117014E-2</v>
      </c>
      <c r="Q159" s="239">
        <f t="shared" si="2"/>
        <v>3.0217949973034588E-2</v>
      </c>
    </row>
    <row r="160" spans="1:17" x14ac:dyDescent="0.25">
      <c r="A160" s="76" t="s">
        <v>81</v>
      </c>
      <c r="B160" s="239">
        <f t="shared" ref="B160:Q160" si="3">IF(B$8=0,0,B$8/B$5)</f>
        <v>3.8940868667557537E-3</v>
      </c>
      <c r="C160" s="239">
        <f t="shared" si="3"/>
        <v>3.8778317750404068E-3</v>
      </c>
      <c r="D160" s="239">
        <f t="shared" si="3"/>
        <v>3.9328228566500789E-3</v>
      </c>
      <c r="E160" s="239">
        <f t="shared" si="3"/>
        <v>4.4880719016195236E-3</v>
      </c>
      <c r="F160" s="239">
        <f t="shared" si="3"/>
        <v>4.2040737994881571E-3</v>
      </c>
      <c r="G160" s="239">
        <f t="shared" si="3"/>
        <v>4.3155448472280301E-3</v>
      </c>
      <c r="H160" s="239">
        <f t="shared" si="3"/>
        <v>4.5232876533708834E-3</v>
      </c>
      <c r="I160" s="239">
        <f t="shared" si="3"/>
        <v>4.9166228490666554E-3</v>
      </c>
      <c r="J160" s="239">
        <f t="shared" si="3"/>
        <v>5.1806712568776801E-3</v>
      </c>
      <c r="K160" s="239">
        <f t="shared" si="3"/>
        <v>5.0908809558970298E-3</v>
      </c>
      <c r="L160" s="239">
        <f t="shared" si="3"/>
        <v>5.1694066507779295E-3</v>
      </c>
      <c r="M160" s="239">
        <f t="shared" si="3"/>
        <v>5.1418602799499597E-3</v>
      </c>
      <c r="N160" s="239">
        <f t="shared" si="3"/>
        <v>5.2761241280247532E-3</v>
      </c>
      <c r="O160" s="239">
        <f t="shared" si="3"/>
        <v>5.3460552346811978E-3</v>
      </c>
      <c r="P160" s="239">
        <f t="shared" si="3"/>
        <v>5.2621138957139107E-3</v>
      </c>
      <c r="Q160" s="239">
        <f t="shared" si="3"/>
        <v>5.5786984565602315E-3</v>
      </c>
    </row>
    <row r="161" spans="1:17" x14ac:dyDescent="0.25">
      <c r="A161" s="76" t="s">
        <v>80</v>
      </c>
      <c r="B161" s="239">
        <f t="shared" ref="B161:Q161" si="4">IF(B$9=0,0,B$9/B$5)</f>
        <v>3.0828187695149716E-2</v>
      </c>
      <c r="C161" s="239">
        <f t="shared" si="4"/>
        <v>3.0699501552403221E-2</v>
      </c>
      <c r="D161" s="239">
        <f t="shared" si="4"/>
        <v>3.1134847615146455E-2</v>
      </c>
      <c r="E161" s="239">
        <f t="shared" si="4"/>
        <v>3.5530569221154565E-2</v>
      </c>
      <c r="F161" s="239">
        <f t="shared" si="4"/>
        <v>3.328225091261458E-2</v>
      </c>
      <c r="G161" s="239">
        <f t="shared" si="4"/>
        <v>3.4164730040555237E-2</v>
      </c>
      <c r="H161" s="239">
        <f t="shared" si="4"/>
        <v>3.5809360589186164E-2</v>
      </c>
      <c r="I161" s="239">
        <f t="shared" si="4"/>
        <v>3.8923264221777699E-2</v>
      </c>
      <c r="J161" s="239">
        <f t="shared" si="4"/>
        <v>4.1013647450281632E-2</v>
      </c>
      <c r="K161" s="239">
        <f t="shared" si="4"/>
        <v>4.0302807567518147E-2</v>
      </c>
      <c r="L161" s="239">
        <f t="shared" si="4"/>
        <v>4.0924469318658604E-2</v>
      </c>
      <c r="M161" s="239">
        <f t="shared" si="4"/>
        <v>4.0706393882937189E-2</v>
      </c>
      <c r="N161" s="239">
        <f t="shared" si="4"/>
        <v>4.176931601352929E-2</v>
      </c>
      <c r="O161" s="239">
        <f t="shared" si="4"/>
        <v>4.2322937274559484E-2</v>
      </c>
      <c r="P161" s="239">
        <f t="shared" si="4"/>
        <v>4.1658401674401789E-2</v>
      </c>
      <c r="Q161" s="239">
        <f t="shared" si="4"/>
        <v>4.4164696114435166E-2</v>
      </c>
    </row>
    <row r="162" spans="1:17" x14ac:dyDescent="0.25">
      <c r="A162" s="129" t="s">
        <v>79</v>
      </c>
      <c r="B162" s="238">
        <f t="shared" ref="B162:Q162" si="5">IF(B$10=0,0,B$10/B$5)</f>
        <v>9.0862026890967569E-3</v>
      </c>
      <c r="C162" s="238">
        <f t="shared" si="5"/>
        <v>9.0482741417609487E-3</v>
      </c>
      <c r="D162" s="238">
        <f t="shared" si="5"/>
        <v>9.1765866655168504E-3</v>
      </c>
      <c r="E162" s="238">
        <f t="shared" si="5"/>
        <v>1.0472167770445552E-2</v>
      </c>
      <c r="F162" s="238">
        <f t="shared" si="5"/>
        <v>9.8095055321390356E-3</v>
      </c>
      <c r="G162" s="238">
        <f t="shared" si="5"/>
        <v>1.0069604643532069E-2</v>
      </c>
      <c r="H162" s="238">
        <f t="shared" si="5"/>
        <v>1.0554337857865395E-2</v>
      </c>
      <c r="I162" s="238">
        <f t="shared" si="5"/>
        <v>1.1472119981155531E-2</v>
      </c>
      <c r="J162" s="238">
        <f t="shared" si="5"/>
        <v>1.2088232932714587E-2</v>
      </c>
      <c r="K162" s="238">
        <f t="shared" si="5"/>
        <v>1.1878722230426401E-2</v>
      </c>
      <c r="L162" s="238">
        <f t="shared" si="5"/>
        <v>1.2061948851815168E-2</v>
      </c>
      <c r="M162" s="238">
        <f t="shared" si="5"/>
        <v>1.1997673986549905E-2</v>
      </c>
      <c r="N162" s="238">
        <f t="shared" si="5"/>
        <v>1.2310956298724422E-2</v>
      </c>
      <c r="O162" s="238">
        <f t="shared" si="5"/>
        <v>1.2474128880922794E-2</v>
      </c>
      <c r="P162" s="238">
        <f t="shared" si="5"/>
        <v>1.2278265756665789E-2</v>
      </c>
      <c r="Q162" s="238">
        <f t="shared" si="5"/>
        <v>1.3016963065307204E-2</v>
      </c>
    </row>
    <row r="163" spans="1:17" x14ac:dyDescent="0.25">
      <c r="A163" s="232" t="s">
        <v>185</v>
      </c>
      <c r="B163" s="241">
        <f t="shared" ref="B163:Q163" si="6">IF(B$15=0,0,B$15/B$5)</f>
        <v>0.70977462315915985</v>
      </c>
      <c r="C163" s="241">
        <f t="shared" si="6"/>
        <v>0.71098611131545764</v>
      </c>
      <c r="D163" s="241">
        <f t="shared" si="6"/>
        <v>0.70688763895745688</v>
      </c>
      <c r="E163" s="241">
        <f t="shared" si="6"/>
        <v>0.6655050584371025</v>
      </c>
      <c r="F163" s="241">
        <f t="shared" si="6"/>
        <v>0.68667137008690604</v>
      </c>
      <c r="G163" s="241">
        <f t="shared" si="6"/>
        <v>0.6783634591583293</v>
      </c>
      <c r="H163" s="241">
        <f t="shared" si="6"/>
        <v>0.66288043675492436</v>
      </c>
      <c r="I163" s="241">
        <f t="shared" si="6"/>
        <v>0.63356525727854118</v>
      </c>
      <c r="J163" s="241">
        <f t="shared" si="6"/>
        <v>0.61388579164684054</v>
      </c>
      <c r="K163" s="241">
        <f t="shared" si="6"/>
        <v>0.62057784162683294</v>
      </c>
      <c r="L163" s="241">
        <f t="shared" si="6"/>
        <v>0.61472534008582713</v>
      </c>
      <c r="M163" s="241">
        <f t="shared" si="6"/>
        <v>0.61677836461447777</v>
      </c>
      <c r="N163" s="241">
        <f t="shared" si="6"/>
        <v>0.6067717116462884</v>
      </c>
      <c r="O163" s="241">
        <f t="shared" si="6"/>
        <v>0.60155976274100575</v>
      </c>
      <c r="P163" s="241">
        <f t="shared" si="6"/>
        <v>0.60781589095999478</v>
      </c>
      <c r="Q163" s="241">
        <f t="shared" si="6"/>
        <v>0.5842209182186282</v>
      </c>
    </row>
    <row r="164" spans="1:17" x14ac:dyDescent="0.25">
      <c r="A164" s="127" t="s">
        <v>184</v>
      </c>
      <c r="B164" s="237">
        <f t="shared" ref="B164:Q164" si="7">IF(B$24=0,0,B$24/B$5)</f>
        <v>0.15461186224042778</v>
      </c>
      <c r="C164" s="237">
        <f t="shared" si="7"/>
        <v>0.15396646574903089</v>
      </c>
      <c r="D164" s="237">
        <f t="shared" si="7"/>
        <v>0.15614984630144529</v>
      </c>
      <c r="E164" s="237">
        <f t="shared" si="7"/>
        <v>0.17819560228671608</v>
      </c>
      <c r="F164" s="237">
        <f t="shared" si="7"/>
        <v>0.16691966599003558</v>
      </c>
      <c r="G164" s="237">
        <f t="shared" si="7"/>
        <v>0.17134554216246725</v>
      </c>
      <c r="H164" s="237">
        <f t="shared" si="7"/>
        <v>0.17959381787480602</v>
      </c>
      <c r="I164" s="237">
        <f t="shared" si="7"/>
        <v>0.19521090325890586</v>
      </c>
      <c r="J164" s="237">
        <f t="shared" si="7"/>
        <v>0.20569475157821532</v>
      </c>
      <c r="K164" s="237">
        <f t="shared" si="7"/>
        <v>0.20212969355029495</v>
      </c>
      <c r="L164" s="237">
        <f t="shared" si="7"/>
        <v>0.20524749865703479</v>
      </c>
      <c r="M164" s="237">
        <f t="shared" si="7"/>
        <v>0.20415379021204927</v>
      </c>
      <c r="N164" s="237">
        <f t="shared" si="7"/>
        <v>0.20948463780038373</v>
      </c>
      <c r="O164" s="237">
        <f t="shared" si="7"/>
        <v>0.21226120108688656</v>
      </c>
      <c r="P164" s="237">
        <f t="shared" si="7"/>
        <v>0.20892837180475504</v>
      </c>
      <c r="Q164" s="237">
        <f t="shared" si="7"/>
        <v>0.22149812953843323</v>
      </c>
    </row>
    <row r="165" spans="1:17" x14ac:dyDescent="0.25">
      <c r="A165" s="127" t="s">
        <v>181</v>
      </c>
      <c r="B165" s="237">
        <f t="shared" ref="B165:Q165" si="8">IF(B$35=0,0,B$35/B$5)</f>
        <v>3.6544621984101099E-2</v>
      </c>
      <c r="C165" s="237">
        <f t="shared" si="8"/>
        <v>3.6392073722498162E-2</v>
      </c>
      <c r="D165" s="237">
        <f t="shared" si="8"/>
        <v>3.6908145489432491E-2</v>
      </c>
      <c r="E165" s="237">
        <f t="shared" si="8"/>
        <v>4.2118960540496499E-2</v>
      </c>
      <c r="F165" s="237">
        <f t="shared" si="8"/>
        <v>3.9453739234008384E-2</v>
      </c>
      <c r="G165" s="237">
        <f t="shared" si="8"/>
        <v>4.0499855420219513E-2</v>
      </c>
      <c r="H165" s="237">
        <f t="shared" si="8"/>
        <v>4.2449447861317782E-2</v>
      </c>
      <c r="I165" s="237">
        <f t="shared" si="8"/>
        <v>4.6140758952104961E-2</v>
      </c>
      <c r="J165" s="237">
        <f t="shared" si="8"/>
        <v>4.8618759463941737E-2</v>
      </c>
      <c r="K165" s="237">
        <f t="shared" si="8"/>
        <v>4.7776109384615101E-2</v>
      </c>
      <c r="L165" s="237">
        <f t="shared" si="8"/>
        <v>4.8513045137117246E-2</v>
      </c>
      <c r="M165" s="237">
        <f t="shared" si="8"/>
        <v>4.8254532231938922E-2</v>
      </c>
      <c r="N165" s="237">
        <f t="shared" si="8"/>
        <v>4.9514550752817882E-2</v>
      </c>
      <c r="O165" s="237">
        <f t="shared" si="8"/>
        <v>5.0170829347809469E-2</v>
      </c>
      <c r="P165" s="237">
        <f t="shared" si="8"/>
        <v>4.9383069699305712E-2</v>
      </c>
      <c r="Q165" s="237">
        <f t="shared" si="8"/>
        <v>5.2354103345447843E-2</v>
      </c>
    </row>
    <row r="166" spans="1:17" x14ac:dyDescent="0.25">
      <c r="A166" s="142" t="s">
        <v>190</v>
      </c>
      <c r="B166" s="235">
        <f t="shared" ref="B166:Q166" si="9">IF(B$36=0,0,B$36/B$5)</f>
        <v>1.9071313425587877E-2</v>
      </c>
      <c r="C166" s="235">
        <f t="shared" si="9"/>
        <v>1.7464642550944119E-2</v>
      </c>
      <c r="D166" s="235">
        <f t="shared" si="9"/>
        <v>1.863587635034588E-2</v>
      </c>
      <c r="E166" s="235">
        <f t="shared" si="9"/>
        <v>2.7893558368268831E-2</v>
      </c>
      <c r="F166" s="235">
        <f t="shared" si="9"/>
        <v>2.3394081536316533E-2</v>
      </c>
      <c r="G166" s="235">
        <f t="shared" si="9"/>
        <v>2.5424103315606201E-2</v>
      </c>
      <c r="H166" s="235">
        <f t="shared" si="9"/>
        <v>2.8466997932075681E-2</v>
      </c>
      <c r="I166" s="235">
        <f t="shared" si="9"/>
        <v>3.7589553028976277E-2</v>
      </c>
      <c r="J166" s="235">
        <f t="shared" si="9"/>
        <v>4.0821329750999391E-2</v>
      </c>
      <c r="K166" s="235">
        <f t="shared" si="9"/>
        <v>4.346495968076966E-2</v>
      </c>
      <c r="L166" s="235">
        <f t="shared" si="9"/>
        <v>4.0914928226775248E-2</v>
      </c>
      <c r="M166" s="235">
        <f t="shared" si="9"/>
        <v>4.1014187019776528E-2</v>
      </c>
      <c r="N166" s="235">
        <f t="shared" si="9"/>
        <v>4.3382043718588323E-2</v>
      </c>
      <c r="O166" s="235">
        <f t="shared" si="9"/>
        <v>4.3933895670113327E-2</v>
      </c>
      <c r="P166" s="235">
        <f t="shared" si="9"/>
        <v>4.1288167995733267E-2</v>
      </c>
      <c r="Q166" s="235">
        <f t="shared" si="9"/>
        <v>4.6247800625099734E-2</v>
      </c>
    </row>
    <row r="167" spans="1:17" x14ac:dyDescent="0.25">
      <c r="A167" s="142" t="s">
        <v>189</v>
      </c>
      <c r="B167" s="235">
        <f t="shared" ref="B167:Q167" si="10">IF(B$42=0,0,B$42/B$5)</f>
        <v>1.7473308558513225E-2</v>
      </c>
      <c r="C167" s="235">
        <f t="shared" si="10"/>
        <v>1.892743117155405E-2</v>
      </c>
      <c r="D167" s="235">
        <f t="shared" si="10"/>
        <v>1.8272269139086611E-2</v>
      </c>
      <c r="E167" s="235">
        <f t="shared" si="10"/>
        <v>1.4225402172227668E-2</v>
      </c>
      <c r="F167" s="235">
        <f t="shared" si="10"/>
        <v>1.6059657697691847E-2</v>
      </c>
      <c r="G167" s="235">
        <f t="shared" si="10"/>
        <v>1.5075752104613311E-2</v>
      </c>
      <c r="H167" s="235">
        <f t="shared" si="10"/>
        <v>1.3982449929242103E-2</v>
      </c>
      <c r="I167" s="235">
        <f t="shared" si="10"/>
        <v>8.5512059231286804E-3</v>
      </c>
      <c r="J167" s="235">
        <f t="shared" si="10"/>
        <v>7.7974297129423413E-3</v>
      </c>
      <c r="K167" s="235">
        <f t="shared" si="10"/>
        <v>4.3111497038454431E-3</v>
      </c>
      <c r="L167" s="235">
        <f t="shared" si="10"/>
        <v>7.5981169103420025E-3</v>
      </c>
      <c r="M167" s="235">
        <f t="shared" si="10"/>
        <v>7.2403452121623914E-3</v>
      </c>
      <c r="N167" s="235">
        <f t="shared" si="10"/>
        <v>6.1325070342295581E-3</v>
      </c>
      <c r="O167" s="235">
        <f t="shared" si="10"/>
        <v>6.2369336776961415E-3</v>
      </c>
      <c r="P167" s="235">
        <f t="shared" si="10"/>
        <v>8.0949017035724484E-3</v>
      </c>
      <c r="Q167" s="235">
        <f t="shared" si="10"/>
        <v>6.1063027203481085E-3</v>
      </c>
    </row>
    <row r="168" spans="1:17" x14ac:dyDescent="0.25">
      <c r="A168" s="127" t="s">
        <v>180</v>
      </c>
      <c r="B168" s="236">
        <f t="shared" ref="B168:Q168" si="11">IF(B$43=0,0,B$43/B$5)</f>
        <v>1.8272310992050532E-2</v>
      </c>
      <c r="C168" s="236">
        <f t="shared" si="11"/>
        <v>1.8196036861249116E-2</v>
      </c>
      <c r="D168" s="236">
        <f t="shared" si="11"/>
        <v>1.8454072744716256E-2</v>
      </c>
      <c r="E168" s="236">
        <f t="shared" si="11"/>
        <v>2.1059480270248235E-2</v>
      </c>
      <c r="F168" s="236">
        <f t="shared" si="11"/>
        <v>1.9726869617004227E-2</v>
      </c>
      <c r="G168" s="236">
        <f t="shared" si="11"/>
        <v>2.0249927710109777E-2</v>
      </c>
      <c r="H168" s="236">
        <f t="shared" si="11"/>
        <v>2.1224723930658888E-2</v>
      </c>
      <c r="I168" s="236">
        <f t="shared" si="11"/>
        <v>2.3070379476052529E-2</v>
      </c>
      <c r="J168" s="236">
        <f t="shared" si="11"/>
        <v>2.430937973197091E-2</v>
      </c>
      <c r="K168" s="236">
        <f t="shared" si="11"/>
        <v>2.3888054692307589E-2</v>
      </c>
      <c r="L168" s="236">
        <f t="shared" si="11"/>
        <v>2.4256522568558661E-2</v>
      </c>
      <c r="M168" s="236">
        <f t="shared" si="11"/>
        <v>2.4127266115969454E-2</v>
      </c>
      <c r="N168" s="236">
        <f t="shared" si="11"/>
        <v>2.475727537640899E-2</v>
      </c>
      <c r="O168" s="236">
        <f t="shared" si="11"/>
        <v>2.5085414673904762E-2</v>
      </c>
      <c r="P168" s="236">
        <f t="shared" si="11"/>
        <v>2.4691534849652877E-2</v>
      </c>
      <c r="Q168" s="236">
        <f t="shared" si="11"/>
        <v>2.6177051672723918E-2</v>
      </c>
    </row>
    <row r="169" spans="1:17" x14ac:dyDescent="0.25">
      <c r="A169" s="142" t="s">
        <v>188</v>
      </c>
      <c r="B169" s="235">
        <f t="shared" ref="B169:Q169" si="12">IF(B$44=0,0,B$44/B$5)</f>
        <v>6.601608493472729E-3</v>
      </c>
      <c r="C169" s="235">
        <f t="shared" si="12"/>
        <v>6.0454531907114407E-3</v>
      </c>
      <c r="D169" s="235">
        <f t="shared" si="12"/>
        <v>6.4508802751197377E-3</v>
      </c>
      <c r="E169" s="235">
        <f t="shared" si="12"/>
        <v>9.6554625120930625E-3</v>
      </c>
      <c r="F169" s="235">
        <f t="shared" si="12"/>
        <v>8.0979513010326562E-3</v>
      </c>
      <c r="G169" s="235">
        <f t="shared" si="12"/>
        <v>8.8006511477098492E-3</v>
      </c>
      <c r="H169" s="235">
        <f t="shared" si="12"/>
        <v>9.8539608226415835E-3</v>
      </c>
      <c r="I169" s="235">
        <f t="shared" si="12"/>
        <v>1.3011768356184119E-2</v>
      </c>
      <c r="J169" s="235">
        <f t="shared" si="12"/>
        <v>1.413046029842289E-2</v>
      </c>
      <c r="K169" s="235">
        <f t="shared" si="12"/>
        <v>1.5045562966420284E-2</v>
      </c>
      <c r="L169" s="235">
        <f t="shared" si="12"/>
        <v>1.4162859770806837E-2</v>
      </c>
      <c r="M169" s="235">
        <f t="shared" si="12"/>
        <v>1.4197218583768796E-2</v>
      </c>
      <c r="N169" s="235">
        <f t="shared" si="12"/>
        <v>1.5016861287203679E-2</v>
      </c>
      <c r="O169" s="235">
        <f t="shared" si="12"/>
        <v>1.5207886962731561E-2</v>
      </c>
      <c r="P169" s="235">
        <f t="shared" si="12"/>
        <v>1.4292058152369221E-2</v>
      </c>
      <c r="Q169" s="235">
        <f t="shared" si="12"/>
        <v>1.6008854062534529E-2</v>
      </c>
    </row>
    <row r="170" spans="1:17" x14ac:dyDescent="0.25">
      <c r="A170" s="142" t="s">
        <v>187</v>
      </c>
      <c r="B170" s="235">
        <f t="shared" ref="B170:Q170" si="13">IF(B$45=0,0,B$45/B$5)</f>
        <v>5.6222495360155368E-3</v>
      </c>
      <c r="C170" s="235">
        <f t="shared" si="13"/>
        <v>5.5987805726920407E-3</v>
      </c>
      <c r="D170" s="235">
        <f t="shared" si="13"/>
        <v>5.6781762291434629E-3</v>
      </c>
      <c r="E170" s="235">
        <f t="shared" si="13"/>
        <v>6.4798400831532878E-3</v>
      </c>
      <c r="F170" s="235">
        <f t="shared" si="13"/>
        <v>6.0698060360013135E-3</v>
      </c>
      <c r="G170" s="235">
        <f t="shared" si="13"/>
        <v>6.230746987726089E-3</v>
      </c>
      <c r="H170" s="235">
        <f t="shared" si="13"/>
        <v>6.5306842863565749E-3</v>
      </c>
      <c r="I170" s="235">
        <f t="shared" si="13"/>
        <v>7.0985783003238703E-3</v>
      </c>
      <c r="J170" s="235">
        <f t="shared" si="13"/>
        <v>7.4798091482987505E-3</v>
      </c>
      <c r="K170" s="235">
        <f t="shared" si="13"/>
        <v>7.35017067455619E-3</v>
      </c>
      <c r="L170" s="235">
        <f t="shared" si="13"/>
        <v>7.4635454057103631E-3</v>
      </c>
      <c r="M170" s="235">
        <f t="shared" si="13"/>
        <v>7.4237741895290602E-3</v>
      </c>
      <c r="N170" s="235">
        <f t="shared" si="13"/>
        <v>7.6176231927412314E-3</v>
      </c>
      <c r="O170" s="235">
        <f t="shared" si="13"/>
        <v>7.7185891304322289E-3</v>
      </c>
      <c r="P170" s="235">
        <f t="shared" si="13"/>
        <v>7.5973953383547364E-3</v>
      </c>
      <c r="Q170" s="235">
        <f t="shared" si="13"/>
        <v>8.0544774377611979E-3</v>
      </c>
    </row>
    <row r="171" spans="1:17" x14ac:dyDescent="0.25">
      <c r="A171" s="142" t="s">
        <v>186</v>
      </c>
      <c r="B171" s="235">
        <f t="shared" ref="B171:Q171" si="14">IF(B$56=0,0,B$56/B$5)</f>
        <v>6.0484529625622696E-3</v>
      </c>
      <c r="C171" s="235">
        <f t="shared" si="14"/>
        <v>6.5518030978456336E-3</v>
      </c>
      <c r="D171" s="235">
        <f t="shared" si="14"/>
        <v>6.325016240453056E-3</v>
      </c>
      <c r="E171" s="235">
        <f t="shared" si="14"/>
        <v>4.9241776750018834E-3</v>
      </c>
      <c r="F171" s="235">
        <f t="shared" si="14"/>
        <v>5.5591122799702542E-3</v>
      </c>
      <c r="G171" s="235">
        <f t="shared" si="14"/>
        <v>5.2185295746738384E-3</v>
      </c>
      <c r="H171" s="235">
        <f t="shared" si="14"/>
        <v>4.8400788216607284E-3</v>
      </c>
      <c r="I171" s="235">
        <f t="shared" si="14"/>
        <v>2.9600328195445429E-3</v>
      </c>
      <c r="J171" s="235">
        <f t="shared" si="14"/>
        <v>2.6991102852492715E-3</v>
      </c>
      <c r="K171" s="235">
        <f t="shared" si="14"/>
        <v>1.4923210513311158E-3</v>
      </c>
      <c r="L171" s="235">
        <f t="shared" si="14"/>
        <v>2.6301173920414613E-3</v>
      </c>
      <c r="M171" s="235">
        <f t="shared" si="14"/>
        <v>2.5062733426715975E-3</v>
      </c>
      <c r="N171" s="235">
        <f t="shared" si="14"/>
        <v>2.1227908964640795E-3</v>
      </c>
      <c r="O171" s="235">
        <f t="shared" si="14"/>
        <v>2.1589385807409735E-3</v>
      </c>
      <c r="P171" s="235">
        <f t="shared" si="14"/>
        <v>2.8020813589289214E-3</v>
      </c>
      <c r="Q171" s="235">
        <f t="shared" si="14"/>
        <v>2.1137201724281906E-3</v>
      </c>
    </row>
    <row r="172" spans="1:17" x14ac:dyDescent="0.25">
      <c r="A172" s="72" t="s">
        <v>179</v>
      </c>
      <c r="B172" s="234">
        <f t="shared" ref="B172:Q172" si="15">IF(B$57=0,0,B$57/B$5)</f>
        <v>1.2650061456034997E-2</v>
      </c>
      <c r="C172" s="234">
        <f t="shared" si="15"/>
        <v>1.2597256288557073E-2</v>
      </c>
      <c r="D172" s="234">
        <f t="shared" si="15"/>
        <v>1.2775896515572795E-2</v>
      </c>
      <c r="E172" s="234">
        <f t="shared" si="15"/>
        <v>1.4579640187094945E-2</v>
      </c>
      <c r="F172" s="234">
        <f t="shared" si="15"/>
        <v>1.3657063581002913E-2</v>
      </c>
      <c r="G172" s="234">
        <f t="shared" si="15"/>
        <v>1.4019180722383685E-2</v>
      </c>
      <c r="H172" s="234">
        <f t="shared" si="15"/>
        <v>1.4694039644302308E-2</v>
      </c>
      <c r="I172" s="234">
        <f t="shared" si="15"/>
        <v>1.5971801175728662E-2</v>
      </c>
      <c r="J172" s="234">
        <f t="shared" si="15"/>
        <v>1.6829570583672158E-2</v>
      </c>
      <c r="K172" s="234">
        <f t="shared" si="15"/>
        <v>1.6537884017751404E-2</v>
      </c>
      <c r="L172" s="234">
        <f t="shared" si="15"/>
        <v>1.6792977162848298E-2</v>
      </c>
      <c r="M172" s="234">
        <f t="shared" si="15"/>
        <v>1.6703491926440397E-2</v>
      </c>
      <c r="N172" s="234">
        <f t="shared" si="15"/>
        <v>1.7139652183667756E-2</v>
      </c>
      <c r="O172" s="234">
        <f t="shared" si="15"/>
        <v>1.7366825543472537E-2</v>
      </c>
      <c r="P172" s="234">
        <f t="shared" si="15"/>
        <v>1.7094139511298137E-2</v>
      </c>
      <c r="Q172" s="234">
        <f t="shared" si="15"/>
        <v>1.8122574234962715E-2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1.0000000000000002</v>
      </c>
      <c r="D175" s="77">
        <f t="shared" si="16"/>
        <v>1</v>
      </c>
      <c r="E175" s="77">
        <f t="shared" si="16"/>
        <v>0.99999999999999978</v>
      </c>
      <c r="F175" s="77">
        <f t="shared" si="16"/>
        <v>1</v>
      </c>
      <c r="G175" s="77">
        <f t="shared" si="16"/>
        <v>0.99999999999999989</v>
      </c>
      <c r="H175" s="77">
        <f t="shared" si="16"/>
        <v>1</v>
      </c>
      <c r="I175" s="77">
        <f t="shared" si="16"/>
        <v>1.0000000000000002</v>
      </c>
      <c r="J175" s="77">
        <f t="shared" si="16"/>
        <v>0.99999999999999989</v>
      </c>
      <c r="K175" s="77">
        <f t="shared" si="16"/>
        <v>0.99999999999999989</v>
      </c>
      <c r="L175" s="77">
        <f t="shared" si="16"/>
        <v>1.0000000000000002</v>
      </c>
      <c r="M175" s="77">
        <f t="shared" si="16"/>
        <v>1</v>
      </c>
      <c r="N175" s="77">
        <f t="shared" si="16"/>
        <v>0.99999999999999978</v>
      </c>
      <c r="O175" s="77">
        <f t="shared" si="16"/>
        <v>1.0000000000000004</v>
      </c>
      <c r="P175" s="77">
        <f t="shared" si="16"/>
        <v>1.0000000000000004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1.023394027537374E-2</v>
      </c>
      <c r="C176" s="240">
        <f t="shared" si="17"/>
        <v>1.0233940275373745E-2</v>
      </c>
      <c r="D176" s="240">
        <f t="shared" si="17"/>
        <v>1.0233940275373742E-2</v>
      </c>
      <c r="E176" s="240">
        <f t="shared" si="17"/>
        <v>1.023394027537374E-2</v>
      </c>
      <c r="F176" s="240">
        <f t="shared" si="17"/>
        <v>1.0233940275373742E-2</v>
      </c>
      <c r="G176" s="240">
        <f t="shared" si="17"/>
        <v>1.0233940275373742E-2</v>
      </c>
      <c r="H176" s="240">
        <f t="shared" si="17"/>
        <v>1.023394027537374E-2</v>
      </c>
      <c r="I176" s="240">
        <f t="shared" si="17"/>
        <v>1.0233940275373749E-2</v>
      </c>
      <c r="J176" s="240">
        <f t="shared" si="17"/>
        <v>1.0233940275373743E-2</v>
      </c>
      <c r="K176" s="240">
        <f t="shared" si="17"/>
        <v>1.0233940275373743E-2</v>
      </c>
      <c r="L176" s="240">
        <f t="shared" si="17"/>
        <v>1.0233940275373747E-2</v>
      </c>
      <c r="M176" s="240">
        <f t="shared" si="17"/>
        <v>1.023394027537374E-2</v>
      </c>
      <c r="N176" s="240">
        <f t="shared" si="17"/>
        <v>1.0233940275373747E-2</v>
      </c>
      <c r="O176" s="240">
        <f t="shared" si="17"/>
        <v>1.0233940275373749E-2</v>
      </c>
      <c r="P176" s="240">
        <f t="shared" si="17"/>
        <v>1.0233940275373745E-2</v>
      </c>
      <c r="Q176" s="240">
        <f t="shared" si="17"/>
        <v>1.0233940275373738E-2</v>
      </c>
    </row>
    <row r="177" spans="1:17" x14ac:dyDescent="0.25">
      <c r="A177" s="76" t="s">
        <v>82</v>
      </c>
      <c r="B177" s="239">
        <f t="shared" ref="B177:Q177" si="18">IF(B$62=0,0,B$62/B$60)</f>
        <v>6.65329796698753E-2</v>
      </c>
      <c r="C177" s="239">
        <f t="shared" si="18"/>
        <v>6.6532979669875342E-2</v>
      </c>
      <c r="D177" s="239">
        <f t="shared" si="18"/>
        <v>6.6532979669875314E-2</v>
      </c>
      <c r="E177" s="239">
        <f t="shared" si="18"/>
        <v>6.65329796698753E-2</v>
      </c>
      <c r="F177" s="239">
        <f t="shared" si="18"/>
        <v>6.6532979669875314E-2</v>
      </c>
      <c r="G177" s="239">
        <f t="shared" si="18"/>
        <v>6.6532979669875314E-2</v>
      </c>
      <c r="H177" s="239">
        <f t="shared" si="18"/>
        <v>6.65329796698753E-2</v>
      </c>
      <c r="I177" s="239">
        <f t="shared" si="18"/>
        <v>6.6532979669875356E-2</v>
      </c>
      <c r="J177" s="239">
        <f t="shared" si="18"/>
        <v>6.6532979669875328E-2</v>
      </c>
      <c r="K177" s="239">
        <f t="shared" si="18"/>
        <v>6.6532979669875328E-2</v>
      </c>
      <c r="L177" s="239">
        <f t="shared" si="18"/>
        <v>6.6532979669875342E-2</v>
      </c>
      <c r="M177" s="239">
        <f t="shared" si="18"/>
        <v>6.65329796698753E-2</v>
      </c>
      <c r="N177" s="239">
        <f t="shared" si="18"/>
        <v>6.6532979669875356E-2</v>
      </c>
      <c r="O177" s="239">
        <f t="shared" si="18"/>
        <v>6.6532979669875356E-2</v>
      </c>
      <c r="P177" s="239">
        <f t="shared" si="18"/>
        <v>6.6532979669875328E-2</v>
      </c>
      <c r="Q177" s="239">
        <f t="shared" si="18"/>
        <v>6.6532979669875286E-2</v>
      </c>
    </row>
    <row r="178" spans="1:17" x14ac:dyDescent="0.25">
      <c r="A178" s="76" t="s">
        <v>81</v>
      </c>
      <c r="B178" s="239">
        <f t="shared" ref="B178:Q178" si="19">IF(B$63=0,0,B$63/B$60)</f>
        <v>1.2278445453980397E-2</v>
      </c>
      <c r="C178" s="239">
        <f t="shared" si="19"/>
        <v>1.2278445453980404E-2</v>
      </c>
      <c r="D178" s="239">
        <f t="shared" si="19"/>
        <v>1.2278445453980399E-2</v>
      </c>
      <c r="E178" s="239">
        <f t="shared" si="19"/>
        <v>1.2278445453980397E-2</v>
      </c>
      <c r="F178" s="239">
        <f t="shared" si="19"/>
        <v>1.2278445453980399E-2</v>
      </c>
      <c r="G178" s="239">
        <f t="shared" si="19"/>
        <v>1.2278445453980401E-2</v>
      </c>
      <c r="H178" s="239">
        <f t="shared" si="19"/>
        <v>1.2278445453980397E-2</v>
      </c>
      <c r="I178" s="239">
        <f t="shared" si="19"/>
        <v>1.2278445453980408E-2</v>
      </c>
      <c r="J178" s="239">
        <f t="shared" si="19"/>
        <v>1.2278445453980403E-2</v>
      </c>
      <c r="K178" s="239">
        <f t="shared" si="19"/>
        <v>1.2278445453980404E-2</v>
      </c>
      <c r="L178" s="239">
        <f t="shared" si="19"/>
        <v>1.2278445453980404E-2</v>
      </c>
      <c r="M178" s="239">
        <f t="shared" si="19"/>
        <v>1.2278445453980397E-2</v>
      </c>
      <c r="N178" s="239">
        <f t="shared" si="19"/>
        <v>1.2278445453980406E-2</v>
      </c>
      <c r="O178" s="239">
        <f t="shared" si="19"/>
        <v>1.2278445453980408E-2</v>
      </c>
      <c r="P178" s="239">
        <f t="shared" si="19"/>
        <v>1.2278445453980401E-2</v>
      </c>
      <c r="Q178" s="239">
        <f t="shared" si="19"/>
        <v>1.2278445453980396E-2</v>
      </c>
    </row>
    <row r="179" spans="1:17" x14ac:dyDescent="0.25">
      <c r="A179" s="76" t="s">
        <v>80</v>
      </c>
      <c r="B179" s="239">
        <f t="shared" ref="B179:Q179" si="20">IF(B$64=0,0,B$64/B$60)</f>
        <v>9.7222432616050514E-2</v>
      </c>
      <c r="C179" s="239">
        <f t="shared" si="20"/>
        <v>9.7222432616050569E-2</v>
      </c>
      <c r="D179" s="239">
        <f t="shared" si="20"/>
        <v>9.7222432616050541E-2</v>
      </c>
      <c r="E179" s="239">
        <f t="shared" si="20"/>
        <v>9.7222432616050514E-2</v>
      </c>
      <c r="F179" s="239">
        <f t="shared" si="20"/>
        <v>9.7222432616050541E-2</v>
      </c>
      <c r="G179" s="239">
        <f t="shared" si="20"/>
        <v>9.7222432616050528E-2</v>
      </c>
      <c r="H179" s="239">
        <f t="shared" si="20"/>
        <v>9.7222432616050514E-2</v>
      </c>
      <c r="I179" s="239">
        <f t="shared" si="20"/>
        <v>9.7222432616050597E-2</v>
      </c>
      <c r="J179" s="239">
        <f t="shared" si="20"/>
        <v>9.7222432616050555E-2</v>
      </c>
      <c r="K179" s="239">
        <f t="shared" si="20"/>
        <v>9.7222432616050555E-2</v>
      </c>
      <c r="L179" s="239">
        <f t="shared" si="20"/>
        <v>9.7222432616050569E-2</v>
      </c>
      <c r="M179" s="239">
        <f t="shared" si="20"/>
        <v>9.72224326160505E-2</v>
      </c>
      <c r="N179" s="239">
        <f t="shared" si="20"/>
        <v>9.7222432616050583E-2</v>
      </c>
      <c r="O179" s="239">
        <f t="shared" si="20"/>
        <v>9.7222432616050597E-2</v>
      </c>
      <c r="P179" s="239">
        <f t="shared" si="20"/>
        <v>9.7222432616050555E-2</v>
      </c>
      <c r="Q179" s="239">
        <f t="shared" si="20"/>
        <v>9.7222432616050486E-2</v>
      </c>
    </row>
    <row r="180" spans="1:17" x14ac:dyDescent="0.25">
      <c r="A180" s="129" t="s">
        <v>79</v>
      </c>
      <c r="B180" s="238">
        <f t="shared" ref="B180:Q180" si="21">IF(B$65=0,0,B$65/B$60)</f>
        <v>2.865503277104647E-2</v>
      </c>
      <c r="C180" s="238">
        <f t="shared" si="21"/>
        <v>2.8655032771046487E-2</v>
      </c>
      <c r="D180" s="238">
        <f t="shared" si="21"/>
        <v>2.8655032771046477E-2</v>
      </c>
      <c r="E180" s="238">
        <f t="shared" si="21"/>
        <v>2.865503277104646E-2</v>
      </c>
      <c r="F180" s="238">
        <f t="shared" si="21"/>
        <v>2.8655032771046477E-2</v>
      </c>
      <c r="G180" s="238">
        <f t="shared" si="21"/>
        <v>2.8655032771046474E-2</v>
      </c>
      <c r="H180" s="238">
        <f t="shared" si="21"/>
        <v>2.865503277104647E-2</v>
      </c>
      <c r="I180" s="238">
        <f t="shared" si="21"/>
        <v>2.8655032771046494E-2</v>
      </c>
      <c r="J180" s="238">
        <f t="shared" si="21"/>
        <v>2.8655032771046481E-2</v>
      </c>
      <c r="K180" s="238">
        <f t="shared" si="21"/>
        <v>2.8655032771046481E-2</v>
      </c>
      <c r="L180" s="238">
        <f t="shared" si="21"/>
        <v>2.8655032771046487E-2</v>
      </c>
      <c r="M180" s="238">
        <f t="shared" si="21"/>
        <v>2.865503277104647E-2</v>
      </c>
      <c r="N180" s="238">
        <f t="shared" si="21"/>
        <v>2.8655032771046491E-2</v>
      </c>
      <c r="O180" s="238">
        <f t="shared" si="21"/>
        <v>2.8655032771046491E-2</v>
      </c>
      <c r="P180" s="238">
        <f t="shared" si="21"/>
        <v>2.8655032771046481E-2</v>
      </c>
      <c r="Q180" s="238">
        <f t="shared" si="21"/>
        <v>2.8655032771046463E-2</v>
      </c>
    </row>
    <row r="181" spans="1:17" x14ac:dyDescent="0.25">
      <c r="A181" s="127" t="s">
        <v>183</v>
      </c>
      <c r="B181" s="237">
        <f t="shared" ref="B181:Q181" si="22">IF(B$70=0,0,B$70/B$60)</f>
        <v>4.9698876695580728E-2</v>
      </c>
      <c r="C181" s="237">
        <f t="shared" si="22"/>
        <v>4.9698876695580756E-2</v>
      </c>
      <c r="D181" s="237">
        <f t="shared" si="22"/>
        <v>4.9698876695580735E-2</v>
      </c>
      <c r="E181" s="237">
        <f t="shared" si="22"/>
        <v>4.9698876695580728E-2</v>
      </c>
      <c r="F181" s="237">
        <f t="shared" si="22"/>
        <v>4.9698876695580728E-2</v>
      </c>
      <c r="G181" s="237">
        <f t="shared" si="22"/>
        <v>4.9698876695580742E-2</v>
      </c>
      <c r="H181" s="237">
        <f t="shared" si="22"/>
        <v>4.9698876695580735E-2</v>
      </c>
      <c r="I181" s="237">
        <f t="shared" si="22"/>
        <v>4.969887669558077E-2</v>
      </c>
      <c r="J181" s="237">
        <f t="shared" si="22"/>
        <v>4.9698876695580735E-2</v>
      </c>
      <c r="K181" s="237">
        <f t="shared" si="22"/>
        <v>4.9698876695580763E-2</v>
      </c>
      <c r="L181" s="237">
        <f t="shared" si="22"/>
        <v>4.9698876695580756E-2</v>
      </c>
      <c r="M181" s="237">
        <f t="shared" si="22"/>
        <v>4.9698876695580728E-2</v>
      </c>
      <c r="N181" s="237">
        <f t="shared" si="22"/>
        <v>4.9698876695580763E-2</v>
      </c>
      <c r="O181" s="237">
        <f t="shared" si="22"/>
        <v>4.969887669558077E-2</v>
      </c>
      <c r="P181" s="237">
        <f t="shared" si="22"/>
        <v>4.9698876695580749E-2</v>
      </c>
      <c r="Q181" s="237">
        <f t="shared" si="22"/>
        <v>4.9698876695580714E-2</v>
      </c>
    </row>
    <row r="182" spans="1:17" x14ac:dyDescent="0.25">
      <c r="A182" s="142" t="s">
        <v>192</v>
      </c>
      <c r="B182" s="235">
        <f t="shared" ref="B182:Q182" si="23">IF(B$71=0,0,B$71/B$60)</f>
        <v>4.4728989026022653E-2</v>
      </c>
      <c r="C182" s="235">
        <f t="shared" si="23"/>
        <v>4.4728989026022681E-2</v>
      </c>
      <c r="D182" s="235">
        <f t="shared" si="23"/>
        <v>4.472898902602266E-2</v>
      </c>
      <c r="E182" s="235">
        <f t="shared" si="23"/>
        <v>4.4728989026022653E-2</v>
      </c>
      <c r="F182" s="235">
        <f t="shared" si="23"/>
        <v>4.472898902602266E-2</v>
      </c>
      <c r="G182" s="235">
        <f t="shared" si="23"/>
        <v>4.472898902602266E-2</v>
      </c>
      <c r="H182" s="235">
        <f t="shared" si="23"/>
        <v>4.472898902602266E-2</v>
      </c>
      <c r="I182" s="235">
        <f t="shared" si="23"/>
        <v>4.4728989026022695E-2</v>
      </c>
      <c r="J182" s="235">
        <f t="shared" si="23"/>
        <v>4.4728989026022667E-2</v>
      </c>
      <c r="K182" s="235">
        <f t="shared" si="23"/>
        <v>4.4728989026022681E-2</v>
      </c>
      <c r="L182" s="235">
        <f t="shared" si="23"/>
        <v>4.4728989026022681E-2</v>
      </c>
      <c r="M182" s="235">
        <f t="shared" si="23"/>
        <v>4.4728989026022653E-2</v>
      </c>
      <c r="N182" s="235">
        <f t="shared" si="23"/>
        <v>4.4728989026022688E-2</v>
      </c>
      <c r="O182" s="235">
        <f t="shared" si="23"/>
        <v>4.4728989026022688E-2</v>
      </c>
      <c r="P182" s="235">
        <f t="shared" si="23"/>
        <v>4.4728989026022674E-2</v>
      </c>
      <c r="Q182" s="235">
        <f t="shared" si="23"/>
        <v>4.4728989026022639E-2</v>
      </c>
    </row>
    <row r="183" spans="1:17" x14ac:dyDescent="0.25">
      <c r="A183" s="142" t="s">
        <v>191</v>
      </c>
      <c r="B183" s="235">
        <f t="shared" ref="B183:Q183" si="24">IF(B$82=0,0,B$82/B$60)</f>
        <v>4.9698876695580714E-3</v>
      </c>
      <c r="C183" s="235">
        <f t="shared" si="24"/>
        <v>4.9698876695580775E-3</v>
      </c>
      <c r="D183" s="235">
        <f t="shared" si="24"/>
        <v>4.9698876695580766E-3</v>
      </c>
      <c r="E183" s="235">
        <f t="shared" si="24"/>
        <v>4.9698876695580697E-3</v>
      </c>
      <c r="F183" s="235">
        <f t="shared" si="24"/>
        <v>4.9698876695580714E-3</v>
      </c>
      <c r="G183" s="235">
        <f t="shared" si="24"/>
        <v>4.9698876695580783E-3</v>
      </c>
      <c r="H183" s="235">
        <f t="shared" si="24"/>
        <v>4.9698876695580766E-3</v>
      </c>
      <c r="I183" s="235">
        <f t="shared" si="24"/>
        <v>4.9698876695580801E-3</v>
      </c>
      <c r="J183" s="235">
        <f t="shared" si="24"/>
        <v>4.969887669558074E-3</v>
      </c>
      <c r="K183" s="235">
        <f t="shared" si="24"/>
        <v>4.9698876695580792E-3</v>
      </c>
      <c r="L183" s="235">
        <f t="shared" si="24"/>
        <v>4.9698876695580775E-3</v>
      </c>
      <c r="M183" s="235">
        <f t="shared" si="24"/>
        <v>4.9698876695580792E-3</v>
      </c>
      <c r="N183" s="235">
        <f t="shared" si="24"/>
        <v>4.9698876695580809E-3</v>
      </c>
      <c r="O183" s="235">
        <f t="shared" si="24"/>
        <v>4.9698876695580844E-3</v>
      </c>
      <c r="P183" s="235">
        <f t="shared" si="24"/>
        <v>4.9698876695580757E-3</v>
      </c>
      <c r="Q183" s="235">
        <f t="shared" si="24"/>
        <v>4.9698876695580766E-3</v>
      </c>
    </row>
    <row r="184" spans="1:17" x14ac:dyDescent="0.25">
      <c r="A184" s="127" t="s">
        <v>181</v>
      </c>
      <c r="B184" s="237">
        <f t="shared" ref="B184:Q184" si="25">IF(B$83=0,0,B$83/B$60)</f>
        <v>0.4868839090401893</v>
      </c>
      <c r="C184" s="237">
        <f t="shared" si="25"/>
        <v>0.48688390904018897</v>
      </c>
      <c r="D184" s="237">
        <f t="shared" si="25"/>
        <v>0.48688390904018908</v>
      </c>
      <c r="E184" s="237">
        <f t="shared" si="25"/>
        <v>0.48688390904018908</v>
      </c>
      <c r="F184" s="237">
        <f t="shared" si="25"/>
        <v>0.48688390904018902</v>
      </c>
      <c r="G184" s="237">
        <f t="shared" si="25"/>
        <v>0.48688390904018913</v>
      </c>
      <c r="H184" s="237">
        <f t="shared" si="25"/>
        <v>0.48688390904018924</v>
      </c>
      <c r="I184" s="237">
        <f t="shared" si="25"/>
        <v>0.48688390904018902</v>
      </c>
      <c r="J184" s="237">
        <f t="shared" si="25"/>
        <v>0.4868839090401888</v>
      </c>
      <c r="K184" s="237">
        <f t="shared" si="25"/>
        <v>0.48688390904018886</v>
      </c>
      <c r="L184" s="237">
        <f t="shared" si="25"/>
        <v>0.48688390904018902</v>
      </c>
      <c r="M184" s="237">
        <f t="shared" si="25"/>
        <v>0.48688390904018924</v>
      </c>
      <c r="N184" s="237">
        <f t="shared" si="25"/>
        <v>0.48688390904018874</v>
      </c>
      <c r="O184" s="237">
        <f t="shared" si="25"/>
        <v>0.48688390904018897</v>
      </c>
      <c r="P184" s="237">
        <f t="shared" si="25"/>
        <v>0.48688390904018919</v>
      </c>
      <c r="Q184" s="237">
        <f t="shared" si="25"/>
        <v>0.48688390904018919</v>
      </c>
    </row>
    <row r="185" spans="1:17" x14ac:dyDescent="0.25">
      <c r="A185" s="142" t="s">
        <v>190</v>
      </c>
      <c r="B185" s="235">
        <f t="shared" ref="B185:Q185" si="26">IF(B$84=0,0,B$84/B$60)</f>
        <v>0.25408706198194014</v>
      </c>
      <c r="C185" s="235">
        <f t="shared" si="26"/>
        <v>0.23365674349951762</v>
      </c>
      <c r="D185" s="235">
        <f t="shared" si="26"/>
        <v>0.24584026657324015</v>
      </c>
      <c r="E185" s="235">
        <f t="shared" si="26"/>
        <v>0.32244206792153934</v>
      </c>
      <c r="F185" s="235">
        <f t="shared" si="26"/>
        <v>0.28869765167881895</v>
      </c>
      <c r="G185" s="235">
        <f t="shared" si="26"/>
        <v>0.30564520978423004</v>
      </c>
      <c r="H185" s="235">
        <f t="shared" si="26"/>
        <v>0.32650891660803155</v>
      </c>
      <c r="I185" s="235">
        <f t="shared" si="26"/>
        <v>0.39665035715643587</v>
      </c>
      <c r="J185" s="235">
        <f t="shared" si="26"/>
        <v>0.40879793767929617</v>
      </c>
      <c r="K185" s="235">
        <f t="shared" si="26"/>
        <v>0.44294920093393081</v>
      </c>
      <c r="L185" s="235">
        <f t="shared" si="26"/>
        <v>0.41062811325998821</v>
      </c>
      <c r="M185" s="235">
        <f t="shared" si="26"/>
        <v>0.41382947422039085</v>
      </c>
      <c r="N185" s="235">
        <f t="shared" si="26"/>
        <v>0.42658205934861665</v>
      </c>
      <c r="O185" s="235">
        <f t="shared" si="26"/>
        <v>0.42635744996235664</v>
      </c>
      <c r="P185" s="235">
        <f t="shared" si="26"/>
        <v>0.40707361355370086</v>
      </c>
      <c r="Q185" s="235">
        <f t="shared" si="26"/>
        <v>0.43009637285322222</v>
      </c>
    </row>
    <row r="186" spans="1:17" x14ac:dyDescent="0.25">
      <c r="A186" s="142" t="s">
        <v>189</v>
      </c>
      <c r="B186" s="235">
        <f t="shared" ref="B186:Q186" si="27">IF(B$90=0,0,B$90/B$60)</f>
        <v>0.23279684705824913</v>
      </c>
      <c r="C186" s="235">
        <f t="shared" si="27"/>
        <v>0.25322716554067137</v>
      </c>
      <c r="D186" s="235">
        <f t="shared" si="27"/>
        <v>0.24104364246694893</v>
      </c>
      <c r="E186" s="235">
        <f t="shared" si="27"/>
        <v>0.16444184111864976</v>
      </c>
      <c r="F186" s="235">
        <f t="shared" si="27"/>
        <v>0.19818625736137008</v>
      </c>
      <c r="G186" s="235">
        <f t="shared" si="27"/>
        <v>0.18123869925595903</v>
      </c>
      <c r="H186" s="235">
        <f t="shared" si="27"/>
        <v>0.16037499243215769</v>
      </c>
      <c r="I186" s="235">
        <f t="shared" si="27"/>
        <v>9.0233551883753135E-2</v>
      </c>
      <c r="J186" s="235">
        <f t="shared" si="27"/>
        <v>7.8085971360892681E-2</v>
      </c>
      <c r="K186" s="235">
        <f t="shared" si="27"/>
        <v>4.3934708106258089E-2</v>
      </c>
      <c r="L186" s="235">
        <f t="shared" si="27"/>
        <v>7.6255795780200822E-2</v>
      </c>
      <c r="M186" s="235">
        <f t="shared" si="27"/>
        <v>7.3054434819798411E-2</v>
      </c>
      <c r="N186" s="235">
        <f t="shared" si="27"/>
        <v>6.0301849691572096E-2</v>
      </c>
      <c r="O186" s="235">
        <f t="shared" si="27"/>
        <v>6.0526459077832336E-2</v>
      </c>
      <c r="P186" s="235">
        <f t="shared" si="27"/>
        <v>7.9810295486488395E-2</v>
      </c>
      <c r="Q186" s="235">
        <f t="shared" si="27"/>
        <v>5.6787536186966962E-2</v>
      </c>
    </row>
    <row r="187" spans="1:17" x14ac:dyDescent="0.25">
      <c r="A187" s="127" t="s">
        <v>180</v>
      </c>
      <c r="B187" s="236">
        <f t="shared" ref="B187:Q187" si="28">IF(B$91=0,0,B$91/B$60)</f>
        <v>9.9397753391161442E-2</v>
      </c>
      <c r="C187" s="236">
        <f t="shared" si="28"/>
        <v>9.9397753391161511E-2</v>
      </c>
      <c r="D187" s="236">
        <f t="shared" si="28"/>
        <v>9.939775339116147E-2</v>
      </c>
      <c r="E187" s="236">
        <f t="shared" si="28"/>
        <v>9.939775339116147E-2</v>
      </c>
      <c r="F187" s="236">
        <f t="shared" si="28"/>
        <v>9.939775339116147E-2</v>
      </c>
      <c r="G187" s="236">
        <f t="shared" si="28"/>
        <v>9.9397753391161484E-2</v>
      </c>
      <c r="H187" s="236">
        <f t="shared" si="28"/>
        <v>9.9397753391161456E-2</v>
      </c>
      <c r="I187" s="236">
        <f t="shared" si="28"/>
        <v>9.9397753391161567E-2</v>
      </c>
      <c r="J187" s="236">
        <f t="shared" si="28"/>
        <v>9.9397753391161484E-2</v>
      </c>
      <c r="K187" s="236">
        <f t="shared" si="28"/>
        <v>9.9397753391161525E-2</v>
      </c>
      <c r="L187" s="236">
        <f t="shared" si="28"/>
        <v>9.9397753391161525E-2</v>
      </c>
      <c r="M187" s="236">
        <f t="shared" si="28"/>
        <v>9.9397753391161456E-2</v>
      </c>
      <c r="N187" s="236">
        <f t="shared" si="28"/>
        <v>9.9397753391161525E-2</v>
      </c>
      <c r="O187" s="236">
        <f t="shared" si="28"/>
        <v>9.9397753391161539E-2</v>
      </c>
      <c r="P187" s="236">
        <f t="shared" si="28"/>
        <v>9.9397753391161497E-2</v>
      </c>
      <c r="Q187" s="236">
        <f t="shared" si="28"/>
        <v>9.9397753391161442E-2</v>
      </c>
    </row>
    <row r="188" spans="1:17" x14ac:dyDescent="0.25">
      <c r="A188" s="142" t="s">
        <v>188</v>
      </c>
      <c r="B188" s="235">
        <f t="shared" ref="B188:Q188" si="29">IF(B$92=0,0,B$92/B$60)</f>
        <v>3.2160692205792707E-2</v>
      </c>
      <c r="C188" s="235">
        <f t="shared" si="29"/>
        <v>2.9574755010666292E-2</v>
      </c>
      <c r="D188" s="235">
        <f t="shared" si="29"/>
        <v>3.1116866334634473E-2</v>
      </c>
      <c r="E188" s="235">
        <f t="shared" si="29"/>
        <v>4.0812625482524609E-2</v>
      </c>
      <c r="F188" s="235">
        <f t="shared" si="29"/>
        <v>3.6541476152916419E-2</v>
      </c>
      <c r="G188" s="235">
        <f t="shared" si="29"/>
        <v>3.8686588129954645E-2</v>
      </c>
      <c r="H188" s="235">
        <f t="shared" si="29"/>
        <v>4.1327380810220506E-2</v>
      </c>
      <c r="I188" s="235">
        <f t="shared" si="29"/>
        <v>5.0205429392278962E-2</v>
      </c>
      <c r="J188" s="235">
        <f t="shared" si="29"/>
        <v>5.17429913412953E-2</v>
      </c>
      <c r="K188" s="235">
        <f t="shared" si="29"/>
        <v>5.606563672671587E-2</v>
      </c>
      <c r="L188" s="235">
        <f t="shared" si="29"/>
        <v>5.197464309512359E-2</v>
      </c>
      <c r="M188" s="235">
        <f t="shared" si="29"/>
        <v>5.2379850600315067E-2</v>
      </c>
      <c r="N188" s="235">
        <f t="shared" si="29"/>
        <v>5.3993990108001683E-2</v>
      </c>
      <c r="O188" s="235">
        <f t="shared" si="29"/>
        <v>5.3965560508785961E-2</v>
      </c>
      <c r="P188" s="235">
        <f t="shared" si="29"/>
        <v>5.1524737578062592E-2</v>
      </c>
      <c r="Q188" s="235">
        <f t="shared" si="29"/>
        <v>5.4438809116315788E-2</v>
      </c>
    </row>
    <row r="189" spans="1:17" x14ac:dyDescent="0.25">
      <c r="A189" s="142" t="s">
        <v>187</v>
      </c>
      <c r="B189" s="235">
        <f t="shared" ref="B189:Q189" si="30">IF(B$93=0,0,B$93/B$60)</f>
        <v>3.7771146288641338E-2</v>
      </c>
      <c r="C189" s="235">
        <f t="shared" si="30"/>
        <v>3.7771146288641373E-2</v>
      </c>
      <c r="D189" s="235">
        <f t="shared" si="30"/>
        <v>3.7771146288641352E-2</v>
      </c>
      <c r="E189" s="235">
        <f t="shared" si="30"/>
        <v>3.7771146288641352E-2</v>
      </c>
      <c r="F189" s="235">
        <f t="shared" si="30"/>
        <v>3.7771146288641359E-2</v>
      </c>
      <c r="G189" s="235">
        <f t="shared" si="30"/>
        <v>3.7771146288641352E-2</v>
      </c>
      <c r="H189" s="235">
        <f t="shared" si="30"/>
        <v>3.7771146288641345E-2</v>
      </c>
      <c r="I189" s="235">
        <f t="shared" si="30"/>
        <v>3.7771146288641387E-2</v>
      </c>
      <c r="J189" s="235">
        <f t="shared" si="30"/>
        <v>3.7771146288641366E-2</v>
      </c>
      <c r="K189" s="235">
        <f t="shared" si="30"/>
        <v>3.7771146288641366E-2</v>
      </c>
      <c r="L189" s="235">
        <f t="shared" si="30"/>
        <v>3.7771146288641366E-2</v>
      </c>
      <c r="M189" s="235">
        <f t="shared" si="30"/>
        <v>3.7771146288641352E-2</v>
      </c>
      <c r="N189" s="235">
        <f t="shared" si="30"/>
        <v>3.7771146288641366E-2</v>
      </c>
      <c r="O189" s="235">
        <f t="shared" si="30"/>
        <v>3.777114628864138E-2</v>
      </c>
      <c r="P189" s="235">
        <f t="shared" si="30"/>
        <v>3.7771146288641359E-2</v>
      </c>
      <c r="Q189" s="235">
        <f t="shared" si="30"/>
        <v>3.7771146288641338E-2</v>
      </c>
    </row>
    <row r="190" spans="1:17" x14ac:dyDescent="0.25">
      <c r="A190" s="142" t="s">
        <v>186</v>
      </c>
      <c r="B190" s="235">
        <f t="shared" ref="B190:Q190" si="31">IF(B$104=0,0,B$104/B$60)</f>
        <v>2.9465914896727396E-2</v>
      </c>
      <c r="C190" s="235">
        <f t="shared" si="31"/>
        <v>3.2051852091853857E-2</v>
      </c>
      <c r="D190" s="235">
        <f t="shared" si="31"/>
        <v>3.0509740767885637E-2</v>
      </c>
      <c r="E190" s="235">
        <f t="shared" si="31"/>
        <v>2.0813981619995505E-2</v>
      </c>
      <c r="F190" s="235">
        <f t="shared" si="31"/>
        <v>2.5085130949603702E-2</v>
      </c>
      <c r="G190" s="235">
        <f t="shared" si="31"/>
        <v>2.2940018972565486E-2</v>
      </c>
      <c r="H190" s="235">
        <f t="shared" si="31"/>
        <v>2.0299226292299608E-2</v>
      </c>
      <c r="I190" s="235">
        <f t="shared" si="31"/>
        <v>1.1421177710241209E-2</v>
      </c>
      <c r="J190" s="235">
        <f t="shared" si="31"/>
        <v>9.8836157612248263E-3</v>
      </c>
      <c r="K190" s="235">
        <f t="shared" si="31"/>
        <v>5.5609703758042715E-3</v>
      </c>
      <c r="L190" s="235">
        <f t="shared" si="31"/>
        <v>9.6519640073965546E-3</v>
      </c>
      <c r="M190" s="235">
        <f t="shared" si="31"/>
        <v>9.2467565022050519E-3</v>
      </c>
      <c r="N190" s="235">
        <f t="shared" si="31"/>
        <v>7.632616994518485E-3</v>
      </c>
      <c r="O190" s="235">
        <f t="shared" si="31"/>
        <v>7.6610465937342071E-3</v>
      </c>
      <c r="P190" s="235">
        <f t="shared" si="31"/>
        <v>1.010186952445755E-2</v>
      </c>
      <c r="Q190" s="235">
        <f t="shared" si="31"/>
        <v>7.1877979862043102E-3</v>
      </c>
    </row>
    <row r="191" spans="1:17" x14ac:dyDescent="0.25">
      <c r="A191" s="72" t="s">
        <v>179</v>
      </c>
      <c r="B191" s="234">
        <f t="shared" ref="B191:Q191" si="32">IF(B$105=0,0,B$105/B$60)</f>
        <v>0.14909663008674218</v>
      </c>
      <c r="C191" s="234">
        <f t="shared" si="32"/>
        <v>0.14909663008674226</v>
      </c>
      <c r="D191" s="234">
        <f t="shared" si="32"/>
        <v>0.1490966300867422</v>
      </c>
      <c r="E191" s="234">
        <f t="shared" si="32"/>
        <v>0.14909663008674218</v>
      </c>
      <c r="F191" s="234">
        <f t="shared" si="32"/>
        <v>0.1490966300867422</v>
      </c>
      <c r="G191" s="234">
        <f t="shared" si="32"/>
        <v>0.1490966300867422</v>
      </c>
      <c r="H191" s="234">
        <f t="shared" si="32"/>
        <v>0.14909663008674218</v>
      </c>
      <c r="I191" s="234">
        <f t="shared" si="32"/>
        <v>0.14909663008674232</v>
      </c>
      <c r="J191" s="234">
        <f t="shared" si="32"/>
        <v>0.14909663008674223</v>
      </c>
      <c r="K191" s="234">
        <f t="shared" si="32"/>
        <v>0.14909663008674223</v>
      </c>
      <c r="L191" s="234">
        <f t="shared" si="32"/>
        <v>0.14909663008674226</v>
      </c>
      <c r="M191" s="234">
        <f t="shared" si="32"/>
        <v>0.14909663008674218</v>
      </c>
      <c r="N191" s="234">
        <f t="shared" si="32"/>
        <v>0.14909663008674229</v>
      </c>
      <c r="O191" s="234">
        <f t="shared" si="32"/>
        <v>0.14909663008674229</v>
      </c>
      <c r="P191" s="234">
        <f t="shared" si="32"/>
        <v>0.14909663008674223</v>
      </c>
      <c r="Q191" s="234">
        <f t="shared" si="32"/>
        <v>0.14909663008674215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0.99999999999999978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1.0000000000000002</v>
      </c>
      <c r="G194" s="77">
        <f t="shared" si="33"/>
        <v>1</v>
      </c>
      <c r="H194" s="77">
        <f t="shared" si="33"/>
        <v>1.0000000000000002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0.99999999999999978</v>
      </c>
      <c r="N194" s="77">
        <f t="shared" si="33"/>
        <v>0.99999999999999989</v>
      </c>
      <c r="O194" s="77">
        <f t="shared" si="33"/>
        <v>1</v>
      </c>
      <c r="P194" s="77">
        <f t="shared" si="33"/>
        <v>1.0000000000000002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1.1683474101318881E-2</v>
      </c>
      <c r="C195" s="240">
        <f t="shared" si="34"/>
        <v>1.1683474101318885E-2</v>
      </c>
      <c r="D195" s="240">
        <f t="shared" si="34"/>
        <v>1.1683474101318887E-2</v>
      </c>
      <c r="E195" s="240">
        <f t="shared" si="34"/>
        <v>1.1683474101318881E-2</v>
      </c>
      <c r="F195" s="240">
        <f t="shared" si="34"/>
        <v>1.1683474101318885E-2</v>
      </c>
      <c r="G195" s="240">
        <f t="shared" si="34"/>
        <v>1.1683474101318885E-2</v>
      </c>
      <c r="H195" s="240">
        <f t="shared" si="34"/>
        <v>1.1683474101318883E-2</v>
      </c>
      <c r="I195" s="240">
        <f t="shared" si="34"/>
        <v>1.1683474101318885E-2</v>
      </c>
      <c r="J195" s="240">
        <f t="shared" si="34"/>
        <v>1.1683474101318885E-2</v>
      </c>
      <c r="K195" s="240">
        <f t="shared" si="34"/>
        <v>1.1683474101318887E-2</v>
      </c>
      <c r="L195" s="240">
        <f t="shared" si="34"/>
        <v>1.1683474101318885E-2</v>
      </c>
      <c r="M195" s="240">
        <f t="shared" si="34"/>
        <v>1.1683474101318881E-2</v>
      </c>
      <c r="N195" s="240">
        <f t="shared" si="34"/>
        <v>1.1683474101318885E-2</v>
      </c>
      <c r="O195" s="240">
        <f t="shared" si="34"/>
        <v>1.1683474101318885E-2</v>
      </c>
      <c r="P195" s="240">
        <f t="shared" si="34"/>
        <v>1.1683474101318887E-2</v>
      </c>
      <c r="Q195" s="240">
        <f t="shared" si="34"/>
        <v>1.1683474101318883E-2</v>
      </c>
    </row>
    <row r="196" spans="1:17" x14ac:dyDescent="0.25">
      <c r="A196" s="76" t="s">
        <v>82</v>
      </c>
      <c r="B196" s="239">
        <f t="shared" ref="B196:Q196" si="35">IF(B$110=0,0,B$110/B$108)</f>
        <v>7.8080122424055903E-2</v>
      </c>
      <c r="C196" s="239">
        <f t="shared" si="35"/>
        <v>7.8080122424055931E-2</v>
      </c>
      <c r="D196" s="239">
        <f t="shared" si="35"/>
        <v>7.8080122424055931E-2</v>
      </c>
      <c r="E196" s="239">
        <f t="shared" si="35"/>
        <v>7.8080122424055917E-2</v>
      </c>
      <c r="F196" s="239">
        <f t="shared" si="35"/>
        <v>7.8080122424055931E-2</v>
      </c>
      <c r="G196" s="239">
        <f t="shared" si="35"/>
        <v>7.8080122424055917E-2</v>
      </c>
      <c r="H196" s="239">
        <f t="shared" si="35"/>
        <v>7.8080122424055917E-2</v>
      </c>
      <c r="I196" s="239">
        <f t="shared" si="35"/>
        <v>7.8080122424055931E-2</v>
      </c>
      <c r="J196" s="239">
        <f t="shared" si="35"/>
        <v>7.8080122424055931E-2</v>
      </c>
      <c r="K196" s="239">
        <f t="shared" si="35"/>
        <v>7.8080122424055931E-2</v>
      </c>
      <c r="L196" s="239">
        <f t="shared" si="35"/>
        <v>7.8080122424055945E-2</v>
      </c>
      <c r="M196" s="239">
        <f t="shared" si="35"/>
        <v>7.8080122424055903E-2</v>
      </c>
      <c r="N196" s="239">
        <f t="shared" si="35"/>
        <v>7.8080122424055931E-2</v>
      </c>
      <c r="O196" s="239">
        <f t="shared" si="35"/>
        <v>7.8080122424055931E-2</v>
      </c>
      <c r="P196" s="239">
        <f t="shared" si="35"/>
        <v>7.8080122424055931E-2</v>
      </c>
      <c r="Q196" s="239">
        <f t="shared" si="35"/>
        <v>7.8080122424055917E-2</v>
      </c>
    </row>
    <row r="197" spans="1:17" x14ac:dyDescent="0.25">
      <c r="A197" s="76" t="s">
        <v>81</v>
      </c>
      <c r="B197" s="239">
        <f t="shared" ref="B197:Q197" si="36">IF(B$111=0,0,B$111/B$108)</f>
        <v>1.3636349305546682E-2</v>
      </c>
      <c r="C197" s="239">
        <f t="shared" si="36"/>
        <v>1.3636349305546684E-2</v>
      </c>
      <c r="D197" s="239">
        <f t="shared" si="36"/>
        <v>1.3636349305546686E-2</v>
      </c>
      <c r="E197" s="239">
        <f t="shared" si="36"/>
        <v>1.3636349305546684E-2</v>
      </c>
      <c r="F197" s="239">
        <f t="shared" si="36"/>
        <v>1.3636349305546686E-2</v>
      </c>
      <c r="G197" s="239">
        <f t="shared" si="36"/>
        <v>1.3636349305546684E-2</v>
      </c>
      <c r="H197" s="239">
        <f t="shared" si="36"/>
        <v>1.3636349305546684E-2</v>
      </c>
      <c r="I197" s="239">
        <f t="shared" si="36"/>
        <v>1.3636349305546686E-2</v>
      </c>
      <c r="J197" s="239">
        <f t="shared" si="36"/>
        <v>1.3636349305546686E-2</v>
      </c>
      <c r="K197" s="239">
        <f t="shared" si="36"/>
        <v>1.3636349305546686E-2</v>
      </c>
      <c r="L197" s="239">
        <f t="shared" si="36"/>
        <v>1.3636349305546686E-2</v>
      </c>
      <c r="M197" s="239">
        <f t="shared" si="36"/>
        <v>1.3636349305546681E-2</v>
      </c>
      <c r="N197" s="239">
        <f t="shared" si="36"/>
        <v>1.3636349305546686E-2</v>
      </c>
      <c r="O197" s="239">
        <f t="shared" si="36"/>
        <v>1.3636349305546684E-2</v>
      </c>
      <c r="P197" s="239">
        <f t="shared" si="36"/>
        <v>1.3636349305546686E-2</v>
      </c>
      <c r="Q197" s="239">
        <f t="shared" si="36"/>
        <v>1.3636349305546682E-2</v>
      </c>
    </row>
    <row r="198" spans="1:17" x14ac:dyDescent="0.25">
      <c r="A198" s="76" t="s">
        <v>80</v>
      </c>
      <c r="B198" s="239">
        <f t="shared" ref="B198:Q198" si="37">IF(B$112=0,0,B$112/B$108)</f>
        <v>0.11099300396252937</v>
      </c>
      <c r="C198" s="239">
        <f t="shared" si="37"/>
        <v>0.1109930039625294</v>
      </c>
      <c r="D198" s="239">
        <f t="shared" si="37"/>
        <v>0.11099300396252938</v>
      </c>
      <c r="E198" s="239">
        <f t="shared" si="37"/>
        <v>0.11099300396252937</v>
      </c>
      <c r="F198" s="239">
        <f t="shared" si="37"/>
        <v>0.11099300396252941</v>
      </c>
      <c r="G198" s="239">
        <f t="shared" si="37"/>
        <v>0.11099300396252938</v>
      </c>
      <c r="H198" s="239">
        <f t="shared" si="37"/>
        <v>0.11099300396252938</v>
      </c>
      <c r="I198" s="239">
        <f t="shared" si="37"/>
        <v>0.11099300396252938</v>
      </c>
      <c r="J198" s="239">
        <f t="shared" si="37"/>
        <v>0.11099300396252938</v>
      </c>
      <c r="K198" s="239">
        <f t="shared" si="37"/>
        <v>0.1109930039625294</v>
      </c>
      <c r="L198" s="239">
        <f t="shared" si="37"/>
        <v>0.1109930039625294</v>
      </c>
      <c r="M198" s="239">
        <f t="shared" si="37"/>
        <v>0.11099300396252935</v>
      </c>
      <c r="N198" s="239">
        <f t="shared" si="37"/>
        <v>0.1109930039625294</v>
      </c>
      <c r="O198" s="239">
        <f t="shared" si="37"/>
        <v>0.1109930039625294</v>
      </c>
      <c r="P198" s="239">
        <f t="shared" si="37"/>
        <v>0.1109930039625294</v>
      </c>
      <c r="Q198" s="239">
        <f t="shared" si="37"/>
        <v>0.11099300396252938</v>
      </c>
    </row>
    <row r="199" spans="1:17" x14ac:dyDescent="0.25">
      <c r="A199" s="129" t="s">
        <v>79</v>
      </c>
      <c r="B199" s="238">
        <f t="shared" ref="B199:Q199" si="38">IF(B$113=0,0,B$113/B$108)</f>
        <v>3.2713727483692868E-2</v>
      </c>
      <c r="C199" s="238">
        <f t="shared" si="38"/>
        <v>3.2713727483692882E-2</v>
      </c>
      <c r="D199" s="238">
        <f t="shared" si="38"/>
        <v>3.2713727483692875E-2</v>
      </c>
      <c r="E199" s="238">
        <f t="shared" si="38"/>
        <v>3.2713727483692868E-2</v>
      </c>
      <c r="F199" s="238">
        <f t="shared" si="38"/>
        <v>3.2713727483692882E-2</v>
      </c>
      <c r="G199" s="238">
        <f t="shared" si="38"/>
        <v>3.2713727483692882E-2</v>
      </c>
      <c r="H199" s="238">
        <f t="shared" si="38"/>
        <v>3.2713727483692875E-2</v>
      </c>
      <c r="I199" s="238">
        <f t="shared" si="38"/>
        <v>3.2713727483692882E-2</v>
      </c>
      <c r="J199" s="238">
        <f t="shared" si="38"/>
        <v>3.2713727483692882E-2</v>
      </c>
      <c r="K199" s="238">
        <f t="shared" si="38"/>
        <v>3.2713727483692875E-2</v>
      </c>
      <c r="L199" s="238">
        <f t="shared" si="38"/>
        <v>3.2713727483692882E-2</v>
      </c>
      <c r="M199" s="238">
        <f t="shared" si="38"/>
        <v>3.2713727483692868E-2</v>
      </c>
      <c r="N199" s="238">
        <f t="shared" si="38"/>
        <v>3.2713727483692875E-2</v>
      </c>
      <c r="O199" s="238">
        <f t="shared" si="38"/>
        <v>3.2713727483692882E-2</v>
      </c>
      <c r="P199" s="238">
        <f t="shared" si="38"/>
        <v>3.2713727483692882E-2</v>
      </c>
      <c r="Q199" s="238">
        <f t="shared" si="38"/>
        <v>3.2713727483692868E-2</v>
      </c>
    </row>
    <row r="200" spans="1:17" x14ac:dyDescent="0.25">
      <c r="A200" s="127" t="s">
        <v>183</v>
      </c>
      <c r="B200" s="237">
        <f t="shared" ref="B200:Q200" si="39">IF(B$118=0,0,B$118/B$108)</f>
        <v>9.8589824056174169E-2</v>
      </c>
      <c r="C200" s="237">
        <f t="shared" si="39"/>
        <v>9.8589824056174211E-2</v>
      </c>
      <c r="D200" s="237">
        <f t="shared" si="39"/>
        <v>9.8589824056174211E-2</v>
      </c>
      <c r="E200" s="237">
        <f t="shared" si="39"/>
        <v>9.8589824056174183E-2</v>
      </c>
      <c r="F200" s="237">
        <f t="shared" si="39"/>
        <v>9.8589824056174211E-2</v>
      </c>
      <c r="G200" s="237">
        <f t="shared" si="39"/>
        <v>9.8589824056174197E-2</v>
      </c>
      <c r="H200" s="237">
        <f t="shared" si="39"/>
        <v>9.8589824056174211E-2</v>
      </c>
      <c r="I200" s="237">
        <f t="shared" si="39"/>
        <v>9.8589824056174183E-2</v>
      </c>
      <c r="J200" s="237">
        <f t="shared" si="39"/>
        <v>9.8589824056174197E-2</v>
      </c>
      <c r="K200" s="237">
        <f t="shared" si="39"/>
        <v>9.8589824056174211E-2</v>
      </c>
      <c r="L200" s="237">
        <f t="shared" si="39"/>
        <v>9.8589824056174225E-2</v>
      </c>
      <c r="M200" s="237">
        <f t="shared" si="39"/>
        <v>9.8589824056174155E-2</v>
      </c>
      <c r="N200" s="237">
        <f t="shared" si="39"/>
        <v>9.8589824056174197E-2</v>
      </c>
      <c r="O200" s="237">
        <f t="shared" si="39"/>
        <v>9.8589824056174225E-2</v>
      </c>
      <c r="P200" s="237">
        <f t="shared" si="39"/>
        <v>9.8589824056174183E-2</v>
      </c>
      <c r="Q200" s="237">
        <f t="shared" si="39"/>
        <v>9.8589824056174155E-2</v>
      </c>
    </row>
    <row r="201" spans="1:17" x14ac:dyDescent="0.25">
      <c r="A201" s="142" t="s">
        <v>192</v>
      </c>
      <c r="B201" s="235">
        <f t="shared" ref="B201:Q201" si="40">IF(B$119=0,0,B$119/B$108)</f>
        <v>8.3801350447748044E-2</v>
      </c>
      <c r="C201" s="235">
        <f t="shared" si="40"/>
        <v>8.3801350447748071E-2</v>
      </c>
      <c r="D201" s="235">
        <f t="shared" si="40"/>
        <v>8.3801350447748071E-2</v>
      </c>
      <c r="E201" s="235">
        <f t="shared" si="40"/>
        <v>8.3801350447748058E-2</v>
      </c>
      <c r="F201" s="235">
        <f t="shared" si="40"/>
        <v>8.3801350447748085E-2</v>
      </c>
      <c r="G201" s="235">
        <f t="shared" si="40"/>
        <v>8.3801350447748085E-2</v>
      </c>
      <c r="H201" s="235">
        <f t="shared" si="40"/>
        <v>8.3801350447748071E-2</v>
      </c>
      <c r="I201" s="235">
        <f t="shared" si="40"/>
        <v>8.3801350447748058E-2</v>
      </c>
      <c r="J201" s="235">
        <f t="shared" si="40"/>
        <v>8.3801350447748071E-2</v>
      </c>
      <c r="K201" s="235">
        <f t="shared" si="40"/>
        <v>8.3801350447748071E-2</v>
      </c>
      <c r="L201" s="235">
        <f t="shared" si="40"/>
        <v>8.3801350447748085E-2</v>
      </c>
      <c r="M201" s="235">
        <f t="shared" si="40"/>
        <v>8.3801350447748044E-2</v>
      </c>
      <c r="N201" s="235">
        <f t="shared" si="40"/>
        <v>8.3801350447748058E-2</v>
      </c>
      <c r="O201" s="235">
        <f t="shared" si="40"/>
        <v>8.3801350447748085E-2</v>
      </c>
      <c r="P201" s="235">
        <f t="shared" si="40"/>
        <v>8.3801350447748044E-2</v>
      </c>
      <c r="Q201" s="235">
        <f t="shared" si="40"/>
        <v>8.3801350447748044E-2</v>
      </c>
    </row>
    <row r="202" spans="1:17" x14ac:dyDescent="0.25">
      <c r="A202" s="142" t="s">
        <v>191</v>
      </c>
      <c r="B202" s="235">
        <f t="shared" ref="B202:Q202" si="41">IF(B$130=0,0,B$130/B$108)</f>
        <v>1.4788473608426122E-2</v>
      </c>
      <c r="C202" s="235">
        <f t="shared" si="41"/>
        <v>1.4788473608426137E-2</v>
      </c>
      <c r="D202" s="235">
        <f t="shared" si="41"/>
        <v>1.4788473608426143E-2</v>
      </c>
      <c r="E202" s="235">
        <f t="shared" si="41"/>
        <v>1.4788473608426118E-2</v>
      </c>
      <c r="F202" s="235">
        <f t="shared" si="41"/>
        <v>1.4788473608426125E-2</v>
      </c>
      <c r="G202" s="235">
        <f t="shared" si="41"/>
        <v>1.4788473608426118E-2</v>
      </c>
      <c r="H202" s="235">
        <f t="shared" si="41"/>
        <v>1.4788473608426131E-2</v>
      </c>
      <c r="I202" s="235">
        <f t="shared" si="41"/>
        <v>1.4788473608426129E-2</v>
      </c>
      <c r="J202" s="235">
        <f t="shared" si="41"/>
        <v>1.4788473608426131E-2</v>
      </c>
      <c r="K202" s="235">
        <f t="shared" si="41"/>
        <v>1.4788473608426136E-2</v>
      </c>
      <c r="L202" s="235">
        <f t="shared" si="41"/>
        <v>1.4788473608426137E-2</v>
      </c>
      <c r="M202" s="235">
        <f t="shared" si="41"/>
        <v>1.4788473608426122E-2</v>
      </c>
      <c r="N202" s="235">
        <f t="shared" si="41"/>
        <v>1.4788473608426134E-2</v>
      </c>
      <c r="O202" s="235">
        <f t="shared" si="41"/>
        <v>1.4788473608426134E-2</v>
      </c>
      <c r="P202" s="235">
        <f t="shared" si="41"/>
        <v>1.4788473608426132E-2</v>
      </c>
      <c r="Q202" s="235">
        <f t="shared" si="41"/>
        <v>1.4788473608426118E-2</v>
      </c>
    </row>
    <row r="203" spans="1:17" x14ac:dyDescent="0.25">
      <c r="A203" s="127" t="s">
        <v>181</v>
      </c>
      <c r="B203" s="237">
        <f t="shared" ref="B203:Q203" si="42">IF(B$131=0,0,B$131/B$108)</f>
        <v>0.20701360840645552</v>
      </c>
      <c r="C203" s="237">
        <f t="shared" si="42"/>
        <v>0.20701360840645538</v>
      </c>
      <c r="D203" s="237">
        <f t="shared" si="42"/>
        <v>0.20701360840645544</v>
      </c>
      <c r="E203" s="237">
        <f t="shared" si="42"/>
        <v>0.2070136084064555</v>
      </c>
      <c r="F203" s="237">
        <f t="shared" si="42"/>
        <v>0.20701360840645547</v>
      </c>
      <c r="G203" s="237">
        <f t="shared" si="42"/>
        <v>0.20701360840645552</v>
      </c>
      <c r="H203" s="237">
        <f t="shared" si="42"/>
        <v>0.20701360840645561</v>
      </c>
      <c r="I203" s="237">
        <f t="shared" si="42"/>
        <v>0.20701360840645538</v>
      </c>
      <c r="J203" s="237">
        <f t="shared" si="42"/>
        <v>0.20701360840645533</v>
      </c>
      <c r="K203" s="237">
        <f t="shared" si="42"/>
        <v>0.20701360840645533</v>
      </c>
      <c r="L203" s="237">
        <f t="shared" si="42"/>
        <v>0.20701360840645538</v>
      </c>
      <c r="M203" s="237">
        <f t="shared" si="42"/>
        <v>0.20701360840645552</v>
      </c>
      <c r="N203" s="237">
        <f t="shared" si="42"/>
        <v>0.20701360840645525</v>
      </c>
      <c r="O203" s="237">
        <f t="shared" si="42"/>
        <v>0.20701360840645527</v>
      </c>
      <c r="P203" s="237">
        <f t="shared" si="42"/>
        <v>0.2070136084064555</v>
      </c>
      <c r="Q203" s="237">
        <f t="shared" si="42"/>
        <v>0.20701360840645561</v>
      </c>
    </row>
    <row r="204" spans="1:17" x14ac:dyDescent="0.25">
      <c r="A204" s="142" t="s">
        <v>190</v>
      </c>
      <c r="B204" s="235">
        <f t="shared" ref="B204:Q204" si="43">IF(B$132=0,0,B$132/B$108)</f>
        <v>0.10803289772703165</v>
      </c>
      <c r="C204" s="235">
        <f t="shared" si="43"/>
        <v>9.9346321992218684E-2</v>
      </c>
      <c r="D204" s="235">
        <f t="shared" si="43"/>
        <v>0.10452652003894942</v>
      </c>
      <c r="E204" s="235">
        <f t="shared" si="43"/>
        <v>0.13709612238790891</v>
      </c>
      <c r="F204" s="235">
        <f t="shared" si="43"/>
        <v>0.12274865014602314</v>
      </c>
      <c r="G204" s="235">
        <f t="shared" si="43"/>
        <v>0.12995442362084469</v>
      </c>
      <c r="H204" s="235">
        <f t="shared" si="43"/>
        <v>0.13882526768476924</v>
      </c>
      <c r="I204" s="235">
        <f t="shared" si="43"/>
        <v>0.16864804974256253</v>
      </c>
      <c r="J204" s="235">
        <f t="shared" si="43"/>
        <v>0.17381296571278351</v>
      </c>
      <c r="K204" s="235">
        <f t="shared" si="43"/>
        <v>0.18833342142453127</v>
      </c>
      <c r="L204" s="235">
        <f t="shared" si="43"/>
        <v>0.17459112092379328</v>
      </c>
      <c r="M204" s="235">
        <f t="shared" si="43"/>
        <v>0.17595227760184201</v>
      </c>
      <c r="N204" s="235">
        <f t="shared" si="43"/>
        <v>0.18137442981284593</v>
      </c>
      <c r="O204" s="235">
        <f t="shared" si="43"/>
        <v>0.18127893025192732</v>
      </c>
      <c r="P204" s="235">
        <f t="shared" si="43"/>
        <v>0.17307981649040424</v>
      </c>
      <c r="Q204" s="235">
        <f t="shared" si="43"/>
        <v>0.18286864785158574</v>
      </c>
    </row>
    <row r="205" spans="1:17" x14ac:dyDescent="0.25">
      <c r="A205" s="142" t="s">
        <v>189</v>
      </c>
      <c r="B205" s="235">
        <f t="shared" ref="B205:Q205" si="44">IF(B$138=0,0,B$138/B$108)</f>
        <v>9.8980710679423878E-2</v>
      </c>
      <c r="C205" s="235">
        <f t="shared" si="44"/>
        <v>0.1076672864142367</v>
      </c>
      <c r="D205" s="235">
        <f t="shared" si="44"/>
        <v>0.10248708836750602</v>
      </c>
      <c r="E205" s="235">
        <f t="shared" si="44"/>
        <v>6.9917486018546596E-2</v>
      </c>
      <c r="F205" s="235">
        <f t="shared" si="44"/>
        <v>8.4264958260432357E-2</v>
      </c>
      <c r="G205" s="235">
        <f t="shared" si="44"/>
        <v>7.7059184785610829E-2</v>
      </c>
      <c r="H205" s="235">
        <f t="shared" si="44"/>
        <v>6.8188340721686377E-2</v>
      </c>
      <c r="I205" s="235">
        <f t="shared" si="44"/>
        <v>3.8365558663892858E-2</v>
      </c>
      <c r="J205" s="235">
        <f t="shared" si="44"/>
        <v>3.3200642693671831E-2</v>
      </c>
      <c r="K205" s="235">
        <f t="shared" si="44"/>
        <v>1.8680186981924054E-2</v>
      </c>
      <c r="L205" s="235">
        <f t="shared" si="44"/>
        <v>3.2422487482662112E-2</v>
      </c>
      <c r="M205" s="235">
        <f t="shared" si="44"/>
        <v>3.1061330804613523E-2</v>
      </c>
      <c r="N205" s="235">
        <f t="shared" si="44"/>
        <v>2.5639178593609306E-2</v>
      </c>
      <c r="O205" s="235">
        <f t="shared" si="44"/>
        <v>2.5734678154527953E-2</v>
      </c>
      <c r="P205" s="235">
        <f t="shared" si="44"/>
        <v>3.3933791916051267E-2</v>
      </c>
      <c r="Q205" s="235">
        <f t="shared" si="44"/>
        <v>2.4144960554869845E-2</v>
      </c>
    </row>
    <row r="206" spans="1:17" x14ac:dyDescent="0.25">
      <c r="A206" s="127" t="s">
        <v>180</v>
      </c>
      <c r="B206" s="236">
        <f t="shared" ref="B206:Q206" si="45">IF(B$139=0,0,B$139/B$108)</f>
        <v>0.14909663008674218</v>
      </c>
      <c r="C206" s="236">
        <f t="shared" si="45"/>
        <v>0.14909663008674223</v>
      </c>
      <c r="D206" s="236">
        <f t="shared" si="45"/>
        <v>0.1490966300867422</v>
      </c>
      <c r="E206" s="236">
        <f t="shared" si="45"/>
        <v>0.1490966300867422</v>
      </c>
      <c r="F206" s="236">
        <f t="shared" si="45"/>
        <v>0.14909663008674226</v>
      </c>
      <c r="G206" s="236">
        <f t="shared" si="45"/>
        <v>0.1490966300867422</v>
      </c>
      <c r="H206" s="236">
        <f t="shared" si="45"/>
        <v>0.1490966300867422</v>
      </c>
      <c r="I206" s="236">
        <f t="shared" si="45"/>
        <v>0.14909663008674226</v>
      </c>
      <c r="J206" s="236">
        <f t="shared" si="45"/>
        <v>0.14909663008674226</v>
      </c>
      <c r="K206" s="236">
        <f t="shared" si="45"/>
        <v>0.14909663008674226</v>
      </c>
      <c r="L206" s="236">
        <f t="shared" si="45"/>
        <v>0.14909663008674223</v>
      </c>
      <c r="M206" s="236">
        <f t="shared" si="45"/>
        <v>0.14909663008674218</v>
      </c>
      <c r="N206" s="236">
        <f t="shared" si="45"/>
        <v>0.14909663008674223</v>
      </c>
      <c r="O206" s="236">
        <f t="shared" si="45"/>
        <v>0.1490966300867422</v>
      </c>
      <c r="P206" s="236">
        <f t="shared" si="45"/>
        <v>0.14909663008674226</v>
      </c>
      <c r="Q206" s="236">
        <f t="shared" si="45"/>
        <v>0.1490966300867422</v>
      </c>
    </row>
    <row r="207" spans="1:17" x14ac:dyDescent="0.25">
      <c r="A207" s="142" t="s">
        <v>188</v>
      </c>
      <c r="B207" s="235">
        <f t="shared" ref="B207:Q207" si="46">IF(B$140=0,0,B$140/B$108)</f>
        <v>5.1197747108253873E-2</v>
      </c>
      <c r="C207" s="235">
        <f t="shared" si="46"/>
        <v>4.708110192827035E-2</v>
      </c>
      <c r="D207" s="235">
        <f t="shared" si="46"/>
        <v>4.9536043664974563E-2</v>
      </c>
      <c r="E207" s="235">
        <f t="shared" si="46"/>
        <v>6.4971066695567389E-2</v>
      </c>
      <c r="F207" s="235">
        <f t="shared" si="46"/>
        <v>5.8171672520852438E-2</v>
      </c>
      <c r="G207" s="235">
        <f t="shared" si="46"/>
        <v>6.1586552393976167E-2</v>
      </c>
      <c r="H207" s="235">
        <f t="shared" si="46"/>
        <v>6.5790523967238126E-2</v>
      </c>
      <c r="I207" s="235">
        <f t="shared" si="46"/>
        <v>7.9923804532547271E-2</v>
      </c>
      <c r="J207" s="235">
        <f t="shared" si="46"/>
        <v>8.2371503957836212E-2</v>
      </c>
      <c r="K207" s="235">
        <f t="shared" si="46"/>
        <v>8.9252876531078301E-2</v>
      </c>
      <c r="L207" s="235">
        <f t="shared" si="46"/>
        <v>8.2740278604656409E-2</v>
      </c>
      <c r="M207" s="235">
        <f t="shared" si="46"/>
        <v>8.3385342810501528E-2</v>
      </c>
      <c r="N207" s="235">
        <f t="shared" si="46"/>
        <v>8.5954948768705852E-2</v>
      </c>
      <c r="O207" s="235">
        <f t="shared" si="46"/>
        <v>8.5909690680922107E-2</v>
      </c>
      <c r="P207" s="235">
        <f t="shared" si="46"/>
        <v>8.202405804765768E-2</v>
      </c>
      <c r="Q207" s="235">
        <f t="shared" si="46"/>
        <v>8.6663071931941449E-2</v>
      </c>
    </row>
    <row r="208" spans="1:17" x14ac:dyDescent="0.25">
      <c r="A208" s="142" t="s">
        <v>187</v>
      </c>
      <c r="B208" s="235">
        <f t="shared" ref="B208:Q208" si="47">IF(B$141=0,0,B$141/B$108)</f>
        <v>5.0991047489665819E-2</v>
      </c>
      <c r="C208" s="235">
        <f t="shared" si="47"/>
        <v>5.0991047489665847E-2</v>
      </c>
      <c r="D208" s="235">
        <f t="shared" si="47"/>
        <v>5.0991047489665833E-2</v>
      </c>
      <c r="E208" s="235">
        <f t="shared" si="47"/>
        <v>5.0991047489665833E-2</v>
      </c>
      <c r="F208" s="235">
        <f t="shared" si="47"/>
        <v>5.0991047489665847E-2</v>
      </c>
      <c r="G208" s="235">
        <f t="shared" si="47"/>
        <v>5.0991047489665819E-2</v>
      </c>
      <c r="H208" s="235">
        <f t="shared" si="47"/>
        <v>5.0991047489665826E-2</v>
      </c>
      <c r="I208" s="235">
        <f t="shared" si="47"/>
        <v>5.0991047489665847E-2</v>
      </c>
      <c r="J208" s="235">
        <f t="shared" si="47"/>
        <v>5.0991047489665854E-2</v>
      </c>
      <c r="K208" s="235">
        <f t="shared" si="47"/>
        <v>5.0991047489665847E-2</v>
      </c>
      <c r="L208" s="235">
        <f t="shared" si="47"/>
        <v>5.0991047489665826E-2</v>
      </c>
      <c r="M208" s="235">
        <f t="shared" si="47"/>
        <v>5.0991047489665819E-2</v>
      </c>
      <c r="N208" s="235">
        <f t="shared" si="47"/>
        <v>5.0991047489665847E-2</v>
      </c>
      <c r="O208" s="235">
        <f t="shared" si="47"/>
        <v>5.0991047489665826E-2</v>
      </c>
      <c r="P208" s="235">
        <f t="shared" si="47"/>
        <v>5.0991047489665854E-2</v>
      </c>
      <c r="Q208" s="235">
        <f t="shared" si="47"/>
        <v>5.0991047489665833E-2</v>
      </c>
    </row>
    <row r="209" spans="1:17" x14ac:dyDescent="0.25">
      <c r="A209" s="142" t="s">
        <v>186</v>
      </c>
      <c r="B209" s="235">
        <f t="shared" ref="B209:Q209" si="48">IF(B$152=0,0,B$152/B$108)</f>
        <v>4.6907835488822491E-2</v>
      </c>
      <c r="C209" s="235">
        <f t="shared" si="48"/>
        <v>5.1024480668806049E-2</v>
      </c>
      <c r="D209" s="235">
        <f t="shared" si="48"/>
        <v>4.8569538932101829E-2</v>
      </c>
      <c r="E209" s="235">
        <f t="shared" si="48"/>
        <v>3.3134515901508968E-2</v>
      </c>
      <c r="F209" s="235">
        <f t="shared" si="48"/>
        <v>3.9933910076223961E-2</v>
      </c>
      <c r="G209" s="235">
        <f t="shared" si="48"/>
        <v>3.6519030203100211E-2</v>
      </c>
      <c r="H209" s="235">
        <f t="shared" si="48"/>
        <v>3.2315058629838238E-2</v>
      </c>
      <c r="I209" s="235">
        <f t="shared" si="48"/>
        <v>1.8181778064529142E-2</v>
      </c>
      <c r="J209" s="235">
        <f t="shared" si="48"/>
        <v>1.5734078639240166E-2</v>
      </c>
      <c r="K209" s="235">
        <f t="shared" si="48"/>
        <v>8.8527060659980891E-3</v>
      </c>
      <c r="L209" s="235">
        <f t="shared" si="48"/>
        <v>1.5365303992419997E-2</v>
      </c>
      <c r="M209" s="235">
        <f t="shared" si="48"/>
        <v>1.472023978657481E-2</v>
      </c>
      <c r="N209" s="235">
        <f t="shared" si="48"/>
        <v>1.215063382837055E-2</v>
      </c>
      <c r="O209" s="235">
        <f t="shared" si="48"/>
        <v>1.2195891916154288E-2</v>
      </c>
      <c r="P209" s="235">
        <f t="shared" si="48"/>
        <v>1.6081524549418708E-2</v>
      </c>
      <c r="Q209" s="235">
        <f t="shared" si="48"/>
        <v>1.1442510665134928E-2</v>
      </c>
    </row>
    <row r="210" spans="1:17" x14ac:dyDescent="0.25">
      <c r="A210" s="72" t="s">
        <v>179</v>
      </c>
      <c r="B210" s="234">
        <f t="shared" ref="B210:Q210" si="49">IF(B$153=0,0,B$153/B$108)</f>
        <v>0.29819326017348435</v>
      </c>
      <c r="C210" s="234">
        <f t="shared" si="49"/>
        <v>0.29819326017348446</v>
      </c>
      <c r="D210" s="234">
        <f t="shared" si="49"/>
        <v>0.29819326017348446</v>
      </c>
      <c r="E210" s="234">
        <f t="shared" si="49"/>
        <v>0.29819326017348441</v>
      </c>
      <c r="F210" s="234">
        <f t="shared" si="49"/>
        <v>0.29819326017348446</v>
      </c>
      <c r="G210" s="234">
        <f t="shared" si="49"/>
        <v>0.29819326017348441</v>
      </c>
      <c r="H210" s="234">
        <f t="shared" si="49"/>
        <v>0.29819326017348441</v>
      </c>
      <c r="I210" s="234">
        <f t="shared" si="49"/>
        <v>0.29819326017348452</v>
      </c>
      <c r="J210" s="234">
        <f t="shared" si="49"/>
        <v>0.29819326017348446</v>
      </c>
      <c r="K210" s="234">
        <f t="shared" si="49"/>
        <v>0.29819326017348446</v>
      </c>
      <c r="L210" s="234">
        <f t="shared" si="49"/>
        <v>0.29819326017348446</v>
      </c>
      <c r="M210" s="234">
        <f t="shared" si="49"/>
        <v>0.29819326017348435</v>
      </c>
      <c r="N210" s="234">
        <f t="shared" si="49"/>
        <v>0.29819326017348446</v>
      </c>
      <c r="O210" s="234">
        <f t="shared" si="49"/>
        <v>0.29819326017348446</v>
      </c>
      <c r="P210" s="234">
        <f t="shared" si="49"/>
        <v>0.29819326017348446</v>
      </c>
      <c r="Q210" s="234">
        <f t="shared" si="49"/>
        <v>0.29819326017348441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2018.2002702785812</v>
      </c>
      <c r="C214" s="230">
        <f t="shared" si="50"/>
        <v>2013.9370481868352</v>
      </c>
      <c r="D214" s="230">
        <f t="shared" si="50"/>
        <v>1982.2979652506999</v>
      </c>
      <c r="E214" s="230">
        <f t="shared" si="50"/>
        <v>1698.8234574074474</v>
      </c>
      <c r="F214" s="230">
        <f t="shared" si="50"/>
        <v>1813.2416452956661</v>
      </c>
      <c r="G214" s="230">
        <f t="shared" si="50"/>
        <v>1729.0470694784776</v>
      </c>
      <c r="H214" s="230">
        <f t="shared" si="50"/>
        <v>1615.061475253159</v>
      </c>
      <c r="I214" s="230">
        <f t="shared" si="50"/>
        <v>1457.4783880157515</v>
      </c>
      <c r="J214" s="230">
        <f t="shared" si="50"/>
        <v>1326.6477334050239</v>
      </c>
      <c r="K214" s="230">
        <f t="shared" si="50"/>
        <v>1346.8424910243937</v>
      </c>
      <c r="L214" s="230">
        <f t="shared" si="50"/>
        <v>1252.1350794912853</v>
      </c>
      <c r="M214" s="230">
        <f t="shared" si="50"/>
        <v>1255.6971687883351</v>
      </c>
      <c r="N214" s="230">
        <f t="shared" si="50"/>
        <v>1184.5641373535</v>
      </c>
      <c r="O214" s="230">
        <f t="shared" si="50"/>
        <v>1151.2833364065605</v>
      </c>
      <c r="P214" s="230">
        <f t="shared" si="50"/>
        <v>1150.6909357858524</v>
      </c>
      <c r="Q214" s="230">
        <f t="shared" si="50"/>
        <v>1070.3019444078802</v>
      </c>
    </row>
    <row r="215" spans="1:17" x14ac:dyDescent="0.25">
      <c r="A215" s="132" t="s">
        <v>83</v>
      </c>
      <c r="B215" s="229">
        <f>IF(B$6=0,0,B$6/CHI!B$10*1000)</f>
        <v>6.5492059724789478</v>
      </c>
      <c r="C215" s="229">
        <f>IF(C$6=0,0,C$6/CHI!C$10*1000)</f>
        <v>6.5080908986583257</v>
      </c>
      <c r="D215" s="229">
        <f>IF(D$6=0,0,D$6/CHI!D$10*1000)</f>
        <v>6.4966889553574125</v>
      </c>
      <c r="E215" s="229">
        <f>IF(E$6=0,0,E$6/CHI!E$10*1000)</f>
        <v>6.3537015208354148</v>
      </c>
      <c r="F215" s="229">
        <f>IF(F$6=0,0,F$6/CHI!F$10*1000)</f>
        <v>6.3525014109402562</v>
      </c>
      <c r="G215" s="229">
        <f>IF(G$6=0,0,G$6/CHI!G$10*1000)</f>
        <v>6.2181501427521404</v>
      </c>
      <c r="H215" s="229">
        <f>IF(H$6=0,0,H$6/CHI!H$10*1000)</f>
        <v>6.0878230253729839</v>
      </c>
      <c r="I215" s="229">
        <f>IF(I$6=0,0,I$6/CHI!I$10*1000)</f>
        <v>5.971559620449236</v>
      </c>
      <c r="J215" s="229">
        <f>IF(J$6=0,0,J$6/CHI!J$10*1000)</f>
        <v>5.7274381503777763</v>
      </c>
      <c r="K215" s="229">
        <f>IF(K$6=0,0,K$6/CHI!K$10*1000)</f>
        <v>5.713845656790836</v>
      </c>
      <c r="L215" s="229">
        <f>IF(L$6=0,0,L$6/CHI!L$10*1000)</f>
        <v>5.3939961729955002</v>
      </c>
      <c r="M215" s="229">
        <f>IF(M$6=0,0,M$6/CHI!M$10*1000)</f>
        <v>5.3805161631986334</v>
      </c>
      <c r="N215" s="229">
        <f>IF(N$6=0,0,N$6/CHI!N$10*1000)</f>
        <v>5.2082561885696919</v>
      </c>
      <c r="O215" s="229">
        <f>IF(O$6=0,0,O$6/CHI!O$10*1000)</f>
        <v>5.1290202559979399</v>
      </c>
      <c r="P215" s="229">
        <f>IF(P$6=0,0,P$6/CHI!P$10*1000)</f>
        <v>5.0458889690589803</v>
      </c>
      <c r="Q215" s="229">
        <f>IF(Q$6=0,0,Q$6/CHI!Q$10*1000)</f>
        <v>4.9757431711013806</v>
      </c>
    </row>
    <row r="216" spans="1:17" x14ac:dyDescent="0.25">
      <c r="A216" s="76" t="s">
        <v>82</v>
      </c>
      <c r="B216" s="228">
        <f>IF(B$7=0,0,B$7/CHI!B$10*1000)</f>
        <v>42.569838821113166</v>
      </c>
      <c r="C216" s="228">
        <f>IF(C$7=0,0,C$7/CHI!C$10*1000)</f>
        <v>42.30259084127912</v>
      </c>
      <c r="D216" s="228">
        <f>IF(D$7=0,0,D$7/CHI!D$10*1000)</f>
        <v>42.22847820982318</v>
      </c>
      <c r="E216" s="228">
        <f>IF(E$7=0,0,E$7/CHI!E$10*1000)</f>
        <v>41.299059885430196</v>
      </c>
      <c r="F216" s="228">
        <f>IF(F$7=0,0,F$7/CHI!F$10*1000)</f>
        <v>41.291259171111662</v>
      </c>
      <c r="G216" s="228">
        <f>IF(G$7=0,0,G$7/CHI!G$10*1000)</f>
        <v>40.417975927888911</v>
      </c>
      <c r="H216" s="228">
        <f>IF(H$7=0,0,H$7/CHI!H$10*1000)</f>
        <v>39.570849664924388</v>
      </c>
      <c r="I216" s="228">
        <f>IF(I$7=0,0,I$7/CHI!I$10*1000)</f>
        <v>38.815137532920033</v>
      </c>
      <c r="J216" s="228">
        <f>IF(J$7=0,0,J$7/CHI!J$10*1000)</f>
        <v>37.228347977455549</v>
      </c>
      <c r="K216" s="228">
        <f>IF(K$7=0,0,K$7/CHI!K$10*1000)</f>
        <v>37.139996769140431</v>
      </c>
      <c r="L216" s="228">
        <f>IF(L$7=0,0,L$7/CHI!L$10*1000)</f>
        <v>35.060975124470758</v>
      </c>
      <c r="M216" s="228">
        <f>IF(M$7=0,0,M$7/CHI!M$10*1000)</f>
        <v>34.973355060791114</v>
      </c>
      <c r="N216" s="228">
        <f>IF(N$7=0,0,N$7/CHI!N$10*1000)</f>
        <v>33.853665225702997</v>
      </c>
      <c r="O216" s="228">
        <f>IF(O$7=0,0,O$7/CHI!O$10*1000)</f>
        <v>33.338631663986611</v>
      </c>
      <c r="P216" s="228">
        <f>IF(P$7=0,0,P$7/CHI!P$10*1000)</f>
        <v>32.798278298883375</v>
      </c>
      <c r="Q216" s="228">
        <f>IF(Q$7=0,0,Q$7/CHI!Q$10*1000)</f>
        <v>32.342330612158975</v>
      </c>
    </row>
    <row r="217" spans="1:17" x14ac:dyDescent="0.25">
      <c r="A217" s="76" t="s">
        <v>81</v>
      </c>
      <c r="B217" s="228">
        <f>IF(B$8=0,0,B$8/CHI!B$10*1000)</f>
        <v>7.8590471669747375</v>
      </c>
      <c r="C217" s="228">
        <f>IF(C$8=0,0,C$8/CHI!C$10*1000)</f>
        <v>7.8097090783899912</v>
      </c>
      <c r="D217" s="228">
        <f>IF(D$8=0,0,D$8/CHI!D$10*1000)</f>
        <v>7.796026746428895</v>
      </c>
      <c r="E217" s="228">
        <f>IF(E$8=0,0,E$8/CHI!E$10*1000)</f>
        <v>7.6244418250024975</v>
      </c>
      <c r="F217" s="228">
        <f>IF(F$8=0,0,F$8/CHI!F$10*1000)</f>
        <v>7.6230016931283071</v>
      </c>
      <c r="G217" s="228">
        <f>IF(G$8=0,0,G$8/CHI!G$10*1000)</f>
        <v>7.4617801713025687</v>
      </c>
      <c r="H217" s="228">
        <f>IF(H$8=0,0,H$8/CHI!H$10*1000)</f>
        <v>7.30538763044758</v>
      </c>
      <c r="I217" s="228">
        <f>IF(I$8=0,0,I$8/CHI!I$10*1000)</f>
        <v>7.1658715445390833</v>
      </c>
      <c r="J217" s="228">
        <f>IF(J$8=0,0,J$8/CHI!J$10*1000)</f>
        <v>6.8729257804533317</v>
      </c>
      <c r="K217" s="228">
        <f>IF(K$8=0,0,K$8/CHI!K$10*1000)</f>
        <v>6.8566147881490034</v>
      </c>
      <c r="L217" s="228">
        <f>IF(L$8=0,0,L$8/CHI!L$10*1000)</f>
        <v>6.4727954075946021</v>
      </c>
      <c r="M217" s="228">
        <f>IF(M$8=0,0,M$8/CHI!M$10*1000)</f>
        <v>6.4566193958383593</v>
      </c>
      <c r="N217" s="228">
        <f>IF(N$8=0,0,N$8/CHI!N$10*1000)</f>
        <v>6.2499074262836301</v>
      </c>
      <c r="O217" s="228">
        <f>IF(O$8=0,0,O$8/CHI!O$10*1000)</f>
        <v>6.1548243071975275</v>
      </c>
      <c r="P217" s="228">
        <f>IF(P$8=0,0,P$8/CHI!P$10*1000)</f>
        <v>6.0550667628707773</v>
      </c>
      <c r="Q217" s="228">
        <f>IF(Q$8=0,0,Q$8/CHI!Q$10*1000)</f>
        <v>5.9708918053216564</v>
      </c>
    </row>
    <row r="218" spans="1:17" x14ac:dyDescent="0.25">
      <c r="A218" s="76" t="s">
        <v>80</v>
      </c>
      <c r="B218" s="228">
        <f>IF(B$9=0,0,B$9/CHI!B$10*1000)</f>
        <v>62.217456738550005</v>
      </c>
      <c r="C218" s="228">
        <f>IF(C$9=0,0,C$9/CHI!C$10*1000)</f>
        <v>61.826863537254106</v>
      </c>
      <c r="D218" s="228">
        <f>IF(D$9=0,0,D$9/CHI!D$10*1000)</f>
        <v>61.718545075895413</v>
      </c>
      <c r="E218" s="228">
        <f>IF(E$9=0,0,E$9/CHI!E$10*1000)</f>
        <v>60.360164447936441</v>
      </c>
      <c r="F218" s="228">
        <f>IF(F$9=0,0,F$9/CHI!F$10*1000)</f>
        <v>60.348763403932438</v>
      </c>
      <c r="G218" s="228">
        <f>IF(G$9=0,0,G$9/CHI!G$10*1000)</f>
        <v>59.072426356145343</v>
      </c>
      <c r="H218" s="228">
        <f>IF(H$9=0,0,H$9/CHI!H$10*1000)</f>
        <v>57.834318741043354</v>
      </c>
      <c r="I218" s="228">
        <f>IF(I$9=0,0,I$9/CHI!I$10*1000)</f>
        <v>56.729816394267743</v>
      </c>
      <c r="J218" s="228">
        <f>IF(J$9=0,0,J$9/CHI!J$10*1000)</f>
        <v>54.410662428588871</v>
      </c>
      <c r="K218" s="228">
        <f>IF(K$9=0,0,K$9/CHI!K$10*1000)</f>
        <v>54.281533739512938</v>
      </c>
      <c r="L218" s="228">
        <f>IF(L$9=0,0,L$9/CHI!L$10*1000)</f>
        <v>51.242963643457259</v>
      </c>
      <c r="M218" s="228">
        <f>IF(M$9=0,0,M$9/CHI!M$10*1000)</f>
        <v>51.114903550387027</v>
      </c>
      <c r="N218" s="228">
        <f>IF(N$9=0,0,N$9/CHI!N$10*1000)</f>
        <v>49.478433791412073</v>
      </c>
      <c r="O218" s="228">
        <f>IF(O$9=0,0,O$9/CHI!O$10*1000)</f>
        <v>48.725692431980427</v>
      </c>
      <c r="P218" s="228">
        <f>IF(P$9=0,0,P$9/CHI!P$10*1000)</f>
        <v>47.935945206060318</v>
      </c>
      <c r="Q218" s="228">
        <f>IF(Q$9=0,0,Q$9/CHI!Q$10*1000)</f>
        <v>47.269560125463116</v>
      </c>
    </row>
    <row r="219" spans="1:17" x14ac:dyDescent="0.25">
      <c r="A219" s="129" t="s">
        <v>79</v>
      </c>
      <c r="B219" s="227">
        <f>IF(B$10=0,0,B$10/CHI!B$10*1000)</f>
        <v>18.337776722941051</v>
      </c>
      <c r="C219" s="227">
        <f>IF(C$10=0,0,C$10/CHI!C$10*1000)</f>
        <v>18.222654516243313</v>
      </c>
      <c r="D219" s="227">
        <f>IF(D$10=0,0,D$10/CHI!D$10*1000)</f>
        <v>18.190729075000753</v>
      </c>
      <c r="E219" s="227">
        <f>IF(E$10=0,0,E$10/CHI!E$10*1000)</f>
        <v>17.790364258339157</v>
      </c>
      <c r="F219" s="227">
        <f>IF(F$10=0,0,F$10/CHI!F$10*1000)</f>
        <v>17.78700395063272</v>
      </c>
      <c r="G219" s="227">
        <f>IF(G$10=0,0,G$10/CHI!G$10*1000)</f>
        <v>17.410820399705994</v>
      </c>
      <c r="H219" s="227">
        <f>IF(H$10=0,0,H$10/CHI!H$10*1000)</f>
        <v>17.045904471044352</v>
      </c>
      <c r="I219" s="227">
        <f>IF(I$10=0,0,I$10/CHI!I$10*1000)</f>
        <v>16.720366937257861</v>
      </c>
      <c r="J219" s="227">
        <f>IF(J$10=0,0,J$10/CHI!J$10*1000)</f>
        <v>16.036826821057776</v>
      </c>
      <c r="K219" s="227">
        <f>IF(K$10=0,0,K$10/CHI!K$10*1000)</f>
        <v>15.998767839014338</v>
      </c>
      <c r="L219" s="227">
        <f>IF(L$10=0,0,L$10/CHI!L$10*1000)</f>
        <v>15.103189284387401</v>
      </c>
      <c r="M219" s="227">
        <f>IF(M$10=0,0,M$10/CHI!M$10*1000)</f>
        <v>15.065445256956172</v>
      </c>
      <c r="N219" s="227">
        <f>IF(N$10=0,0,N$10/CHI!N$10*1000)</f>
        <v>14.583117327995135</v>
      </c>
      <c r="O219" s="227">
        <f>IF(O$10=0,0,O$10/CHI!O$10*1000)</f>
        <v>14.361256716794228</v>
      </c>
      <c r="P219" s="227">
        <f>IF(P$10=0,0,P$10/CHI!P$10*1000)</f>
        <v>14.128489113365145</v>
      </c>
      <c r="Q219" s="227">
        <f>IF(Q$10=0,0,Q$10/CHI!Q$10*1000)</f>
        <v>13.932080879083863</v>
      </c>
    </row>
    <row r="220" spans="1:17" x14ac:dyDescent="0.25">
      <c r="A220" s="232" t="s">
        <v>185</v>
      </c>
      <c r="B220" s="231">
        <f>IF(B$15=0,0,B$15/CHI!B$10*1000)</f>
        <v>1432.4673362966946</v>
      </c>
      <c r="C220" s="231">
        <f>IF(C$15=0,0,C$15/CHI!C$10*1000)</f>
        <v>1431.8812703244894</v>
      </c>
      <c r="D220" s="231">
        <f>IF(D$15=0,0,D$15/CHI!D$10*1000)</f>
        <v>1401.261928366238</v>
      </c>
      <c r="E220" s="231">
        <f>IF(E$15=0,0,E$15/CHI!E$10*1000)</f>
        <v>1130.5756042962639</v>
      </c>
      <c r="F220" s="231">
        <f>IF(F$15=0,0,F$15/CHI!F$10*1000)</f>
        <v>1245.1011248738107</v>
      </c>
      <c r="G220" s="231">
        <f>IF(G$15=0,0,G$15/CHI!G$10*1000)</f>
        <v>1172.9223510989921</v>
      </c>
      <c r="H220" s="231">
        <f>IF(H$15=0,0,H$15/CHI!H$10*1000)</f>
        <v>1070.5926561018666</v>
      </c>
      <c r="I220" s="231">
        <f>IF(I$15=0,0,I$15/CHI!I$10*1000)</f>
        <v>923.40766988111341</v>
      </c>
      <c r="J220" s="231">
        <f>IF(J$15=0,0,J$15/CHI!J$10*1000)</f>
        <v>814.41019405782981</v>
      </c>
      <c r="K220" s="231">
        <f>IF(K$15=0,0,K$15/CHI!K$10*1000)</f>
        <v>835.8206060912255</v>
      </c>
      <c r="L220" s="231">
        <f>IF(L$15=0,0,L$15/CHI!L$10*1000)</f>
        <v>769.71916257367445</v>
      </c>
      <c r="M220" s="231">
        <f>IF(M$15=0,0,M$15/CHI!M$10*1000)</f>
        <v>774.48684621629911</v>
      </c>
      <c r="N220" s="231">
        <f>IF(N$15=0,0,N$15/CHI!N$10*1000)</f>
        <v>718.76000917679244</v>
      </c>
      <c r="O220" s="231">
        <f>IF(O$15=0,0,O$15/CHI!O$10*1000)</f>
        <v>692.56573069640399</v>
      </c>
      <c r="P220" s="231">
        <f>IF(P$15=0,0,P$15/CHI!P$10*1000)</f>
        <v>699.40823635426807</v>
      </c>
      <c r="Q220" s="231">
        <f>IF(Q$15=0,0,Q$15/CHI!Q$10*1000)</f>
        <v>625.29278473315492</v>
      </c>
    </row>
    <row r="221" spans="1:17" x14ac:dyDescent="0.25">
      <c r="A221" s="127" t="s">
        <v>184</v>
      </c>
      <c r="B221" s="226">
        <f>IF(B$24=0,0,B$24/CHI!B$10*1000)</f>
        <v>312.03770216190617</v>
      </c>
      <c r="C221" s="226">
        <f>IF(C$24=0,0,C$24/CHI!C$10*1000)</f>
        <v>310.07876955036267</v>
      </c>
      <c r="D221" s="226">
        <f>IF(D$24=0,0,D$24/CHI!D$10*1000)</f>
        <v>309.53552259756452</v>
      </c>
      <c r="E221" s="226">
        <f>IF(E$24=0,0,E$24/CHI!E$10*1000)</f>
        <v>302.72286917152149</v>
      </c>
      <c r="F221" s="226">
        <f>IF(F$24=0,0,F$24/CHI!F$10*1000)</f>
        <v>302.66568979197513</v>
      </c>
      <c r="G221" s="226">
        <f>IF(G$24=0,0,G$24/CHI!G$10*1000)</f>
        <v>296.26450754421489</v>
      </c>
      <c r="H221" s="226">
        <f>IF(H$24=0,0,H$24/CHI!H$10*1000)</f>
        <v>290.05505644323142</v>
      </c>
      <c r="I221" s="226">
        <f>IF(I$24=0,0,I$24/CHI!I$10*1000)</f>
        <v>284.51567260488901</v>
      </c>
      <c r="J221" s="226">
        <f>IF(J$24=0,0,J$24/CHI!J$10*1000)</f>
        <v>272.88447595454886</v>
      </c>
      <c r="K221" s="226">
        <f>IF(K$24=0,0,K$24/CHI!K$10*1000)</f>
        <v>272.2368599712766</v>
      </c>
      <c r="L221" s="226">
        <f>IF(L$24=0,0,L$24/CHI!L$10*1000)</f>
        <v>256.99759304631374</v>
      </c>
      <c r="M221" s="226">
        <f>IF(M$24=0,0,M$24/CHI!M$10*1000)</f>
        <v>256.35533636667793</v>
      </c>
      <c r="N221" s="226">
        <f>IF(N$24=0,0,N$24/CHI!N$10*1000)</f>
        <v>248.147989264822</v>
      </c>
      <c r="O221" s="226">
        <f>IF(O$24=0,0,O$24/CHI!O$10*1000)</f>
        <v>244.37278377697464</v>
      </c>
      <c r="P221" s="226">
        <f>IF(P$24=0,0,P$24/CHI!P$10*1000)</f>
        <v>240.41198366422807</v>
      </c>
      <c r="Q221" s="226">
        <f>IF(Q$24=0,0,Q$24/CHI!Q$10*1000)</f>
        <v>237.06987872769361</v>
      </c>
    </row>
    <row r="222" spans="1:17" x14ac:dyDescent="0.25">
      <c r="A222" s="127" t="s">
        <v>181</v>
      </c>
      <c r="B222" s="226">
        <f>IF(B$35=0,0,B$35/CHI!B$10*1000)</f>
        <v>73.754365965541439</v>
      </c>
      <c r="C222" s="226">
        <f>IF(C$35=0,0,C$35/CHI!C$10*1000)</f>
        <v>73.291345530085636</v>
      </c>
      <c r="D222" s="226">
        <f>IF(D$35=0,0,D$35/CHI!D$10*1000)</f>
        <v>73.162941704878818</v>
      </c>
      <c r="E222" s="226">
        <f>IF(E$35=0,0,E$35/CHI!E$10*1000)</f>
        <v>71.552678167814122</v>
      </c>
      <c r="F222" s="226">
        <f>IF(F$35=0,0,F$35/CHI!F$10*1000)</f>
        <v>71.539163041739513</v>
      </c>
      <c r="G222" s="226">
        <f>IF(G$35=0,0,G$35/CHI!G$10*1000)</f>
        <v>70.026156328632567</v>
      </c>
      <c r="H222" s="226">
        <f>IF(H$35=0,0,H$35/CHI!H$10*1000)</f>
        <v>68.558467886581965</v>
      </c>
      <c r="I222" s="226">
        <f>IF(I$35=0,0,I$35/CHI!I$10*1000)</f>
        <v>67.249158979337309</v>
      </c>
      <c r="J222" s="226">
        <f>IF(J$35=0,0,J$35/CHI!J$10*1000)</f>
        <v>64.499967043802371</v>
      </c>
      <c r="K222" s="226">
        <f>IF(K$35=0,0,K$35/CHI!K$10*1000)</f>
        <v>64.346894175028922</v>
      </c>
      <c r="L222" s="226">
        <f>IF(L$35=0,0,L$35/CHI!L$10*1000)</f>
        <v>60.744885629128611</v>
      </c>
      <c r="M222" s="226">
        <f>IF(M$35=0,0,M$35/CHI!M$10*1000)</f>
        <v>60.593079504851161</v>
      </c>
      <c r="N222" s="226">
        <f>IF(N$35=0,0,N$35/CHI!N$10*1000)</f>
        <v>58.653161098957817</v>
      </c>
      <c r="O222" s="226">
        <f>IF(O$35=0,0,O$35/CHI!O$10*1000)</f>
        <v>57.760839801830272</v>
      </c>
      <c r="P222" s="226">
        <f>IF(P$35=0,0,P$35/CHI!P$10*1000)</f>
        <v>56.824650684272058</v>
      </c>
      <c r="Q222" s="226">
        <f>IF(Q$35=0,0,Q$35/CHI!Q$10*1000)</f>
        <v>56.034698608363939</v>
      </c>
    </row>
    <row r="223" spans="1:17" x14ac:dyDescent="0.25">
      <c r="A223" s="127" t="s">
        <v>180</v>
      </c>
      <c r="B223" s="225">
        <f>IF(B$43=0,0,B$43/CHI!B$10*1000)</f>
        <v>36.877182982770684</v>
      </c>
      <c r="C223" s="225">
        <f>IF(C$43=0,0,C$43/CHI!C$10*1000)</f>
        <v>36.645672765042889</v>
      </c>
      <c r="D223" s="225">
        <f>IF(D$43=0,0,D$43/CHI!D$10*1000)</f>
        <v>36.581470852439423</v>
      </c>
      <c r="E223" s="225">
        <f>IF(E$43=0,0,E$43/CHI!E$10*1000)</f>
        <v>35.77633908390704</v>
      </c>
      <c r="F223" s="225">
        <f>IF(F$43=0,0,F$43/CHI!F$10*1000)</f>
        <v>35.769581520869828</v>
      </c>
      <c r="G223" s="225">
        <f>IF(G$43=0,0,G$43/CHI!G$10*1000)</f>
        <v>35.013078164316326</v>
      </c>
      <c r="H223" s="225">
        <f>IF(H$43=0,0,H$43/CHI!H$10*1000)</f>
        <v>34.279233943290983</v>
      </c>
      <c r="I223" s="225">
        <f>IF(I$43=0,0,I$43/CHI!I$10*1000)</f>
        <v>33.624579489668726</v>
      </c>
      <c r="J223" s="225">
        <f>IF(J$43=0,0,J$43/CHI!J$10*1000)</f>
        <v>32.249983521901243</v>
      </c>
      <c r="K223" s="225">
        <f>IF(K$43=0,0,K$43/CHI!K$10*1000)</f>
        <v>32.173447087514518</v>
      </c>
      <c r="L223" s="225">
        <f>IF(L$43=0,0,L$43/CHI!L$10*1000)</f>
        <v>30.372442814564351</v>
      </c>
      <c r="M223" s="225">
        <f>IF(M$43=0,0,M$43/CHI!M$10*1000)</f>
        <v>30.29653975242557</v>
      </c>
      <c r="N223" s="225">
        <f>IF(N$43=0,0,N$43/CHI!N$10*1000)</f>
        <v>29.326580549478969</v>
      </c>
      <c r="O223" s="225">
        <f>IF(O$43=0,0,O$43/CHI!O$10*1000)</f>
        <v>28.880419900915165</v>
      </c>
      <c r="P223" s="225">
        <f>IF(P$43=0,0,P$43/CHI!P$10*1000)</f>
        <v>28.412325342136057</v>
      </c>
      <c r="Q223" s="225">
        <f>IF(Q$43=0,0,Q$43/CHI!Q$10*1000)</f>
        <v>28.017349304181963</v>
      </c>
    </row>
    <row r="224" spans="1:17" x14ac:dyDescent="0.25">
      <c r="A224" s="72" t="s">
        <v>179</v>
      </c>
      <c r="B224" s="224">
        <f>IF(B$57=0,0,B$57/CHI!B$10*1000)</f>
        <v>25.530357449610499</v>
      </c>
      <c r="C224" s="224">
        <f>IF(C$57=0,0,C$57/CHI!C$10*1000)</f>
        <v>25.370081145029676</v>
      </c>
      <c r="D224" s="224">
        <f>IF(D$57=0,0,D$57/CHI!D$10*1000)</f>
        <v>25.325633667073454</v>
      </c>
      <c r="E224" s="224">
        <f>IF(E$57=0,0,E$57/CHI!E$10*1000)</f>
        <v>24.768234750397202</v>
      </c>
      <c r="F224" s="224">
        <f>IF(F$57=0,0,F$57/CHI!F$10*1000)</f>
        <v>24.763556437525242</v>
      </c>
      <c r="G224" s="224">
        <f>IF(G$57=0,0,G$57/CHI!G$10*1000)</f>
        <v>24.239823344526677</v>
      </c>
      <c r="H224" s="224">
        <f>IF(H$57=0,0,H$57/CHI!H$10*1000)</f>
        <v>23.731777345355294</v>
      </c>
      <c r="I224" s="224">
        <f>IF(I$57=0,0,I$57/CHI!I$10*1000)</f>
        <v>23.2785550313091</v>
      </c>
      <c r="J224" s="224">
        <f>IF(J$57=0,0,J$57/CHI!J$10*1000)</f>
        <v>22.326911669008538</v>
      </c>
      <c r="K224" s="224">
        <f>IF(K$57=0,0,K$57/CHI!K$10*1000)</f>
        <v>22.273924906740813</v>
      </c>
      <c r="L224" s="224">
        <f>IF(L$57=0,0,L$57/CHI!L$10*1000)</f>
        <v>21.027075794698394</v>
      </c>
      <c r="M224" s="224">
        <f>IF(M$57=0,0,M$57/CHI!M$10*1000)</f>
        <v>20.974527520910016</v>
      </c>
      <c r="N224" s="224">
        <f>IF(N$57=0,0,N$57/CHI!N$10*1000)</f>
        <v>20.303017303485429</v>
      </c>
      <c r="O224" s="224">
        <f>IF(O$57=0,0,O$57/CHI!O$10*1000)</f>
        <v>19.994136854479741</v>
      </c>
      <c r="P224" s="224">
        <f>IF(P$57=0,0,P$57/CHI!P$10*1000)</f>
        <v>19.67007139070957</v>
      </c>
      <c r="Q224" s="224">
        <f>IF(Q$57=0,0,Q$57/CHI!Q$10*1000)</f>
        <v>19.396626441356748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544.78193833048067</v>
      </c>
      <c r="C226" s="230">
        <f t="shared" si="51"/>
        <v>552.03314312375755</v>
      </c>
      <c r="D226" s="230">
        <f t="shared" si="51"/>
        <v>549.65394066089164</v>
      </c>
      <c r="E226" s="230">
        <f t="shared" si="51"/>
        <v>545.950502196451</v>
      </c>
      <c r="F226" s="230">
        <f t="shared" si="51"/>
        <v>545.84738111060756</v>
      </c>
      <c r="G226" s="230">
        <f t="shared" si="51"/>
        <v>532.18051904513914</v>
      </c>
      <c r="H226" s="230">
        <f t="shared" si="51"/>
        <v>517.29885670978672</v>
      </c>
      <c r="I226" s="230">
        <f t="shared" si="51"/>
        <v>504.85004351711774</v>
      </c>
      <c r="J226" s="230">
        <f t="shared" si="51"/>
        <v>491.19909130585256</v>
      </c>
      <c r="K226" s="230">
        <f t="shared" si="51"/>
        <v>490.0333658413104</v>
      </c>
      <c r="L226" s="230">
        <f t="shared" si="51"/>
        <v>481.55911389432742</v>
      </c>
      <c r="M226" s="230">
        <f t="shared" si="51"/>
        <v>449.96173301032269</v>
      </c>
      <c r="N226" s="230">
        <f t="shared" si="51"/>
        <v>446.19231278017833</v>
      </c>
      <c r="O226" s="230">
        <f t="shared" si="51"/>
        <v>444.30282049174951</v>
      </c>
      <c r="P226" s="230">
        <f t="shared" si="51"/>
        <v>442.03119930354535</v>
      </c>
      <c r="Q226" s="230">
        <f t="shared" si="51"/>
        <v>440.56343197775556</v>
      </c>
    </row>
    <row r="227" spans="1:17" x14ac:dyDescent="0.25">
      <c r="A227" s="132" t="s">
        <v>83</v>
      </c>
      <c r="B227" s="229">
        <f>IF(B$61=0,0,B$61/CHI!B$11*1000)</f>
        <v>5.5752658199764786</v>
      </c>
      <c r="C227" s="229">
        <f>IF(C$61=0,0,C$61/CHI!C$11*1000)</f>
        <v>5.6494742167553804</v>
      </c>
      <c r="D227" s="229">
        <f>IF(D$61=0,0,D$61/CHI!D$11*1000)</f>
        <v>5.6251256008473884</v>
      </c>
      <c r="E227" s="229">
        <f>IF(E$61=0,0,E$61/CHI!E$11*1000)</f>
        <v>5.587224832788781</v>
      </c>
      <c r="F227" s="229">
        <f>IF(F$61=0,0,F$61/CHI!F$11*1000)</f>
        <v>5.5861694977551277</v>
      </c>
      <c r="G227" s="229">
        <f>IF(G$61=0,0,G$61/CHI!G$11*1000)</f>
        <v>5.4463036476253519</v>
      </c>
      <c r="H227" s="229">
        <f>IF(H$61=0,0,H$61/CHI!H$11*1000)</f>
        <v>5.2940056040870749</v>
      </c>
      <c r="I227" s="229">
        <f>IF(I$61=0,0,I$61/CHI!I$11*1000)</f>
        <v>5.1666051933740196</v>
      </c>
      <c r="J227" s="229">
        <f>IF(J$61=0,0,J$61/CHI!J$11*1000)</f>
        <v>5.0269021637419504</v>
      </c>
      <c r="K227" s="229">
        <f>IF(K$61=0,0,K$61/CHI!K$11*1000)</f>
        <v>5.0149721989603426</v>
      </c>
      <c r="L227" s="229">
        <f>IF(L$61=0,0,L$61/CHI!L$11*1000)</f>
        <v>4.9282472106564512</v>
      </c>
      <c r="M227" s="229">
        <f>IF(M$61=0,0,M$61/CHI!M$11*1000)</f>
        <v>4.6048815018313061</v>
      </c>
      <c r="N227" s="229">
        <f>IF(N$61=0,0,N$61/CHI!N$11*1000)</f>
        <v>4.5663054803232273</v>
      </c>
      <c r="O227" s="229">
        <f>IF(O$61=0,0,O$61/CHI!O$11*1000)</f>
        <v>4.5469685290926671</v>
      </c>
      <c r="P227" s="229">
        <f>IF(P$61=0,0,P$61/CHI!P$11*1000)</f>
        <v>4.5237208935243105</v>
      </c>
      <c r="Q227" s="229">
        <f>IF(Q$61=0,0,Q$61/CHI!Q$11*1000)</f>
        <v>4.5086998503740325</v>
      </c>
    </row>
    <row r="228" spans="1:17" x14ac:dyDescent="0.25">
      <c r="A228" s="76" t="s">
        <v>82</v>
      </c>
      <c r="B228" s="228">
        <f>IF(B$62=0,0,B$62/CHI!B$11*1000)</f>
        <v>36.245965627457124</v>
      </c>
      <c r="C228" s="228">
        <f>IF(C$62=0,0,C$62/CHI!C$11*1000)</f>
        <v>36.728409888550345</v>
      </c>
      <c r="D228" s="228">
        <f>IF(D$62=0,0,D$62/CHI!D$11*1000)</f>
        <v>36.570114459457955</v>
      </c>
      <c r="E228" s="228">
        <f>IF(E$62=0,0,E$62/CHI!E$11*1000)</f>
        <v>36.323713663394692</v>
      </c>
      <c r="F228" s="228">
        <f>IF(F$62=0,0,F$62/CHI!F$11*1000)</f>
        <v>36.316852710286746</v>
      </c>
      <c r="G228" s="228">
        <f>IF(G$62=0,0,G$62/CHI!G$11*1000)</f>
        <v>35.407555654333933</v>
      </c>
      <c r="H228" s="228">
        <f>IF(H$62=0,0,H$62/CHI!H$11*1000)</f>
        <v>34.417434316721973</v>
      </c>
      <c r="I228" s="228">
        <f>IF(I$62=0,0,I$62/CHI!I$11*1000)</f>
        <v>33.589177681660075</v>
      </c>
      <c r="J228" s="228">
        <f>IF(J$62=0,0,J$62/CHI!J$11*1000)</f>
        <v>32.680939155713524</v>
      </c>
      <c r="K228" s="228">
        <f>IF(K$62=0,0,K$62/CHI!K$11*1000)</f>
        <v>32.603379967080485</v>
      </c>
      <c r="L228" s="228">
        <f>IF(L$62=0,0,L$62/CHI!L$11*1000)</f>
        <v>32.039562734574474</v>
      </c>
      <c r="M228" s="228">
        <f>IF(M$62=0,0,M$62/CHI!M$11*1000)</f>
        <v>29.937294834597658</v>
      </c>
      <c r="N228" s="228">
        <f>IF(N$62=0,0,N$62/CHI!N$11*1000)</f>
        <v>29.686504075058266</v>
      </c>
      <c r="O228" s="228">
        <f>IF(O$62=0,0,O$62/CHI!O$11*1000)</f>
        <v>29.560790523045846</v>
      </c>
      <c r="P228" s="228">
        <f>IF(P$62=0,0,P$62/CHI!P$11*1000)</f>
        <v>29.409652796713385</v>
      </c>
      <c r="Q228" s="228">
        <f>IF(Q$62=0,0,Q$62/CHI!Q$11*1000)</f>
        <v>29.311997863066498</v>
      </c>
    </row>
    <row r="229" spans="1:17" x14ac:dyDescent="0.25">
      <c r="A229" s="76" t="s">
        <v>81</v>
      </c>
      <c r="B229" s="228">
        <f>IF(B$63=0,0,B$63/CHI!B$11*1000)</f>
        <v>6.6890753141045192</v>
      </c>
      <c r="C229" s="228">
        <f>IF(C$63=0,0,C$63/CHI!C$11*1000)</f>
        <v>6.7781088366344147</v>
      </c>
      <c r="D229" s="228">
        <f>IF(D$63=0,0,D$63/CHI!D$11*1000)</f>
        <v>6.7488959289701373</v>
      </c>
      <c r="E229" s="228">
        <f>IF(E$63=0,0,E$63/CHI!E$11*1000)</f>
        <v>6.7034234617923296</v>
      </c>
      <c r="F229" s="228">
        <f>IF(F$63=0,0,F$63/CHI!F$11*1000)</f>
        <v>6.7021572951646471</v>
      </c>
      <c r="G229" s="228">
        <f>IF(G$63=0,0,G$63/CHI!G$11*1000)</f>
        <v>6.534349474766719</v>
      </c>
      <c r="H229" s="228">
        <f>IF(H$63=0,0,H$63/CHI!H$11*1000)</f>
        <v>6.3516257955175375</v>
      </c>
      <c r="I229" s="228">
        <f>IF(I$63=0,0,I$63/CHI!I$11*1000)</f>
        <v>6.1987737217645638</v>
      </c>
      <c r="J229" s="228">
        <f>IF(J$63=0,0,J$63/CHI!J$11*1000)</f>
        <v>6.0311612496436506</v>
      </c>
      <c r="K229" s="228">
        <f>IF(K$63=0,0,K$63/CHI!K$11*1000)</f>
        <v>6.0168479531129533</v>
      </c>
      <c r="L229" s="228">
        <f>IF(L$63=0,0,L$63/CHI!L$11*1000)</f>
        <v>5.9127973128186362</v>
      </c>
      <c r="M229" s="228">
        <f>IF(M$63=0,0,M$63/CHI!M$11*1000)</f>
        <v>5.5248305951457386</v>
      </c>
      <c r="N229" s="228">
        <f>IF(N$63=0,0,N$63/CHI!N$11*1000)</f>
        <v>5.4785479744567835</v>
      </c>
      <c r="O229" s="228">
        <f>IF(O$63=0,0,O$63/CHI!O$11*1000)</f>
        <v>5.4553479464575947</v>
      </c>
      <c r="P229" s="228">
        <f>IF(P$63=0,0,P$63/CHI!P$11*1000)</f>
        <v>5.42745596960612</v>
      </c>
      <c r="Q229" s="228">
        <f>IF(Q$63=0,0,Q$63/CHI!Q$11*1000)</f>
        <v>5.4094340685572746</v>
      </c>
    </row>
    <row r="230" spans="1:17" x14ac:dyDescent="0.25">
      <c r="A230" s="76" t="s">
        <v>80</v>
      </c>
      <c r="B230" s="228">
        <f>IF(B$64=0,0,B$64/CHI!B$11*1000)</f>
        <v>52.965025289776541</v>
      </c>
      <c r="C230" s="228">
        <f>IF(C$64=0,0,C$64/CHI!C$11*1000)</f>
        <v>53.670005059176113</v>
      </c>
      <c r="D230" s="228">
        <f>IF(D$64=0,0,D$64/CHI!D$11*1000)</f>
        <v>53.438693208050175</v>
      </c>
      <c r="E230" s="228">
        <f>IF(E$64=0,0,E$64/CHI!E$11*1000)</f>
        <v>53.0786359114934</v>
      </c>
      <c r="F230" s="228">
        <f>IF(F$64=0,0,F$64/CHI!F$11*1000)</f>
        <v>53.068610228673705</v>
      </c>
      <c r="G230" s="228">
        <f>IF(G$64=0,0,G$64/CHI!G$11*1000)</f>
        <v>51.739884652440836</v>
      </c>
      <c r="H230" s="228">
        <f>IF(H$64=0,0,H$64/CHI!H$11*1000)</f>
        <v>50.293053238827206</v>
      </c>
      <c r="I230" s="228">
        <f>IF(I$64=0,0,I$64/CHI!I$11*1000)</f>
        <v>49.08274933705318</v>
      </c>
      <c r="J230" s="228">
        <f>IF(J$64=0,0,J$64/CHI!J$11*1000)</f>
        <v>47.755570555548523</v>
      </c>
      <c r="K230" s="228">
        <f>IF(K$64=0,0,K$64/CHI!K$11*1000)</f>
        <v>47.642235890123253</v>
      </c>
      <c r="L230" s="228">
        <f>IF(L$64=0,0,L$64/CHI!L$11*1000)</f>
        <v>46.818348501236272</v>
      </c>
      <c r="M230" s="228">
        <f>IF(M$64=0,0,M$64/CHI!M$11*1000)</f>
        <v>43.746374267397407</v>
      </c>
      <c r="N230" s="228">
        <f>IF(N$64=0,0,N$64/CHI!N$11*1000)</f>
        <v>43.379902063070652</v>
      </c>
      <c r="O230" s="228">
        <f>IF(O$64=0,0,O$64/CHI!O$11*1000)</f>
        <v>43.196201026380329</v>
      </c>
      <c r="P230" s="228">
        <f>IF(P$64=0,0,P$64/CHI!P$11*1000)</f>
        <v>42.97534848848094</v>
      </c>
      <c r="Q230" s="228">
        <f>IF(Q$64=0,0,Q$64/CHI!Q$11*1000)</f>
        <v>42.832648578553297</v>
      </c>
    </row>
    <row r="231" spans="1:17" x14ac:dyDescent="0.25">
      <c r="A231" s="129" t="s">
        <v>79</v>
      </c>
      <c r="B231" s="227">
        <f>IF(B$65=0,0,B$65/CHI!B$11*1000)</f>
        <v>15.61074429593414</v>
      </c>
      <c r="C231" s="227">
        <f>IF(C$65=0,0,C$65/CHI!C$11*1000)</f>
        <v>15.818527806915068</v>
      </c>
      <c r="D231" s="227">
        <f>IF(D$65=0,0,D$65/CHI!D$11*1000)</f>
        <v>15.750351682372685</v>
      </c>
      <c r="E231" s="227">
        <f>IF(E$65=0,0,E$65/CHI!E$11*1000)</f>
        <v>15.644229531808579</v>
      </c>
      <c r="F231" s="227">
        <f>IF(F$65=0,0,F$65/CHI!F$11*1000)</f>
        <v>15.641274593714359</v>
      </c>
      <c r="G231" s="227">
        <f>IF(G$65=0,0,G$65/CHI!G$11*1000)</f>
        <v>15.249650213350984</v>
      </c>
      <c r="H231" s="227">
        <f>IF(H$65=0,0,H$65/CHI!H$11*1000)</f>
        <v>14.82321569144381</v>
      </c>
      <c r="I231" s="227">
        <f>IF(I$65=0,0,I$65/CHI!I$11*1000)</f>
        <v>14.466494541447254</v>
      </c>
      <c r="J231" s="227">
        <f>IF(J$65=0,0,J$65/CHI!J$11*1000)</f>
        <v>14.07532605847746</v>
      </c>
      <c r="K231" s="227">
        <f>IF(K$65=0,0,K$65/CHI!K$11*1000)</f>
        <v>14.04192215708896</v>
      </c>
      <c r="L231" s="227">
        <f>IF(L$65=0,0,L$65/CHI!L$11*1000)</f>
        <v>13.79909218983806</v>
      </c>
      <c r="M231" s="227">
        <f>IF(M$65=0,0,M$65/CHI!M$11*1000)</f>
        <v>12.893668205127661</v>
      </c>
      <c r="N231" s="227">
        <f>IF(N$65=0,0,N$65/CHI!N$11*1000)</f>
        <v>12.785655344905036</v>
      </c>
      <c r="O231" s="227">
        <f>IF(O$65=0,0,O$65/CHI!O$11*1000)</f>
        <v>12.731511881459467</v>
      </c>
      <c r="P231" s="227">
        <f>IF(P$65=0,0,P$65/CHI!P$11*1000)</f>
        <v>12.666418501868069</v>
      </c>
      <c r="Q231" s="227">
        <f>IF(Q$65=0,0,Q$65/CHI!Q$11*1000)</f>
        <v>12.624359581047287</v>
      </c>
    </row>
    <row r="232" spans="1:17" x14ac:dyDescent="0.25">
      <c r="A232" s="127" t="s">
        <v>183</v>
      </c>
      <c r="B232" s="226">
        <f>IF(B$70=0,0,B$70/CHI!B$11*1000)</f>
        <v>27.075050379066017</v>
      </c>
      <c r="C232" s="226">
        <f>IF(C$70=0,0,C$70/CHI!C$11*1000)</f>
        <v>27.435427111981511</v>
      </c>
      <c r="D232" s="226">
        <f>IF(D$70=0,0,D$70/CHI!D$11*1000)</f>
        <v>27.317183422145707</v>
      </c>
      <c r="E232" s="226">
        <f>IF(E$70=0,0,E$70/CHI!E$11*1000)</f>
        <v>27.133126690551798</v>
      </c>
      <c r="F232" s="226">
        <f>IF(F$70=0,0,F$70/CHI!F$11*1000)</f>
        <v>27.128001688421751</v>
      </c>
      <c r="G232" s="226">
        <f>IF(G$70=0,0,G$70/CHI!G$11*1000)</f>
        <v>26.44877399581453</v>
      </c>
      <c r="H232" s="226">
        <f>IF(H$70=0,0,H$70/CHI!H$11*1000)</f>
        <v>25.709172094384577</v>
      </c>
      <c r="I232" s="226">
        <f>IF(I$70=0,0,I$70/CHI!I$11*1000)</f>
        <v>25.090480062515816</v>
      </c>
      <c r="J232" s="226">
        <f>IF(J$70=0,0,J$70/CHI!J$11*1000)</f>
        <v>24.412043071790876</v>
      </c>
      <c r="K232" s="226">
        <f>IF(K$70=0,0,K$70/CHI!K$11*1000)</f>
        <v>24.354107825667704</v>
      </c>
      <c r="L232" s="226">
        <f>IF(L$70=0,0,L$70/CHI!L$11*1000)</f>
        <v>23.932947023067307</v>
      </c>
      <c r="M232" s="226">
        <f>IF(M$70=0,0,M$70/CHI!M$11*1000)</f>
        <v>22.362592686609847</v>
      </c>
      <c r="N232" s="226">
        <f>IF(N$70=0,0,N$70/CHI!N$11*1000)</f>
        <v>22.175256735378088</v>
      </c>
      <c r="O232" s="226">
        <f>IF(O$70=0,0,O$70/CHI!O$11*1000)</f>
        <v>22.081351091118211</v>
      </c>
      <c r="P232" s="226">
        <f>IF(P$70=0,0,P$70/CHI!P$11*1000)</f>
        <v>21.968454069786574</v>
      </c>
      <c r="Q232" s="226">
        <f>IF(Q$70=0,0,Q$70/CHI!Q$11*1000)</f>
        <v>21.89550768244434</v>
      </c>
    </row>
    <row r="233" spans="1:17" x14ac:dyDescent="0.25">
      <c r="A233" s="127" t="s">
        <v>181</v>
      </c>
      <c r="B233" s="226">
        <f>IF(B$83=0,0,B$83/CHI!B$11*1000)</f>
        <v>265.24555970883574</v>
      </c>
      <c r="C233" s="226">
        <f>IF(C$83=0,0,C$83/CHI!C$11*1000)</f>
        <v>268.7760546438372</v>
      </c>
      <c r="D233" s="226">
        <f>IF(D$83=0,0,D$83/CHI!D$11*1000)</f>
        <v>267.61765924831906</v>
      </c>
      <c r="E233" s="226">
        <f>IF(E$83=0,0,E$83/CHI!E$11*1000)</f>
        <v>265.81451465186245</v>
      </c>
      <c r="F233" s="226">
        <f>IF(F$83=0,0,F$83/CHI!F$11*1000)</f>
        <v>265.76430665448248</v>
      </c>
      <c r="G233" s="226">
        <f>IF(G$83=0,0,G$83/CHI!G$11*1000)</f>
        <v>259.11013142773413</v>
      </c>
      <c r="H233" s="226">
        <f>IF(H$83=0,0,H$83/CHI!H$11*1000)</f>
        <v>251.86448949688167</v>
      </c>
      <c r="I233" s="226">
        <f>IF(I$83=0,0,I$83/CHI!I$11*1000)</f>
        <v>245.80336266672376</v>
      </c>
      <c r="J233" s="226">
        <f>IF(J$83=0,0,J$83/CHI!J$11*1000)</f>
        <v>239.15693369198215</v>
      </c>
      <c r="K233" s="226">
        <f>IF(K$83=0,0,K$83/CHI!K$11*1000)</f>
        <v>238.58936072093817</v>
      </c>
      <c r="L233" s="226">
        <f>IF(L$83=0,0,L$83/CHI!L$11*1000)</f>
        <v>234.46338380679973</v>
      </c>
      <c r="M233" s="226">
        <f>IF(M$83=0,0,M$83/CHI!M$11*1000)</f>
        <v>219.07912748656389</v>
      </c>
      <c r="N233" s="226">
        <f>IF(N$83=0,0,N$83/CHI!N$11*1000)</f>
        <v>217.2438574300958</v>
      </c>
      <c r="O233" s="226">
        <f>IF(O$83=0,0,O$83/CHI!O$11*1000)</f>
        <v>216.32389403860435</v>
      </c>
      <c r="P233" s="226">
        <f>IF(P$83=0,0,P$83/CHI!P$11*1000)</f>
        <v>215.21787823463308</v>
      </c>
      <c r="Q233" s="226">
        <f>IF(Q$83=0,0,Q$83/CHI!Q$11*1000)</f>
        <v>214.50324594149114</v>
      </c>
    </row>
    <row r="234" spans="1:17" x14ac:dyDescent="0.25">
      <c r="A234" s="127" t="s">
        <v>180</v>
      </c>
      <c r="B234" s="225">
        <f>IF(B$91=0,0,B$91/CHI!B$11*1000)</f>
        <v>54.150100758132027</v>
      </c>
      <c r="C234" s="225">
        <f>IF(C$91=0,0,C$91/CHI!C$11*1000)</f>
        <v>54.870854223963022</v>
      </c>
      <c r="D234" s="225">
        <f>IF(D$91=0,0,D$91/CHI!D$11*1000)</f>
        <v>54.634366844291414</v>
      </c>
      <c r="E234" s="225">
        <f>IF(E$91=0,0,E$91/CHI!E$11*1000)</f>
        <v>54.266253381103603</v>
      </c>
      <c r="F234" s="225">
        <f>IF(F$91=0,0,F$91/CHI!F$11*1000)</f>
        <v>54.256003376843509</v>
      </c>
      <c r="G234" s="225">
        <f>IF(G$91=0,0,G$91/CHI!G$11*1000)</f>
        <v>52.897547991629061</v>
      </c>
      <c r="H234" s="225">
        <f>IF(H$91=0,0,H$91/CHI!H$11*1000)</f>
        <v>51.418344188769147</v>
      </c>
      <c r="I234" s="225">
        <f>IF(I$91=0,0,I$91/CHI!I$11*1000)</f>
        <v>50.180960125031639</v>
      </c>
      <c r="J234" s="225">
        <f>IF(J$91=0,0,J$91/CHI!J$11*1000)</f>
        <v>48.824086143581752</v>
      </c>
      <c r="K234" s="225">
        <f>IF(K$91=0,0,K$91/CHI!K$11*1000)</f>
        <v>48.708215651335408</v>
      </c>
      <c r="L234" s="225">
        <f>IF(L$91=0,0,L$91/CHI!L$11*1000)</f>
        <v>47.865894046134621</v>
      </c>
      <c r="M234" s="225">
        <f>IF(M$91=0,0,M$91/CHI!M$11*1000)</f>
        <v>44.725185373219695</v>
      </c>
      <c r="N234" s="225">
        <f>IF(N$91=0,0,N$91/CHI!N$11*1000)</f>
        <v>44.350513470756177</v>
      </c>
      <c r="O234" s="225">
        <f>IF(O$91=0,0,O$91/CHI!O$11*1000)</f>
        <v>44.162702182236423</v>
      </c>
      <c r="P234" s="225">
        <f>IF(P$91=0,0,P$91/CHI!P$11*1000)</f>
        <v>43.936908139573148</v>
      </c>
      <c r="Q234" s="225">
        <f>IF(Q$91=0,0,Q$91/CHI!Q$11*1000)</f>
        <v>43.791015364888686</v>
      </c>
    </row>
    <row r="235" spans="1:17" x14ac:dyDescent="0.25">
      <c r="A235" s="72" t="s">
        <v>179</v>
      </c>
      <c r="B235" s="224">
        <f>IF(B$105=0,0,B$105/CHI!B$11*1000)</f>
        <v>81.225151137198054</v>
      </c>
      <c r="C235" s="224">
        <f>IF(C$105=0,0,C$105/CHI!C$11*1000)</f>
        <v>82.306281335944533</v>
      </c>
      <c r="D235" s="224">
        <f>IF(D$105=0,0,D$105/CHI!D$11*1000)</f>
        <v>81.95155026643711</v>
      </c>
      <c r="E235" s="224">
        <f>IF(E$105=0,0,E$105/CHI!E$11*1000)</f>
        <v>81.399380071655386</v>
      </c>
      <c r="F235" s="224">
        <f>IF(F$105=0,0,F$105/CHI!F$11*1000)</f>
        <v>81.384005065265256</v>
      </c>
      <c r="G235" s="224">
        <f>IF(G$105=0,0,G$105/CHI!G$11*1000)</f>
        <v>79.346321987443574</v>
      </c>
      <c r="H235" s="224">
        <f>IF(H$105=0,0,H$105/CHI!H$11*1000)</f>
        <v>77.127516283153696</v>
      </c>
      <c r="I235" s="224">
        <f>IF(I$105=0,0,I$105/CHI!I$11*1000)</f>
        <v>75.271440187547441</v>
      </c>
      <c r="J235" s="224">
        <f>IF(J$105=0,0,J$105/CHI!J$11*1000)</f>
        <v>73.236129215372642</v>
      </c>
      <c r="K235" s="224">
        <f>IF(K$105=0,0,K$105/CHI!K$11*1000)</f>
        <v>73.06232347700309</v>
      </c>
      <c r="L235" s="224">
        <f>IF(L$105=0,0,L$105/CHI!L$11*1000)</f>
        <v>71.798841069201927</v>
      </c>
      <c r="M235" s="224">
        <f>IF(M$105=0,0,M$105/CHI!M$11*1000)</f>
        <v>67.087778059829532</v>
      </c>
      <c r="N235" s="224">
        <f>IF(N$105=0,0,N$105/CHI!N$11*1000)</f>
        <v>66.525770206134254</v>
      </c>
      <c r="O235" s="224">
        <f>IF(O$105=0,0,O$105/CHI!O$11*1000)</f>
        <v>66.244053273354623</v>
      </c>
      <c r="P235" s="224">
        <f>IF(P$105=0,0,P$105/CHI!P$11*1000)</f>
        <v>65.905362209359723</v>
      </c>
      <c r="Q235" s="224">
        <f>IF(Q$105=0,0,Q$105/CHI!Q$11*1000)</f>
        <v>65.686523047333026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328.01044302985645</v>
      </c>
      <c r="C237" s="230">
        <f t="shared" si="52"/>
        <v>326.29044957085057</v>
      </c>
      <c r="D237" s="230">
        <f t="shared" si="52"/>
        <v>325.99493099652244</v>
      </c>
      <c r="E237" s="230">
        <f t="shared" si="52"/>
        <v>310.00409805025242</v>
      </c>
      <c r="F237" s="230">
        <f t="shared" si="52"/>
        <v>305.59168288701585</v>
      </c>
      <c r="G237" s="230">
        <f t="shared" si="52"/>
        <v>293.93318559440138</v>
      </c>
      <c r="H237" s="230">
        <f t="shared" si="52"/>
        <v>289.30076750233155</v>
      </c>
      <c r="I237" s="230">
        <f t="shared" si="52"/>
        <v>289.63177948720238</v>
      </c>
      <c r="J237" s="230">
        <f t="shared" si="52"/>
        <v>274.14458584403064</v>
      </c>
      <c r="K237" s="230">
        <f t="shared" si="52"/>
        <v>269.33957014795652</v>
      </c>
      <c r="L237" s="230">
        <f t="shared" si="52"/>
        <v>264.68182327635884</v>
      </c>
      <c r="M237" s="230">
        <f t="shared" si="52"/>
        <v>264.02036311650926</v>
      </c>
      <c r="N237" s="230">
        <f t="shared" si="52"/>
        <v>255.79732246546521</v>
      </c>
      <c r="O237" s="230">
        <f t="shared" si="52"/>
        <v>249.37410182244923</v>
      </c>
      <c r="P237" s="230">
        <f t="shared" si="52"/>
        <v>244.87600788587821</v>
      </c>
      <c r="Q237" s="230">
        <f t="shared" si="52"/>
        <v>238.26018259468643</v>
      </c>
    </row>
    <row r="238" spans="1:17" x14ac:dyDescent="0.25">
      <c r="A238" s="132" t="s">
        <v>83</v>
      </c>
      <c r="B238" s="229">
        <f>IF(B$109=0,0,B$109/CHI!B$12*1000)</f>
        <v>3.8323015161014617</v>
      </c>
      <c r="C238" s="229">
        <f>IF(C$109=0,0,C$109/CHI!C$12*1000)</f>
        <v>3.8122060170687284</v>
      </c>
      <c r="D238" s="229">
        <f>IF(D$109=0,0,D$109/CHI!D$12*1000)</f>
        <v>3.8087533334591068</v>
      </c>
      <c r="E238" s="229">
        <f>IF(E$109=0,0,E$109/CHI!E$12*1000)</f>
        <v>3.6219248508728432</v>
      </c>
      <c r="F238" s="229">
        <f>IF(F$109=0,0,F$109/CHI!F$12*1000)</f>
        <v>3.5703725125889023</v>
      </c>
      <c r="G238" s="229">
        <f>IF(G$109=0,0,G$109/CHI!G$12*1000)</f>
        <v>3.4341607614103453</v>
      </c>
      <c r="H238" s="229">
        <f>IF(H$109=0,0,H$109/CHI!H$12*1000)</f>
        <v>3.3800380246051658</v>
      </c>
      <c r="I238" s="229">
        <f>IF(I$109=0,0,I$109/CHI!I$12*1000)</f>
        <v>3.383905394557631</v>
      </c>
      <c r="J238" s="229">
        <f>IF(J$109=0,0,J$109/CHI!J$12*1000)</f>
        <v>3.2029611687255244</v>
      </c>
      <c r="K238" s="229">
        <f>IF(K$109=0,0,K$109/CHI!K$12*1000)</f>
        <v>3.1468218922840112</v>
      </c>
      <c r="L238" s="229">
        <f>IF(L$109=0,0,L$109/CHI!L$12*1000)</f>
        <v>3.0924032273391999</v>
      </c>
      <c r="M238" s="229">
        <f>IF(M$109=0,0,M$109/CHI!M$12*1000)</f>
        <v>3.0846750746925427</v>
      </c>
      <c r="N238" s="229">
        <f>IF(N$109=0,0,N$109/CHI!N$12*1000)</f>
        <v>2.9886013922119781</v>
      </c>
      <c r="O238" s="229">
        <f>IF(O$109=0,0,O$109/CHI!O$12*1000)</f>
        <v>2.9135558601822442</v>
      </c>
      <c r="P238" s="229">
        <f>IF(P$109=0,0,P$109/CHI!P$12*1000)</f>
        <v>2.861002496169017</v>
      </c>
      <c r="Q238" s="229">
        <f>IF(Q$109=0,0,Q$109/CHI!Q$12*1000)</f>
        <v>2.7837066727205269</v>
      </c>
    </row>
    <row r="239" spans="1:17" x14ac:dyDescent="0.25">
      <c r="A239" s="76" t="s">
        <v>82</v>
      </c>
      <c r="B239" s="228">
        <f>IF(B$110=0,0,B$110/CHI!B$12*1000)</f>
        <v>25.611095548140018</v>
      </c>
      <c r="C239" s="228">
        <f>IF(C$110=0,0,C$110/CHI!C$12*1000)</f>
        <v>25.476798248292258</v>
      </c>
      <c r="D239" s="228">
        <f>IF(D$110=0,0,D$110/CHI!D$12*1000)</f>
        <v>25.453724121830135</v>
      </c>
      <c r="E239" s="228">
        <f>IF(E$110=0,0,E$110/CHI!E$12*1000)</f>
        <v>24.205157927722741</v>
      </c>
      <c r="F239" s="228">
        <f>IF(F$110=0,0,F$110/CHI!F$12*1000)</f>
        <v>23.860636011591467</v>
      </c>
      <c r="G239" s="228">
        <f>IF(G$110=0,0,G$110/CHI!G$12*1000)</f>
        <v>22.950339115703606</v>
      </c>
      <c r="H239" s="228">
        <f>IF(H$110=0,0,H$110/CHI!H$12*1000)</f>
        <v>22.588639343955386</v>
      </c>
      <c r="I239" s="228">
        <f>IF(I$110=0,0,I$110/CHI!I$12*1000)</f>
        <v>22.61448480025793</v>
      </c>
      <c r="J239" s="228">
        <f>IF(J$110=0,0,J$110/CHI!J$12*1000)</f>
        <v>21.405242824594023</v>
      </c>
      <c r="K239" s="228">
        <f>IF(K$110=0,0,K$110/CHI!K$12*1000)</f>
        <v>21.030066610795043</v>
      </c>
      <c r="L239" s="228">
        <f>IF(L$110=0,0,L$110/CHI!L$12*1000)</f>
        <v>20.666389164840432</v>
      </c>
      <c r="M239" s="228">
        <f>IF(M$110=0,0,M$110/CHI!M$12*1000)</f>
        <v>20.614742274580742</v>
      </c>
      <c r="N239" s="228">
        <f>IF(N$110=0,0,N$110/CHI!N$12*1000)</f>
        <v>19.972686253849236</v>
      </c>
      <c r="O239" s="228">
        <f>IF(O$110=0,0,O$110/CHI!O$12*1000)</f>
        <v>19.471160399685829</v>
      </c>
      <c r="P239" s="228">
        <f>IF(P$110=0,0,P$110/CHI!P$12*1000)</f>
        <v>19.119948674443453</v>
      </c>
      <c r="Q239" s="228">
        <f>IF(Q$110=0,0,Q$110/CHI!Q$12*1000)</f>
        <v>18.60338422577103</v>
      </c>
    </row>
    <row r="240" spans="1:17" x14ac:dyDescent="0.25">
      <c r="A240" s="76" t="s">
        <v>81</v>
      </c>
      <c r="B240" s="228">
        <f>IF(B$111=0,0,B$111/CHI!B$12*1000)</f>
        <v>4.4728649770222431</v>
      </c>
      <c r="C240" s="228">
        <f>IF(C$111=0,0,C$111/CHI!C$12*1000)</f>
        <v>4.4494105454119834</v>
      </c>
      <c r="D240" s="228">
        <f>IF(D$111=0,0,D$111/CHI!D$12*1000)</f>
        <v>4.4453807509061685</v>
      </c>
      <c r="E240" s="228">
        <f>IF(E$111=0,0,E$111/CHI!E$12*1000)</f>
        <v>4.227324167164185</v>
      </c>
      <c r="F240" s="228">
        <f>IF(F$111=0,0,F$111/CHI!F$12*1000)</f>
        <v>4.1671549327172004</v>
      </c>
      <c r="G240" s="228">
        <f>IF(G$111=0,0,G$111/CHI!G$12*1000)</f>
        <v>4.0081755912573405</v>
      </c>
      <c r="H240" s="228">
        <f>IF(H$111=0,0,H$111/CHI!H$12*1000)</f>
        <v>3.9450063200245409</v>
      </c>
      <c r="I240" s="228">
        <f>IF(I$111=0,0,I$111/CHI!I$12*1000)</f>
        <v>3.9495201150745625</v>
      </c>
      <c r="J240" s="228">
        <f>IF(J$111=0,0,J$111/CHI!J$12*1000)</f>
        <v>3.7383313327936314</v>
      </c>
      <c r="K240" s="228">
        <f>IF(K$111=0,0,K$111/CHI!K$12*1000)</f>
        <v>3.6728084603433295</v>
      </c>
      <c r="L240" s="228">
        <f>IF(L$111=0,0,L$111/CHI!L$12*1000)</f>
        <v>3.6092937970254062</v>
      </c>
      <c r="M240" s="228">
        <f>IF(M$111=0,0,M$111/CHI!M$12*1000)</f>
        <v>3.6002738952339941</v>
      </c>
      <c r="N240" s="228">
        <f>IF(N$111=0,0,N$111/CHI!N$12*1000)</f>
        <v>3.4881416405626489</v>
      </c>
      <c r="O240" s="228">
        <f>IF(O$111=0,0,O$111/CHI!O$12*1000)</f>
        <v>3.4005523602078842</v>
      </c>
      <c r="P240" s="228">
        <f>IF(P$111=0,0,P$111/CHI!P$12*1000)</f>
        <v>3.3392147800796397</v>
      </c>
      <c r="Q240" s="228">
        <f>IF(Q$111=0,0,Q$111/CHI!Q$12*1000)</f>
        <v>3.2489990754644777</v>
      </c>
    </row>
    <row r="241" spans="1:17" x14ac:dyDescent="0.25">
      <c r="A241" s="76" t="s">
        <v>80</v>
      </c>
      <c r="B241" s="228">
        <f>IF(B$112=0,0,B$112/CHI!B$12*1000)</f>
        <v>36.406864402963883</v>
      </c>
      <c r="C241" s="228">
        <f>IF(C$112=0,0,C$112/CHI!C$12*1000)</f>
        <v>36.215957162152918</v>
      </c>
      <c r="D241" s="228">
        <f>IF(D$112=0,0,D$112/CHI!D$12*1000)</f>
        <v>36.183156667861503</v>
      </c>
      <c r="E241" s="228">
        <f>IF(E$112=0,0,E$112/CHI!E$12*1000)</f>
        <v>34.408286083292012</v>
      </c>
      <c r="F241" s="228">
        <f>IF(F$112=0,0,F$112/CHI!F$12*1000)</f>
        <v>33.91853886959457</v>
      </c>
      <c r="G241" s="228">
        <f>IF(G$112=0,0,G$112/CHI!G$12*1000)</f>
        <v>32.624527233398283</v>
      </c>
      <c r="H241" s="228">
        <f>IF(H$112=0,0,H$112/CHI!H$12*1000)</f>
        <v>32.110361233749074</v>
      </c>
      <c r="I241" s="228">
        <f>IF(I$112=0,0,I$112/CHI!I$12*1000)</f>
        <v>32.147101248297481</v>
      </c>
      <c r="J241" s="228">
        <f>IF(J$112=0,0,J$112/CHI!J$12*1000)</f>
        <v>30.428131102892472</v>
      </c>
      <c r="K241" s="228">
        <f>IF(K$112=0,0,K$112/CHI!K$12*1000)</f>
        <v>29.8948079766981</v>
      </c>
      <c r="L241" s="228">
        <f>IF(L$112=0,0,L$112/CHI!L$12*1000)</f>
        <v>29.377830659722395</v>
      </c>
      <c r="M241" s="228">
        <f>IF(M$112=0,0,M$112/CHI!M$12*1000)</f>
        <v>29.304413209579153</v>
      </c>
      <c r="N241" s="228">
        <f>IF(N$112=0,0,N$112/CHI!N$12*1000)</f>
        <v>28.391713226013788</v>
      </c>
      <c r="O241" s="228">
        <f>IF(O$112=0,0,O$112/CHI!O$12*1000)</f>
        <v>27.678780671731317</v>
      </c>
      <c r="P241" s="228">
        <f>IF(P$112=0,0,P$112/CHI!P$12*1000)</f>
        <v>27.179523713605658</v>
      </c>
      <c r="Q241" s="228">
        <f>IF(Q$112=0,0,Q$112/CHI!Q$12*1000)</f>
        <v>26.445213390845002</v>
      </c>
    </row>
    <row r="242" spans="1:17" x14ac:dyDescent="0.25">
      <c r="A242" s="129" t="s">
        <v>79</v>
      </c>
      <c r="B242" s="227">
        <f>IF(B$113=0,0,B$113/CHI!B$12*1000)</f>
        <v>10.730444245084092</v>
      </c>
      <c r="C242" s="227">
        <f>IF(C$113=0,0,C$113/CHI!C$12*1000)</f>
        <v>10.67417684779244</v>
      </c>
      <c r="D242" s="227">
        <f>IF(D$113=0,0,D$113/CHI!D$12*1000)</f>
        <v>10.664509333685498</v>
      </c>
      <c r="E242" s="227">
        <f>IF(E$113=0,0,E$113/CHI!E$12*1000)</f>
        <v>10.14138958244396</v>
      </c>
      <c r="F242" s="227">
        <f>IF(F$113=0,0,F$113/CHI!F$12*1000)</f>
        <v>9.997043035248927</v>
      </c>
      <c r="G242" s="227">
        <f>IF(G$113=0,0,G$113/CHI!G$12*1000)</f>
        <v>9.6156501319489696</v>
      </c>
      <c r="H242" s="227">
        <f>IF(H$113=0,0,H$113/CHI!H$12*1000)</f>
        <v>9.4641064688944656</v>
      </c>
      <c r="I242" s="227">
        <f>IF(I$113=0,0,I$113/CHI!I$12*1000)</f>
        <v>9.4749351047613661</v>
      </c>
      <c r="J242" s="227">
        <f>IF(J$113=0,0,J$113/CHI!J$12*1000)</f>
        <v>8.9682912724314683</v>
      </c>
      <c r="K242" s="227">
        <f>IF(K$113=0,0,K$113/CHI!K$12*1000)</f>
        <v>8.811101298395231</v>
      </c>
      <c r="L242" s="227">
        <f>IF(L$113=0,0,L$113/CHI!L$12*1000)</f>
        <v>8.6587290365497616</v>
      </c>
      <c r="M242" s="227">
        <f>IF(M$113=0,0,M$113/CHI!M$12*1000)</f>
        <v>8.6370902091391208</v>
      </c>
      <c r="N242" s="227">
        <f>IF(N$113=0,0,N$113/CHI!N$12*1000)</f>
        <v>8.3680838981935395</v>
      </c>
      <c r="O242" s="227">
        <f>IF(O$113=0,0,O$113/CHI!O$12*1000)</f>
        <v>8.1579564085102856</v>
      </c>
      <c r="P242" s="227">
        <f>IF(P$113=0,0,P$113/CHI!P$12*1000)</f>
        <v>8.0108069892732487</v>
      </c>
      <c r="Q242" s="227">
        <f>IF(Q$113=0,0,Q$113/CHI!Q$12*1000)</f>
        <v>7.7943786836174747</v>
      </c>
    </row>
    <row r="243" spans="1:17" x14ac:dyDescent="0.25">
      <c r="A243" s="127" t="s">
        <v>182</v>
      </c>
      <c r="B243" s="226">
        <f>IF(B$118=0,0,B$118/CHI!B$12*1000)</f>
        <v>32.3384918669013</v>
      </c>
      <c r="C243" s="226">
        <f>IF(C$118=0,0,C$118/CHI!C$12*1000)</f>
        <v>32.168918014400141</v>
      </c>
      <c r="D243" s="226">
        <f>IF(D$118=0,0,D$118/CHI!D$12*1000)</f>
        <v>32.1397828901518</v>
      </c>
      <c r="E243" s="226">
        <f>IF(E$118=0,0,E$118/CHI!E$12*1000)</f>
        <v>30.563249483467352</v>
      </c>
      <c r="F243" s="226">
        <f>IF(F$118=0,0,F$118/CHI!F$12*1000)</f>
        <v>30.128230248861065</v>
      </c>
      <c r="G243" s="226">
        <f>IF(G$118=0,0,G$118/CHI!G$12*1000)</f>
        <v>28.97882105202283</v>
      </c>
      <c r="H243" s="226">
        <f>IF(H$118=0,0,H$118/CHI!H$12*1000)</f>
        <v>28.522111767371022</v>
      </c>
      <c r="I243" s="226">
        <f>IF(I$118=0,0,I$118/CHI!I$12*1000)</f>
        <v>28.554746180719921</v>
      </c>
      <c r="J243" s="226">
        <f>IF(J$118=0,0,J$118/CHI!J$12*1000)</f>
        <v>27.027866484315727</v>
      </c>
      <c r="K243" s="226">
        <f>IF(K$118=0,0,K$118/CHI!K$12*1000)</f>
        <v>26.554140832252621</v>
      </c>
      <c r="L243" s="226">
        <f>IF(L$118=0,0,L$118/CHI!L$12*1000)</f>
        <v>26.094934387683612</v>
      </c>
      <c r="M243" s="226">
        <f>IF(M$118=0,0,M$118/CHI!M$12*1000)</f>
        <v>26.029721146903864</v>
      </c>
      <c r="N243" s="226">
        <f>IF(N$118=0,0,N$118/CHI!N$12*1000)</f>
        <v>25.219013015910672</v>
      </c>
      <c r="O243" s="226">
        <f>IF(O$118=0,0,O$118/CHI!O$12*1000)</f>
        <v>24.585748822841747</v>
      </c>
      <c r="P243" s="226">
        <f>IF(P$118=0,0,P$118/CHI!P$12*1000)</f>
        <v>24.142282533047052</v>
      </c>
      <c r="Q243" s="226">
        <f>IF(Q$118=0,0,Q$118/CHI!Q$12*1000)</f>
        <v>23.490029481602058</v>
      </c>
    </row>
    <row r="244" spans="1:17" x14ac:dyDescent="0.25">
      <c r="A244" s="127" t="s">
        <v>181</v>
      </c>
      <c r="B244" s="226">
        <f>IF(B$131=0,0,B$131/CHI!B$12*1000)</f>
        <v>67.90262540661071</v>
      </c>
      <c r="C244" s="226">
        <f>IF(C$131=0,0,C$131/CHI!C$12*1000)</f>
        <v>67.546563354226336</v>
      </c>
      <c r="D244" s="226">
        <f>IF(D$131=0,0,D$131/CHI!D$12*1000)</f>
        <v>67.485386987803551</v>
      </c>
      <c r="E244" s="226">
        <f>IF(E$131=0,0,E$131/CHI!E$12*1000)</f>
        <v>64.175066958171399</v>
      </c>
      <c r="F244" s="226">
        <f>IF(F$131=0,0,F$131/CHI!F$12*1000)</f>
        <v>63.261636973442407</v>
      </c>
      <c r="G244" s="226">
        <f>IF(G$131=0,0,G$131/CHI!G$12*1000)</f>
        <v>60.848169380301421</v>
      </c>
      <c r="H244" s="226">
        <f>IF(H$131=0,0,H$131/CHI!H$12*1000)</f>
        <v>59.889195795414714</v>
      </c>
      <c r="I244" s="226">
        <f>IF(I$131=0,0,I$131/CHI!I$12*1000)</f>
        <v>59.95771978082854</v>
      </c>
      <c r="J244" s="226">
        <f>IF(J$131=0,0,J$131/CHI!J$12*1000)</f>
        <v>56.751659940666038</v>
      </c>
      <c r="K244" s="226">
        <f>IF(K$131=0,0,K$131/CHI!K$12*1000)</f>
        <v>55.756956302972064</v>
      </c>
      <c r="L244" s="226">
        <f>IF(L$131=0,0,L$131/CHI!L$12*1000)</f>
        <v>54.792739316038762</v>
      </c>
      <c r="M244" s="226">
        <f>IF(M$131=0,0,M$131/CHI!M$12*1000)</f>
        <v>54.655808061531253</v>
      </c>
      <c r="N244" s="226">
        <f>IF(N$131=0,0,N$131/CHI!N$12*1000)</f>
        <v>52.953526744285568</v>
      </c>
      <c r="O244" s="226">
        <f>IF(O$131=0,0,O$131/CHI!O$12*1000)</f>
        <v>51.623832661384014</v>
      </c>
      <c r="P244" s="226">
        <f>IF(P$131=0,0,P$131/CHI!P$12*1000)</f>
        <v>50.692666004623298</v>
      </c>
      <c r="Q244" s="226">
        <f>IF(Q$131=0,0,Q$131/CHI!Q$12*1000)</f>
        <v>49.323100138507023</v>
      </c>
    </row>
    <row r="245" spans="1:17" x14ac:dyDescent="0.25">
      <c r="A245" s="127" t="s">
        <v>180</v>
      </c>
      <c r="B245" s="225">
        <f>IF(B$139=0,0,B$139/CHI!B$12*1000)</f>
        <v>48.905251689010939</v>
      </c>
      <c r="C245" s="225">
        <f>IF(C$139=0,0,C$139/CHI!C$12*1000)</f>
        <v>48.64880646050193</v>
      </c>
      <c r="D245" s="225">
        <f>IF(D$139=0,0,D$139/CHI!D$12*1000)</f>
        <v>48.604745636941551</v>
      </c>
      <c r="E245" s="225">
        <f>IF(E$139=0,0,E$139/CHI!E$12*1000)</f>
        <v>46.220566332372641</v>
      </c>
      <c r="F245" s="225">
        <f>IF(F$139=0,0,F$139/CHI!F$12*1000)</f>
        <v>45.56269010099043</v>
      </c>
      <c r="G245" s="225">
        <f>IF(G$139=0,0,G$139/CHI!G$12*1000)</f>
        <v>43.824447442786209</v>
      </c>
      <c r="H245" s="225">
        <f>IF(H$139=0,0,H$139/CHI!H$12*1000)</f>
        <v>43.13376951610573</v>
      </c>
      <c r="I245" s="225">
        <f>IF(I$139=0,0,I$139/CHI!I$12*1000)</f>
        <v>43.183122287568317</v>
      </c>
      <c r="J245" s="225">
        <f>IF(J$139=0,0,J$139/CHI!J$12*1000)</f>
        <v>40.874033905870597</v>
      </c>
      <c r="K245" s="225">
        <f>IF(K$139=0,0,K$139/CHI!K$12*1000)</f>
        <v>40.157622258072031</v>
      </c>
      <c r="L245" s="225">
        <f>IF(L$139=0,0,L$139/CHI!L$12*1000)</f>
        <v>39.463167895719749</v>
      </c>
      <c r="M245" s="225">
        <f>IF(M$139=0,0,M$139/CHI!M$12*1000)</f>
        <v>39.364546414949537</v>
      </c>
      <c r="N245" s="225">
        <f>IF(N$139=0,0,N$139/CHI!N$12*1000)</f>
        <v>38.138518764812588</v>
      </c>
      <c r="O245" s="225">
        <f>IF(O$139=0,0,O$139/CHI!O$12*1000)</f>
        <v>37.180838212635308</v>
      </c>
      <c r="P245" s="225">
        <f>IF(P$139=0,0,P$139/CHI!P$12*1000)</f>
        <v>36.510187564878962</v>
      </c>
      <c r="Q245" s="225">
        <f>IF(Q$139=0,0,Q$139/CHI!Q$12*1000)</f>
        <v>35.523790308719612</v>
      </c>
    </row>
    <row r="246" spans="1:17" x14ac:dyDescent="0.25">
      <c r="A246" s="72" t="s">
        <v>179</v>
      </c>
      <c r="B246" s="224">
        <f>IF(B$153=0,0,B$153/CHI!B$12*1000)</f>
        <v>97.810503378021878</v>
      </c>
      <c r="C246" s="224">
        <f>IF(C$153=0,0,C$153/CHI!C$12*1000)</f>
        <v>97.297612921003861</v>
      </c>
      <c r="D246" s="224">
        <f>IF(D$153=0,0,D$153/CHI!D$12*1000)</f>
        <v>97.209491273883117</v>
      </c>
      <c r="E246" s="224">
        <f>IF(E$153=0,0,E$153/CHI!E$12*1000)</f>
        <v>92.441132664745282</v>
      </c>
      <c r="F246" s="224">
        <f>IF(F$153=0,0,F$153/CHI!F$12*1000)</f>
        <v>91.12538020198086</v>
      </c>
      <c r="G246" s="224">
        <f>IF(G$153=0,0,G$153/CHI!G$12*1000)</f>
        <v>87.648894885572417</v>
      </c>
      <c r="H246" s="224">
        <f>IF(H$153=0,0,H$153/CHI!H$12*1000)</f>
        <v>86.267539032211459</v>
      </c>
      <c r="I246" s="224">
        <f>IF(I$153=0,0,I$153/CHI!I$12*1000)</f>
        <v>86.366244575136619</v>
      </c>
      <c r="J246" s="224">
        <f>IF(J$153=0,0,J$153/CHI!J$12*1000)</f>
        <v>81.74806781174118</v>
      </c>
      <c r="K246" s="224">
        <f>IF(K$153=0,0,K$153/CHI!K$12*1000)</f>
        <v>80.315244516144062</v>
      </c>
      <c r="L246" s="224">
        <f>IF(L$153=0,0,L$153/CHI!L$12*1000)</f>
        <v>78.926335791439499</v>
      </c>
      <c r="M246" s="224">
        <f>IF(M$153=0,0,M$153/CHI!M$12*1000)</f>
        <v>78.729092829899074</v>
      </c>
      <c r="N246" s="224">
        <f>IF(N$153=0,0,N$153/CHI!N$12*1000)</f>
        <v>76.277037529625176</v>
      </c>
      <c r="O246" s="224">
        <f>IF(O$153=0,0,O$153/CHI!O$12*1000)</f>
        <v>74.361676425270616</v>
      </c>
      <c r="P246" s="224">
        <f>IF(P$153=0,0,P$153/CHI!P$12*1000)</f>
        <v>73.020375129757909</v>
      </c>
      <c r="Q246" s="224">
        <f>IF(Q$153=0,0,Q$153/CHI!Q$12*1000)</f>
        <v>71.047580617439223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23987.321399570326</v>
      </c>
      <c r="C5" s="96">
        <v>23967.702537660243</v>
      </c>
      <c r="D5" s="96">
        <v>24064.840416880892</v>
      </c>
      <c r="E5" s="96">
        <v>23401.837194775133</v>
      </c>
      <c r="F5" s="96">
        <v>24129.675257201954</v>
      </c>
      <c r="G5" s="96">
        <v>24947.194222550894</v>
      </c>
      <c r="H5" s="96">
        <v>24058.561802595032</v>
      </c>
      <c r="I5" s="96">
        <v>24174.552163093682</v>
      </c>
      <c r="J5" s="96">
        <v>24067.859525396238</v>
      </c>
      <c r="K5" s="96">
        <v>22350.154718382211</v>
      </c>
      <c r="L5" s="96">
        <v>24580.312517615941</v>
      </c>
      <c r="M5" s="96">
        <v>23771.499587762315</v>
      </c>
      <c r="N5" s="96">
        <v>24114.90660753462</v>
      </c>
      <c r="O5" s="96">
        <v>24241.724627293483</v>
      </c>
      <c r="P5" s="96">
        <v>24434.383183064423</v>
      </c>
      <c r="Q5" s="96">
        <v>24006.89145033923</v>
      </c>
    </row>
    <row r="6" spans="1:17" x14ac:dyDescent="0.25">
      <c r="A6" s="132" t="s">
        <v>83</v>
      </c>
      <c r="B6" s="160">
        <v>35.503499605038634</v>
      </c>
      <c r="C6" s="160">
        <v>35.330864927157769</v>
      </c>
      <c r="D6" s="160">
        <v>36.398918558974756</v>
      </c>
      <c r="E6" s="160">
        <v>41.852709328670976</v>
      </c>
      <c r="F6" s="160">
        <v>39.99758360151575</v>
      </c>
      <c r="G6" s="160">
        <v>43.075816207620811</v>
      </c>
      <c r="H6" s="160">
        <v>43.906693310228249</v>
      </c>
      <c r="I6" s="160">
        <v>49.248147742900265</v>
      </c>
      <c r="J6" s="160">
        <v>53.660402710994347</v>
      </c>
      <c r="K6" s="160">
        <v>48.786926895159802</v>
      </c>
      <c r="L6" s="160">
        <v>56.339430275464586</v>
      </c>
      <c r="M6" s="160">
        <v>54.907563163870883</v>
      </c>
      <c r="N6" s="160">
        <v>57.471797676816088</v>
      </c>
      <c r="O6" s="160">
        <v>58.723615689343923</v>
      </c>
      <c r="P6" s="160">
        <v>58.063834600019604</v>
      </c>
      <c r="Q6" s="160">
        <v>62.858476820914959</v>
      </c>
    </row>
    <row r="7" spans="1:17" x14ac:dyDescent="0.25">
      <c r="A7" s="76" t="s">
        <v>82</v>
      </c>
      <c r="B7" s="159">
        <v>60.587705611411856</v>
      </c>
      <c r="C7" s="159">
        <v>60.293099751197396</v>
      </c>
      <c r="D7" s="159">
        <v>62.115762861640263</v>
      </c>
      <c r="E7" s="159">
        <v>71.422807893721981</v>
      </c>
      <c r="F7" s="159">
        <v>68.256984448725973</v>
      </c>
      <c r="G7" s="159">
        <v>73.510073665758412</v>
      </c>
      <c r="H7" s="159">
        <v>74.927988458724258</v>
      </c>
      <c r="I7" s="159">
        <v>84.043328419677707</v>
      </c>
      <c r="J7" s="159">
        <v>91.572963753188191</v>
      </c>
      <c r="K7" s="159">
        <v>83.256242266041767</v>
      </c>
      <c r="L7" s="159">
        <v>96.144798507696294</v>
      </c>
      <c r="M7" s="159">
        <v>93.701277615474424</v>
      </c>
      <c r="N7" s="159">
        <v>98.07721484750148</v>
      </c>
      <c r="O7" s="159">
        <v>100.21347696435868</v>
      </c>
      <c r="P7" s="159">
        <v>99.087542257846394</v>
      </c>
      <c r="Q7" s="159">
        <v>107.26973203134206</v>
      </c>
    </row>
    <row r="8" spans="1:17" x14ac:dyDescent="0.25">
      <c r="A8" s="76" t="s">
        <v>81</v>
      </c>
      <c r="B8" s="159">
        <v>60.687403826719965</v>
      </c>
      <c r="C8" s="159">
        <v>60.392313186991466</v>
      </c>
      <c r="D8" s="159">
        <v>62.21797552404945</v>
      </c>
      <c r="E8" s="159">
        <v>71.54033547472936</v>
      </c>
      <c r="F8" s="159">
        <v>68.369302607388335</v>
      </c>
      <c r="G8" s="159">
        <v>73.631035882064253</v>
      </c>
      <c r="H8" s="159">
        <v>75.051283880634955</v>
      </c>
      <c r="I8" s="159">
        <v>84.181623305866864</v>
      </c>
      <c r="J8" s="159">
        <v>91.723648796705419</v>
      </c>
      <c r="K8" s="159">
        <v>83.393241987081197</v>
      </c>
      <c r="L8" s="159">
        <v>96.303006591756301</v>
      </c>
      <c r="M8" s="159">
        <v>93.855464839698854</v>
      </c>
      <c r="N8" s="159">
        <v>98.238602759190968</v>
      </c>
      <c r="O8" s="159">
        <v>100.3783801357586</v>
      </c>
      <c r="P8" s="159">
        <v>99.250592682395109</v>
      </c>
      <c r="Q8" s="159">
        <v>107.44624640388973</v>
      </c>
    </row>
    <row r="9" spans="1:17" x14ac:dyDescent="0.25">
      <c r="A9" s="76" t="s">
        <v>80</v>
      </c>
      <c r="B9" s="159">
        <v>340.55260652609729</v>
      </c>
      <c r="C9" s="159">
        <v>338.89667992215271</v>
      </c>
      <c r="D9" s="159">
        <v>349.14154176031701</v>
      </c>
      <c r="E9" s="159">
        <v>401.45476954714707</v>
      </c>
      <c r="F9" s="159">
        <v>383.66024481452962</v>
      </c>
      <c r="G9" s="159">
        <v>413.18691540093937</v>
      </c>
      <c r="H9" s="159">
        <v>421.15675967385874</v>
      </c>
      <c r="I9" s="159">
        <v>472.39244770244596</v>
      </c>
      <c r="J9" s="159">
        <v>514.71517494787258</v>
      </c>
      <c r="K9" s="159">
        <v>467.96837786061269</v>
      </c>
      <c r="L9" s="159">
        <v>540.41263661179607</v>
      </c>
      <c r="M9" s="159">
        <v>526.67804474122374</v>
      </c>
      <c r="N9" s="159">
        <v>551.27440163117183</v>
      </c>
      <c r="O9" s="159">
        <v>563.28194713528251</v>
      </c>
      <c r="P9" s="159">
        <v>556.95327046381055</v>
      </c>
      <c r="Q9" s="159">
        <v>602.9438889620011</v>
      </c>
    </row>
    <row r="10" spans="1:17" x14ac:dyDescent="0.25">
      <c r="A10" s="129" t="s">
        <v>79</v>
      </c>
      <c r="B10" s="158">
        <v>165.9548376410217</v>
      </c>
      <c r="C10" s="158">
        <v>165.14788733309035</v>
      </c>
      <c r="D10" s="158">
        <v>170.14031537629472</v>
      </c>
      <c r="E10" s="158">
        <v>191.01013391171506</v>
      </c>
      <c r="F10" s="158">
        <v>183.05048513521714</v>
      </c>
      <c r="G10" s="158">
        <v>196.32147533026699</v>
      </c>
      <c r="H10" s="158">
        <v>199.54351673846512</v>
      </c>
      <c r="I10" s="158">
        <v>223.18828065025926</v>
      </c>
      <c r="J10" s="158">
        <v>239.09600671970205</v>
      </c>
      <c r="K10" s="158">
        <v>221.65862222210427</v>
      </c>
      <c r="L10" s="158">
        <v>256.23845876168355</v>
      </c>
      <c r="M10" s="158">
        <v>249.22291423142241</v>
      </c>
      <c r="N10" s="158">
        <v>261.28941809158141</v>
      </c>
      <c r="O10" s="158">
        <v>268.05213513017065</v>
      </c>
      <c r="P10" s="158">
        <v>266.26821876797408</v>
      </c>
      <c r="Q10" s="158">
        <v>290.39984888446514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12.090981947761563</v>
      </c>
      <c r="F11" s="91">
        <v>10.229304359423999</v>
      </c>
      <c r="G11" s="91">
        <v>13.15246419235778</v>
      </c>
      <c r="H11" s="91">
        <v>14.8832089584045</v>
      </c>
      <c r="I11" s="91">
        <v>18.343201538660956</v>
      </c>
      <c r="J11" s="91">
        <v>30.679031974887955</v>
      </c>
      <c r="K11" s="91">
        <v>16.705329981545674</v>
      </c>
      <c r="L11" s="91">
        <v>18.596294248885243</v>
      </c>
      <c r="M11" s="91">
        <v>19.43985722750433</v>
      </c>
      <c r="N11" s="91">
        <v>19.229466261650579</v>
      </c>
      <c r="O11" s="91">
        <v>16.845996759442823</v>
      </c>
      <c r="P11" s="91">
        <v>13.445655417171633</v>
      </c>
      <c r="Q11" s="91">
        <v>8.9473401217353814</v>
      </c>
    </row>
    <row r="12" spans="1:17" x14ac:dyDescent="0.25">
      <c r="A12" s="92" t="s">
        <v>26</v>
      </c>
      <c r="B12" s="91">
        <v>42.472353663843194</v>
      </c>
      <c r="C12" s="91">
        <v>42.265833146847193</v>
      </c>
      <c r="D12" s="91">
        <v>43.543531179072886</v>
      </c>
      <c r="E12" s="91">
        <v>50.067826895156827</v>
      </c>
      <c r="F12" s="91">
        <v>47.848565220923184</v>
      </c>
      <c r="G12" s="91">
        <v>51.531013017914837</v>
      </c>
      <c r="H12" s="91">
        <v>52.524979994289296</v>
      </c>
      <c r="I12" s="91">
        <v>58.91488927837441</v>
      </c>
      <c r="J12" s="91">
        <v>64.193209881826874</v>
      </c>
      <c r="K12" s="91">
        <v>58.36313705168434</v>
      </c>
      <c r="L12" s="91">
        <v>67.398094117442227</v>
      </c>
      <c r="M12" s="91">
        <v>65.685170967900007</v>
      </c>
      <c r="N12" s="91">
        <v>68.752729837375099</v>
      </c>
      <c r="O12" s="91">
        <v>70.25026269870763</v>
      </c>
      <c r="P12" s="91">
        <v>69.46097555579955</v>
      </c>
      <c r="Q12" s="91">
        <v>75.196740828599928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123.48248397717852</v>
      </c>
      <c r="C14" s="157">
        <v>122.88205418624315</v>
      </c>
      <c r="D14" s="157">
        <v>126.59678419722184</v>
      </c>
      <c r="E14" s="157">
        <v>128.85132506879665</v>
      </c>
      <c r="F14" s="157">
        <v>124.97261555486996</v>
      </c>
      <c r="G14" s="157">
        <v>131.63799811999436</v>
      </c>
      <c r="H14" s="157">
        <v>132.13532778577132</v>
      </c>
      <c r="I14" s="157">
        <v>145.93018983322389</v>
      </c>
      <c r="J14" s="157">
        <v>144.22376486298722</v>
      </c>
      <c r="K14" s="157">
        <v>146.59015518887426</v>
      </c>
      <c r="L14" s="157">
        <v>170.24407039535609</v>
      </c>
      <c r="M14" s="157">
        <v>164.09788603601805</v>
      </c>
      <c r="N14" s="157">
        <v>173.30722199255572</v>
      </c>
      <c r="O14" s="157">
        <v>180.95587567202023</v>
      </c>
      <c r="P14" s="157">
        <v>183.36158779500289</v>
      </c>
      <c r="Q14" s="157">
        <v>206.25576793412984</v>
      </c>
    </row>
    <row r="15" spans="1:17" x14ac:dyDescent="0.25">
      <c r="A15" s="232" t="s">
        <v>185</v>
      </c>
      <c r="B15" s="246">
        <v>20014.263579786013</v>
      </c>
      <c r="C15" s="246">
        <v>20034.570669999997</v>
      </c>
      <c r="D15" s="246">
        <v>20018.459189999994</v>
      </c>
      <c r="E15" s="246">
        <v>18824.40796</v>
      </c>
      <c r="F15" s="246">
        <v>19713.196360000002</v>
      </c>
      <c r="G15" s="246">
        <v>20181.372401791632</v>
      </c>
      <c r="H15" s="246">
        <v>19177.94616</v>
      </c>
      <c r="I15" s="246">
        <v>18751.603790000034</v>
      </c>
      <c r="J15" s="246">
        <v>18176.340119999972</v>
      </c>
      <c r="K15" s="246">
        <v>17000.345649999974</v>
      </c>
      <c r="L15" s="246">
        <v>18420.289629890205</v>
      </c>
      <c r="M15" s="246">
        <v>17748.512290308776</v>
      </c>
      <c r="N15" s="246">
        <v>17810.906703963574</v>
      </c>
      <c r="O15" s="246">
        <v>17806.519995003502</v>
      </c>
      <c r="P15" s="246">
        <v>18073.34113909131</v>
      </c>
      <c r="Q15" s="246">
        <v>17192.700369386657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26.965701729244302</v>
      </c>
      <c r="H16" s="244">
        <v>34.780310000009592</v>
      </c>
      <c r="I16" s="244">
        <v>39.000220000024626</v>
      </c>
      <c r="J16" s="244">
        <v>42.579919999981826</v>
      </c>
      <c r="K16" s="244">
        <v>12.795129999975615</v>
      </c>
      <c r="L16" s="244">
        <v>41.486224565231907</v>
      </c>
      <c r="M16" s="244">
        <v>36.732168751746713</v>
      </c>
      <c r="N16" s="244">
        <v>32.554684358993313</v>
      </c>
      <c r="O16" s="244">
        <v>32.578688936224353</v>
      </c>
      <c r="P16" s="244">
        <v>21.281193346092778</v>
      </c>
      <c r="Q16" s="244">
        <v>17.723494773346715</v>
      </c>
    </row>
    <row r="17" spans="1:17" x14ac:dyDescent="0.25">
      <c r="A17" s="245" t="s">
        <v>31</v>
      </c>
      <c r="B17" s="244">
        <v>393.69462309185599</v>
      </c>
      <c r="C17" s="244">
        <v>417.38980000000004</v>
      </c>
      <c r="D17" s="244">
        <v>503.60459999999995</v>
      </c>
      <c r="E17" s="244">
        <v>52.500260000000708</v>
      </c>
      <c r="F17" s="244">
        <v>42.700569999999971</v>
      </c>
      <c r="G17" s="244">
        <v>42.036917344011044</v>
      </c>
      <c r="H17" s="244">
        <v>41.999500000000012</v>
      </c>
      <c r="I17" s="244">
        <v>41.600210000000004</v>
      </c>
      <c r="J17" s="244">
        <v>42.408910000000049</v>
      </c>
      <c r="K17" s="244">
        <v>31.399099999999976</v>
      </c>
      <c r="L17" s="244">
        <v>35.49241003493006</v>
      </c>
      <c r="M17" s="244">
        <v>33.462285349321064</v>
      </c>
      <c r="N17" s="244">
        <v>32.435308706865214</v>
      </c>
      <c r="O17" s="244">
        <v>32.435308312458346</v>
      </c>
      <c r="P17" s="244">
        <v>28.804767053460409</v>
      </c>
      <c r="Q17" s="244">
        <v>32.34097900294887</v>
      </c>
    </row>
    <row r="18" spans="1:17" x14ac:dyDescent="0.25">
      <c r="A18" s="245" t="s">
        <v>30</v>
      </c>
      <c r="B18" s="244">
        <v>913.01234859872193</v>
      </c>
      <c r="C18" s="244">
        <v>910.79615999999987</v>
      </c>
      <c r="D18" s="244">
        <v>852.60261000000014</v>
      </c>
      <c r="E18" s="244">
        <v>903.40500999999995</v>
      </c>
      <c r="F18" s="244">
        <v>980.40216000000009</v>
      </c>
      <c r="G18" s="244">
        <v>1038.3098200680836</v>
      </c>
      <c r="H18" s="244">
        <v>1007.89688</v>
      </c>
      <c r="I18" s="244">
        <v>1037.3014800000001</v>
      </c>
      <c r="J18" s="244">
        <v>989.63660000000027</v>
      </c>
      <c r="K18" s="244">
        <v>966.38723000000005</v>
      </c>
      <c r="L18" s="244">
        <v>1069.7418469223787</v>
      </c>
      <c r="M18" s="244">
        <v>1051.063690966454</v>
      </c>
      <c r="N18" s="244">
        <v>1158.8074101408099</v>
      </c>
      <c r="O18" s="244">
        <v>1197.2867106143101</v>
      </c>
      <c r="P18" s="244">
        <v>881.84293493837799</v>
      </c>
      <c r="Q18" s="244">
        <v>1051.0413681093</v>
      </c>
    </row>
    <row r="19" spans="1:17" x14ac:dyDescent="0.25">
      <c r="A19" s="245" t="s">
        <v>68</v>
      </c>
      <c r="B19" s="244">
        <v>380.14698862921068</v>
      </c>
      <c r="C19" s="244">
        <v>489.79949999999371</v>
      </c>
      <c r="D19" s="244">
        <v>545.10334999999759</v>
      </c>
      <c r="E19" s="244">
        <v>554.10176999999385</v>
      </c>
      <c r="F19" s="244">
        <v>523.30194000000483</v>
      </c>
      <c r="G19" s="244">
        <v>647.22398351221636</v>
      </c>
      <c r="H19" s="244">
        <v>569.49792999999772</v>
      </c>
      <c r="I19" s="244">
        <v>683.40085000000545</v>
      </c>
      <c r="J19" s="244">
        <v>692.40383999999904</v>
      </c>
      <c r="K19" s="244">
        <v>445.6924199999994</v>
      </c>
      <c r="L19" s="244">
        <v>622.90928066779452</v>
      </c>
      <c r="M19" s="244">
        <v>613.78519714852882</v>
      </c>
      <c r="N19" s="244">
        <v>580.94487436705799</v>
      </c>
      <c r="O19" s="244">
        <v>454.92977930639103</v>
      </c>
      <c r="P19" s="244">
        <v>351.0792601002031</v>
      </c>
      <c r="Q19" s="244">
        <v>176.91343176214286</v>
      </c>
    </row>
    <row r="20" spans="1:17" x14ac:dyDescent="0.25">
      <c r="A20" s="245" t="s">
        <v>29</v>
      </c>
      <c r="B20" s="244">
        <v>2618.7066238096177</v>
      </c>
      <c r="C20" s="244">
        <v>2743.8946800000003</v>
      </c>
      <c r="D20" s="244">
        <v>2869.0060200000003</v>
      </c>
      <c r="E20" s="244">
        <v>1717.8</v>
      </c>
      <c r="F20" s="244">
        <v>1565.9</v>
      </c>
      <c r="G20" s="244">
        <v>1666.18897487341</v>
      </c>
      <c r="H20" s="244">
        <v>1656.6</v>
      </c>
      <c r="I20" s="244">
        <v>1635.6</v>
      </c>
      <c r="J20" s="244">
        <v>1690.1</v>
      </c>
      <c r="K20" s="244">
        <v>1704.4</v>
      </c>
      <c r="L20" s="244">
        <v>1632.7505493455601</v>
      </c>
      <c r="M20" s="244">
        <v>1619.37517913442</v>
      </c>
      <c r="N20" s="244">
        <v>1673.83204356549</v>
      </c>
      <c r="O20" s="244">
        <v>1173.21104423426</v>
      </c>
      <c r="P20" s="244">
        <v>1167.4787427152</v>
      </c>
      <c r="Q20" s="244">
        <v>1255.3740326741199</v>
      </c>
    </row>
    <row r="21" spans="1:17" x14ac:dyDescent="0.25">
      <c r="A21" s="245" t="s">
        <v>28</v>
      </c>
      <c r="B21" s="244">
        <v>83.118372026370707</v>
      </c>
      <c r="C21" s="244">
        <v>38.399990000001708</v>
      </c>
      <c r="D21" s="244">
        <v>33.441729999996824</v>
      </c>
      <c r="E21" s="244">
        <v>61.40060000000085</v>
      </c>
      <c r="F21" s="244">
        <v>57.200059999999212</v>
      </c>
      <c r="G21" s="244">
        <v>94.846790384382984</v>
      </c>
      <c r="H21" s="244">
        <v>116.99990999999682</v>
      </c>
      <c r="I21" s="244">
        <v>79.901400000000649</v>
      </c>
      <c r="J21" s="244">
        <v>95.416760000000068</v>
      </c>
      <c r="K21" s="244">
        <v>93.998089999999138</v>
      </c>
      <c r="L21" s="244">
        <v>89.399968010548037</v>
      </c>
      <c r="M21" s="244">
        <v>77.576866168559718</v>
      </c>
      <c r="N21" s="244">
        <v>66.112306043069111</v>
      </c>
      <c r="O21" s="244">
        <v>58.684436801375341</v>
      </c>
      <c r="P21" s="244">
        <v>57.274961204659121</v>
      </c>
      <c r="Q21" s="244">
        <v>71.248336073997052</v>
      </c>
    </row>
    <row r="22" spans="1:17" x14ac:dyDescent="0.25">
      <c r="A22" s="245" t="s">
        <v>67</v>
      </c>
      <c r="B22" s="244">
        <v>13475.970830015471</v>
      </c>
      <c r="C22" s="244">
        <v>13284.69455</v>
      </c>
      <c r="D22" s="244">
        <v>13065.100039999999</v>
      </c>
      <c r="E22" s="244">
        <v>13385.602339999999</v>
      </c>
      <c r="F22" s="244">
        <v>14179.092560000001</v>
      </c>
      <c r="G22" s="244">
        <v>14193.747923034332</v>
      </c>
      <c r="H22" s="244">
        <v>13385.57157</v>
      </c>
      <c r="I22" s="244">
        <v>12934.70269</v>
      </c>
      <c r="J22" s="244">
        <v>12447.096879999999</v>
      </c>
      <c r="K22" s="244">
        <v>11808.179559999999</v>
      </c>
      <c r="L22" s="244">
        <v>12536.445485451946</v>
      </c>
      <c r="M22" s="244">
        <v>12000.476516611361</v>
      </c>
      <c r="N22" s="244">
        <v>12209.613692623503</v>
      </c>
      <c r="O22" s="244">
        <v>12447.125143569214</v>
      </c>
      <c r="P22" s="244">
        <v>13037.733264903634</v>
      </c>
      <c r="Q22" s="244">
        <v>12215.913694090206</v>
      </c>
    </row>
    <row r="23" spans="1:17" x14ac:dyDescent="0.25">
      <c r="A23" s="245" t="s">
        <v>66</v>
      </c>
      <c r="B23" s="244">
        <v>2149.6137936147643</v>
      </c>
      <c r="C23" s="244">
        <v>2149.5959900000016</v>
      </c>
      <c r="D23" s="244">
        <v>2149.6008399999992</v>
      </c>
      <c r="E23" s="244">
        <v>2149.5979800000059</v>
      </c>
      <c r="F23" s="244">
        <v>2364.5990699999966</v>
      </c>
      <c r="G23" s="244">
        <v>2472.0522908459534</v>
      </c>
      <c r="H23" s="244">
        <v>2364.600059999997</v>
      </c>
      <c r="I23" s="244">
        <v>2300.0969400000031</v>
      </c>
      <c r="J23" s="244">
        <v>2176.6972099999912</v>
      </c>
      <c r="K23" s="244">
        <v>1937.494120000003</v>
      </c>
      <c r="L23" s="244">
        <v>2392.0638648918175</v>
      </c>
      <c r="M23" s="244">
        <v>2316.0403861783852</v>
      </c>
      <c r="N23" s="244">
        <v>2056.6063841577852</v>
      </c>
      <c r="O23" s="244">
        <v>2410.2688832292697</v>
      </c>
      <c r="P23" s="244">
        <v>2527.8460148296799</v>
      </c>
      <c r="Q23" s="244">
        <v>2372.1450329005966</v>
      </c>
    </row>
    <row r="24" spans="1:17" x14ac:dyDescent="0.25">
      <c r="A24" s="156" t="s">
        <v>184</v>
      </c>
      <c r="B24" s="206">
        <v>2406.8688613598729</v>
      </c>
      <c r="C24" s="206">
        <v>2370.2739484069566</v>
      </c>
      <c r="D24" s="206">
        <v>2440.589477800444</v>
      </c>
      <c r="E24" s="206">
        <v>2767.246006649983</v>
      </c>
      <c r="F24" s="206">
        <v>2667.633321934949</v>
      </c>
      <c r="G24" s="206">
        <v>2888.5860323950192</v>
      </c>
      <c r="H24" s="206">
        <v>2977.245034279073</v>
      </c>
      <c r="I24" s="206">
        <v>3328.9366206948398</v>
      </c>
      <c r="J24" s="206">
        <v>3621.4145047913571</v>
      </c>
      <c r="K24" s="206">
        <v>3298.7911988974465</v>
      </c>
      <c r="L24" s="206">
        <v>3776.5429677007942</v>
      </c>
      <c r="M24" s="206">
        <v>3699.6303891656385</v>
      </c>
      <c r="N24" s="206">
        <v>3879.3020199973662</v>
      </c>
      <c r="O24" s="206">
        <v>3957.4902646322917</v>
      </c>
      <c r="P24" s="206">
        <v>3900.273068026434</v>
      </c>
      <c r="Q24" s="206">
        <v>4174.704588994513</v>
      </c>
    </row>
    <row r="25" spans="1:17" x14ac:dyDescent="0.25">
      <c r="A25" s="88" t="s">
        <v>33</v>
      </c>
      <c r="B25" s="87">
        <v>140.21271140923946</v>
      </c>
      <c r="C25" s="87">
        <v>241.03050553932772</v>
      </c>
      <c r="D25" s="87">
        <v>232.39366114205259</v>
      </c>
      <c r="E25" s="87">
        <v>215.44514456468491</v>
      </c>
      <c r="F25" s="87">
        <v>113.17131845876374</v>
      </c>
      <c r="G25" s="87">
        <v>61.218580268865168</v>
      </c>
      <c r="H25" s="87">
        <v>80.09168086178714</v>
      </c>
      <c r="I25" s="87">
        <v>135.46825932860696</v>
      </c>
      <c r="J25" s="87">
        <v>158.35722927977002</v>
      </c>
      <c r="K25" s="87">
        <v>122.48420783638537</v>
      </c>
      <c r="L25" s="87">
        <v>248.76950200493587</v>
      </c>
      <c r="M25" s="87">
        <v>182.47370481933328</v>
      </c>
      <c r="N25" s="87">
        <v>183.22805064736187</v>
      </c>
      <c r="O25" s="87">
        <v>207.90790830303121</v>
      </c>
      <c r="P25" s="87">
        <v>258.65163103329331</v>
      </c>
      <c r="Q25" s="87">
        <v>501.00654575243163</v>
      </c>
    </row>
    <row r="26" spans="1:17" x14ac:dyDescent="0.25">
      <c r="A26" s="88" t="s">
        <v>31</v>
      </c>
      <c r="B26" s="87">
        <v>42.296803548301114</v>
      </c>
      <c r="C26" s="87">
        <v>9.0593578834898025</v>
      </c>
      <c r="D26" s="87">
        <v>1.2408328070437158</v>
      </c>
      <c r="E26" s="87">
        <v>246.7569221938806</v>
      </c>
      <c r="F26" s="87">
        <v>199.72266577071719</v>
      </c>
      <c r="G26" s="87">
        <v>200.20154526711121</v>
      </c>
      <c r="H26" s="87">
        <v>200.97774519346939</v>
      </c>
      <c r="I26" s="87">
        <v>198.88462882973812</v>
      </c>
      <c r="J26" s="87">
        <v>213.97393368984606</v>
      </c>
      <c r="K26" s="87">
        <v>156.15079446136619</v>
      </c>
      <c r="L26" s="87">
        <v>180.5594576692871</v>
      </c>
      <c r="M26" s="87">
        <v>174.6043348426102</v>
      </c>
      <c r="N26" s="87">
        <v>167.47717203572554</v>
      </c>
      <c r="O26" s="87">
        <v>169.28770806307605</v>
      </c>
      <c r="P26" s="87">
        <v>166.45754382642588</v>
      </c>
      <c r="Q26" s="87">
        <v>197.94532989398957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15.447686568761906</v>
      </c>
      <c r="F28" s="87">
        <v>16.355026810716225</v>
      </c>
      <c r="G28" s="87">
        <v>19.933240143328447</v>
      </c>
      <c r="H28" s="87">
        <v>13.778878504520804</v>
      </c>
      <c r="I28" s="87">
        <v>15.73057173876356</v>
      </c>
      <c r="J28" s="87">
        <v>29.098797964357722</v>
      </c>
      <c r="K28" s="87">
        <v>13.351477748544792</v>
      </c>
      <c r="L28" s="87">
        <v>18.360106340910832</v>
      </c>
      <c r="M28" s="87">
        <v>15.060387841558889</v>
      </c>
      <c r="N28" s="87">
        <v>15.272604839120293</v>
      </c>
      <c r="O28" s="87">
        <v>13.477340021068541</v>
      </c>
      <c r="P28" s="87">
        <v>11.014095661551734</v>
      </c>
      <c r="Q28" s="87">
        <v>5.9047108919475182</v>
      </c>
    </row>
    <row r="29" spans="1:17" x14ac:dyDescent="0.25">
      <c r="A29" s="88" t="s">
        <v>29</v>
      </c>
      <c r="B29" s="87">
        <v>133.32787554513698</v>
      </c>
      <c r="C29" s="87">
        <v>183.04514685254776</v>
      </c>
      <c r="D29" s="87">
        <v>208.45149207652585</v>
      </c>
      <c r="E29" s="87">
        <v>544.79988714811725</v>
      </c>
      <c r="F29" s="87">
        <v>498.24801547321033</v>
      </c>
      <c r="G29" s="87">
        <v>536.37059278646325</v>
      </c>
      <c r="H29" s="87">
        <v>533.70980478308866</v>
      </c>
      <c r="I29" s="87">
        <v>532.08925387871795</v>
      </c>
      <c r="J29" s="87">
        <v>567.88764185292223</v>
      </c>
      <c r="K29" s="87">
        <v>572.60937677772893</v>
      </c>
      <c r="L29" s="87">
        <v>570.88666776757623</v>
      </c>
      <c r="M29" s="87">
        <v>577.49773559988375</v>
      </c>
      <c r="N29" s="87">
        <v>596.88881977781148</v>
      </c>
      <c r="O29" s="87">
        <v>627.68877022242384</v>
      </c>
      <c r="P29" s="87">
        <v>624.95275312903334</v>
      </c>
      <c r="Q29" s="87">
        <v>694.8838458829872</v>
      </c>
    </row>
    <row r="30" spans="1:17" x14ac:dyDescent="0.25">
      <c r="A30" s="88" t="s">
        <v>28</v>
      </c>
      <c r="B30" s="87">
        <v>0</v>
      </c>
      <c r="C30" s="87">
        <v>3.181684448423773</v>
      </c>
      <c r="D30" s="87">
        <v>10.090165978698492</v>
      </c>
      <c r="E30" s="87">
        <v>0</v>
      </c>
      <c r="F30" s="87">
        <v>2.1825026829428937</v>
      </c>
      <c r="G30" s="87">
        <v>3.3185572777431616</v>
      </c>
      <c r="H30" s="87">
        <v>1.1288004123386424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2.8568614903040226</v>
      </c>
      <c r="O30" s="87">
        <v>2.4413267808372057</v>
      </c>
      <c r="P30" s="87">
        <v>2.8590640167238668</v>
      </c>
      <c r="Q30" s="87">
        <v>7.7387514743255243</v>
      </c>
    </row>
    <row r="31" spans="1:17" x14ac:dyDescent="0.25">
      <c r="A31" s="88" t="s">
        <v>26</v>
      </c>
      <c r="B31" s="87">
        <v>1901.1963353228575</v>
      </c>
      <c r="C31" s="87">
        <v>1747.202396948215</v>
      </c>
      <c r="D31" s="87">
        <v>1803.7201553710713</v>
      </c>
      <c r="E31" s="87">
        <v>1194.4613435834776</v>
      </c>
      <c r="F31" s="87">
        <v>1297.8103215896288</v>
      </c>
      <c r="G31" s="87">
        <v>1393.9091705140697</v>
      </c>
      <c r="H31" s="87">
        <v>911.00313567883074</v>
      </c>
      <c r="I31" s="87">
        <v>1146.6902228917104</v>
      </c>
      <c r="J31" s="87">
        <v>1354.9574440737979</v>
      </c>
      <c r="K31" s="87">
        <v>1113.3796301950263</v>
      </c>
      <c r="L31" s="87">
        <v>1487.7826346722015</v>
      </c>
      <c r="M31" s="87">
        <v>1198.5812160110124</v>
      </c>
      <c r="N31" s="87">
        <v>1283.92974853649</v>
      </c>
      <c r="O31" s="87">
        <v>1280.6392903689175</v>
      </c>
      <c r="P31" s="87">
        <v>1257.3695589645333</v>
      </c>
      <c r="Q31" s="87">
        <v>1132.126207702828</v>
      </c>
    </row>
    <row r="32" spans="1:17" x14ac:dyDescent="0.25">
      <c r="A32" s="88" t="s">
        <v>25</v>
      </c>
      <c r="B32" s="87">
        <v>50.274180074670824</v>
      </c>
      <c r="C32" s="87">
        <v>44.769039006281453</v>
      </c>
      <c r="D32" s="87">
        <v>43.371641158360831</v>
      </c>
      <c r="E32" s="87">
        <v>0</v>
      </c>
      <c r="F32" s="87">
        <v>0</v>
      </c>
      <c r="G32" s="87">
        <v>5.2197712255099726E-2</v>
      </c>
      <c r="H32" s="87">
        <v>5.4644463883067707E-2</v>
      </c>
      <c r="I32" s="87">
        <v>8.3828450119307671</v>
      </c>
      <c r="J32" s="87">
        <v>0</v>
      </c>
      <c r="K32" s="87">
        <v>0</v>
      </c>
      <c r="L32" s="87">
        <v>50.160893727919664</v>
      </c>
      <c r="M32" s="87">
        <v>97.378437782899994</v>
      </c>
      <c r="N32" s="87">
        <v>50.393344215469803</v>
      </c>
      <c r="O32" s="87">
        <v>52.339703583546495</v>
      </c>
      <c r="P32" s="87">
        <v>40.194444328501717</v>
      </c>
      <c r="Q32" s="87">
        <v>37.750476645855073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3.3821462262534272</v>
      </c>
      <c r="F33" s="87">
        <v>4.6471560734071353</v>
      </c>
      <c r="G33" s="87">
        <v>10.051674439342323</v>
      </c>
      <c r="H33" s="87">
        <v>9.255935852212323</v>
      </c>
      <c r="I33" s="87">
        <v>52.461623837177612</v>
      </c>
      <c r="J33" s="87">
        <v>53.787455600475376</v>
      </c>
      <c r="K33" s="87">
        <v>47.243654318787108</v>
      </c>
      <c r="L33" s="87">
        <v>95.037543847471483</v>
      </c>
      <c r="M33" s="87">
        <v>99.719092023112395</v>
      </c>
      <c r="N33" s="87">
        <v>111.99067961630107</v>
      </c>
      <c r="O33" s="87">
        <v>112.0388185832571</v>
      </c>
      <c r="P33" s="87">
        <v>114.15897394638232</v>
      </c>
      <c r="Q33" s="87">
        <v>131.7946627774015</v>
      </c>
    </row>
    <row r="34" spans="1:17" x14ac:dyDescent="0.25">
      <c r="A34" s="88" t="s">
        <v>22</v>
      </c>
      <c r="B34" s="87">
        <v>139.56095545966713</v>
      </c>
      <c r="C34" s="87">
        <v>141.9858177286709</v>
      </c>
      <c r="D34" s="87">
        <v>141.32152926669076</v>
      </c>
      <c r="E34" s="87">
        <v>546.95287636480714</v>
      </c>
      <c r="F34" s="87">
        <v>535.49631507556307</v>
      </c>
      <c r="G34" s="87">
        <v>663.53047398584044</v>
      </c>
      <c r="H34" s="87">
        <v>1227.2444085289424</v>
      </c>
      <c r="I34" s="87">
        <v>1239.2292151781944</v>
      </c>
      <c r="J34" s="87">
        <v>1243.352002330188</v>
      </c>
      <c r="K34" s="87">
        <v>1273.5720575596081</v>
      </c>
      <c r="L34" s="87">
        <v>1124.9861616704911</v>
      </c>
      <c r="M34" s="87">
        <v>1354.3154802452273</v>
      </c>
      <c r="N34" s="87">
        <v>1467.264738838782</v>
      </c>
      <c r="O34" s="87">
        <v>1491.6693987061342</v>
      </c>
      <c r="P34" s="87">
        <v>1424.6150031199886</v>
      </c>
      <c r="Q34" s="87">
        <v>1465.5540579727474</v>
      </c>
    </row>
    <row r="35" spans="1:17" x14ac:dyDescent="0.25">
      <c r="A35" s="156" t="s">
        <v>181</v>
      </c>
      <c r="B35" s="204">
        <v>420.18235954714766</v>
      </c>
      <c r="C35" s="204">
        <v>421.93618929743678</v>
      </c>
      <c r="D35" s="204">
        <v>432.35859430668768</v>
      </c>
      <c r="E35" s="204">
        <v>480.27625022535136</v>
      </c>
      <c r="F35" s="204">
        <v>466.08768058092988</v>
      </c>
      <c r="G35" s="204">
        <v>498.11786957279219</v>
      </c>
      <c r="H35" s="204">
        <v>502.90724276102958</v>
      </c>
      <c r="I35" s="204">
        <v>545.69842623396573</v>
      </c>
      <c r="J35" s="204">
        <v>591.39876607021927</v>
      </c>
      <c r="K35" s="204">
        <v>528.92323342207294</v>
      </c>
      <c r="L35" s="204">
        <v>620.38231242206291</v>
      </c>
      <c r="M35" s="204">
        <v>603.63755476430822</v>
      </c>
      <c r="N35" s="204">
        <v>628.02826168862396</v>
      </c>
      <c r="O35" s="204">
        <v>641.77699808333568</v>
      </c>
      <c r="P35" s="204">
        <v>640.4562619353502</v>
      </c>
      <c r="Q35" s="204">
        <v>685.72967372926644</v>
      </c>
    </row>
    <row r="36" spans="1:17" x14ac:dyDescent="0.25">
      <c r="A36" s="152" t="s">
        <v>190</v>
      </c>
      <c r="B36" s="151">
        <v>196.58915474972741</v>
      </c>
      <c r="C36" s="151">
        <v>179.90300972989823</v>
      </c>
      <c r="D36" s="151">
        <v>195.00571475091959</v>
      </c>
      <c r="E36" s="151">
        <v>294.09058076676939</v>
      </c>
      <c r="F36" s="151">
        <v>251.6418365375178</v>
      </c>
      <c r="G36" s="151">
        <v>286.91744118241644</v>
      </c>
      <c r="H36" s="151">
        <v>312.41481242891473</v>
      </c>
      <c r="I36" s="151">
        <v>425.4807588875633</v>
      </c>
      <c r="J36" s="151">
        <v>478.04465183164825</v>
      </c>
      <c r="K36" s="151">
        <v>470.9374470932442</v>
      </c>
      <c r="L36" s="151">
        <v>504.15835705082884</v>
      </c>
      <c r="M36" s="151">
        <v>495.12272387306945</v>
      </c>
      <c r="N36" s="151">
        <v>534.27297665490823</v>
      </c>
      <c r="O36" s="151">
        <v>545.62276723587138</v>
      </c>
      <c r="P36" s="151">
        <v>515.09164576025375</v>
      </c>
      <c r="Q36" s="151">
        <v>589.1630110630208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2.6454508418324063</v>
      </c>
      <c r="J38" s="208">
        <v>0</v>
      </c>
      <c r="K38" s="208">
        <v>0</v>
      </c>
      <c r="L38" s="208">
        <v>0</v>
      </c>
      <c r="M38" s="208">
        <v>0.64084475345138525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6.2246739597520396E-16</v>
      </c>
      <c r="J39" s="208">
        <v>1.4364190519964243E-15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4.0538212765188773E-16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196.58915474972741</v>
      </c>
      <c r="C41" s="208">
        <v>179.90300972989823</v>
      </c>
      <c r="D41" s="208">
        <v>195.00571475091959</v>
      </c>
      <c r="E41" s="208">
        <v>294.09058076676939</v>
      </c>
      <c r="F41" s="208">
        <v>251.6418365375178</v>
      </c>
      <c r="G41" s="208">
        <v>286.91744118241644</v>
      </c>
      <c r="H41" s="208">
        <v>312.41481242891473</v>
      </c>
      <c r="I41" s="208">
        <v>422.83530804573087</v>
      </c>
      <c r="J41" s="208">
        <v>478.04465183164825</v>
      </c>
      <c r="K41" s="208">
        <v>470.9374470932442</v>
      </c>
      <c r="L41" s="208">
        <v>504.15835705082884</v>
      </c>
      <c r="M41" s="208">
        <v>494.48187911961804</v>
      </c>
      <c r="N41" s="208">
        <v>534.27297665490823</v>
      </c>
      <c r="O41" s="208">
        <v>545.62276723587138</v>
      </c>
      <c r="P41" s="208">
        <v>515.09164576025375</v>
      </c>
      <c r="Q41" s="208">
        <v>589.1630110630208</v>
      </c>
    </row>
    <row r="42" spans="1:17" x14ac:dyDescent="0.25">
      <c r="A42" s="152" t="s">
        <v>189</v>
      </c>
      <c r="B42" s="151">
        <v>223.59320479742024</v>
      </c>
      <c r="C42" s="151">
        <v>242.03317956753855</v>
      </c>
      <c r="D42" s="151">
        <v>237.35287955576811</v>
      </c>
      <c r="E42" s="151">
        <v>186.18566945858197</v>
      </c>
      <c r="F42" s="151">
        <v>214.44584404341208</v>
      </c>
      <c r="G42" s="151">
        <v>211.20042839037578</v>
      </c>
      <c r="H42" s="151">
        <v>190.49243033211482</v>
      </c>
      <c r="I42" s="151">
        <v>120.21766734640242</v>
      </c>
      <c r="J42" s="151">
        <v>113.35411423857104</v>
      </c>
      <c r="K42" s="151">
        <v>57.985786328828709</v>
      </c>
      <c r="L42" s="151">
        <v>116.22395537123411</v>
      </c>
      <c r="M42" s="151">
        <v>108.51483089123873</v>
      </c>
      <c r="N42" s="151">
        <v>93.755285033715765</v>
      </c>
      <c r="O42" s="151">
        <v>96.154230847464248</v>
      </c>
      <c r="P42" s="151">
        <v>125.36461617509646</v>
      </c>
      <c r="Q42" s="151">
        <v>96.566662666245591</v>
      </c>
    </row>
    <row r="43" spans="1:17" x14ac:dyDescent="0.25">
      <c r="A43" s="156" t="s">
        <v>180</v>
      </c>
      <c r="B43" s="155">
        <v>284.89300148930261</v>
      </c>
      <c r="C43" s="155">
        <v>283.99527102344348</v>
      </c>
      <c r="D43" s="155">
        <v>290.60177054304609</v>
      </c>
      <c r="E43" s="155">
        <v>319.42051538299529</v>
      </c>
      <c r="F43" s="155">
        <v>316.55445509226928</v>
      </c>
      <c r="G43" s="155">
        <v>339.37167398498207</v>
      </c>
      <c r="H43" s="155">
        <v>341.22650011353403</v>
      </c>
      <c r="I43" s="155">
        <v>360.84598329134042</v>
      </c>
      <c r="J43" s="155">
        <v>388.93908380321562</v>
      </c>
      <c r="K43" s="155">
        <v>345.18765890120204</v>
      </c>
      <c r="L43" s="155">
        <v>403.73272719727464</v>
      </c>
      <c r="M43" s="155">
        <v>395.40598527090606</v>
      </c>
      <c r="N43" s="155">
        <v>410.08202085676919</v>
      </c>
      <c r="O43" s="155">
        <v>418.0764464488621</v>
      </c>
      <c r="P43" s="155">
        <v>417.15422539022967</v>
      </c>
      <c r="Q43" s="155">
        <v>432.58757273506524</v>
      </c>
    </row>
    <row r="44" spans="1:17" x14ac:dyDescent="0.25">
      <c r="A44" s="152" t="s">
        <v>193</v>
      </c>
      <c r="B44" s="151">
        <v>89.332520715178205</v>
      </c>
      <c r="C44" s="151">
        <v>81.750131963682776</v>
      </c>
      <c r="D44" s="151">
        <v>88.612986177910344</v>
      </c>
      <c r="E44" s="151">
        <v>133.63836337732994</v>
      </c>
      <c r="F44" s="151">
        <v>114.3491338772567</v>
      </c>
      <c r="G44" s="151">
        <v>130.37880085808601</v>
      </c>
      <c r="H44" s="151">
        <v>141.96511877048616</v>
      </c>
      <c r="I44" s="151">
        <v>193.44326959486648</v>
      </c>
      <c r="J44" s="151">
        <v>217.22934724907623</v>
      </c>
      <c r="K44" s="151">
        <v>213.99974633172758</v>
      </c>
      <c r="L44" s="151">
        <v>229.09573487057213</v>
      </c>
      <c r="M44" s="151">
        <v>225.01395979537574</v>
      </c>
      <c r="N44" s="151">
        <v>242.78018701156637</v>
      </c>
      <c r="O44" s="151">
        <v>247.93767091996202</v>
      </c>
      <c r="P44" s="151">
        <v>234.06395522516445</v>
      </c>
      <c r="Q44" s="151">
        <v>267.72289121140875</v>
      </c>
    </row>
    <row r="45" spans="1:17" x14ac:dyDescent="0.25">
      <c r="A45" s="152" t="s">
        <v>187</v>
      </c>
      <c r="B45" s="151">
        <v>66.683529450591735</v>
      </c>
      <c r="C45" s="151">
        <v>62.739565399476533</v>
      </c>
      <c r="D45" s="151">
        <v>65.18089016851404</v>
      </c>
      <c r="E45" s="151">
        <v>78.466540685129104</v>
      </c>
      <c r="F45" s="151">
        <v>78.600819775192619</v>
      </c>
      <c r="G45" s="151">
        <v>87.258997744428484</v>
      </c>
      <c r="H45" s="151">
        <v>89.463394889674873</v>
      </c>
      <c r="I45" s="151">
        <v>98.110417998721573</v>
      </c>
      <c r="J45" s="151">
        <v>106.37352619711058</v>
      </c>
      <c r="K45" s="151">
        <v>97.765468587207948</v>
      </c>
      <c r="L45" s="151">
        <v>107.64663341763882</v>
      </c>
      <c r="M45" s="151">
        <v>107.84513103246216</v>
      </c>
      <c r="N45" s="151">
        <v>113.26219826432077</v>
      </c>
      <c r="O45" s="151">
        <v>114.71641088366043</v>
      </c>
      <c r="P45" s="151">
        <v>110.83132315847152</v>
      </c>
      <c r="Q45" s="151">
        <v>109.20459518431835</v>
      </c>
    </row>
    <row r="46" spans="1:17" x14ac:dyDescent="0.25">
      <c r="A46" s="150" t="s">
        <v>33</v>
      </c>
      <c r="B46" s="87">
        <v>3.8846646864352579</v>
      </c>
      <c r="C46" s="87">
        <v>6.3799162015500599</v>
      </c>
      <c r="D46" s="87">
        <v>6.2065438864428302</v>
      </c>
      <c r="E46" s="87">
        <v>6.1090467420581263</v>
      </c>
      <c r="F46" s="87">
        <v>3.3345506418573478</v>
      </c>
      <c r="G46" s="87">
        <v>1.8493033953947773</v>
      </c>
      <c r="H46" s="87">
        <v>2.4066791916073953</v>
      </c>
      <c r="I46" s="87">
        <v>3.9925204540285506</v>
      </c>
      <c r="J46" s="87">
        <v>4.65150201806685</v>
      </c>
      <c r="K46" s="87">
        <v>3.630034534365052</v>
      </c>
      <c r="L46" s="87">
        <v>7.0909293543977583</v>
      </c>
      <c r="M46" s="87">
        <v>5.3191531413109203</v>
      </c>
      <c r="N46" s="87">
        <v>5.3496251885076447</v>
      </c>
      <c r="O46" s="87">
        <v>6.0266601911828275</v>
      </c>
      <c r="P46" s="87">
        <v>7.3499219168831473</v>
      </c>
      <c r="Q46" s="87">
        <v>13.105649956124353</v>
      </c>
    </row>
    <row r="47" spans="1:17" x14ac:dyDescent="0.25">
      <c r="A47" s="150" t="s">
        <v>31</v>
      </c>
      <c r="B47" s="87">
        <v>1.1718545161972216</v>
      </c>
      <c r="C47" s="87">
        <v>0.23979514131287516</v>
      </c>
      <c r="D47" s="87">
        <v>3.3138955833857064E-2</v>
      </c>
      <c r="E47" s="87">
        <v>6.9969066819986665</v>
      </c>
      <c r="F47" s="87">
        <v>5.8847537733853699</v>
      </c>
      <c r="G47" s="87">
        <v>6.0477292318724949</v>
      </c>
      <c r="H47" s="87">
        <v>6.0391909887368627</v>
      </c>
      <c r="I47" s="87">
        <v>5.8615276562199483</v>
      </c>
      <c r="J47" s="87">
        <v>6.2851578604827409</v>
      </c>
      <c r="K47" s="87">
        <v>4.6278029345666596</v>
      </c>
      <c r="L47" s="87">
        <v>5.1466692994219443</v>
      </c>
      <c r="M47" s="87">
        <v>5.0897590810913016</v>
      </c>
      <c r="N47" s="87">
        <v>4.8897540243260096</v>
      </c>
      <c r="O47" s="87">
        <v>4.9071701955333538</v>
      </c>
      <c r="P47" s="87">
        <v>4.7301072284477925</v>
      </c>
      <c r="Q47" s="87">
        <v>5.1779806592029729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0.43802629897234091</v>
      </c>
      <c r="F49" s="87">
        <v>0.48189475824777261</v>
      </c>
      <c r="G49" s="87">
        <v>0.60214739571516063</v>
      </c>
      <c r="H49" s="87">
        <v>0.41404225537159789</v>
      </c>
      <c r="I49" s="87">
        <v>0.46361140042577098</v>
      </c>
      <c r="J49" s="87">
        <v>0.85473279666569724</v>
      </c>
      <c r="K49" s="87">
        <v>0.39569448313504552</v>
      </c>
      <c r="L49" s="87">
        <v>0.5233367271846916</v>
      </c>
      <c r="M49" s="87">
        <v>0.4390139904053818</v>
      </c>
      <c r="N49" s="87">
        <v>0.44590722464610977</v>
      </c>
      <c r="O49" s="87">
        <v>0.39066983671262534</v>
      </c>
      <c r="P49" s="87">
        <v>0.31297982840505156</v>
      </c>
      <c r="Q49" s="87">
        <v>0.15445920756536058</v>
      </c>
    </row>
    <row r="50" spans="1:17" x14ac:dyDescent="0.25">
      <c r="A50" s="150" t="s">
        <v>29</v>
      </c>
      <c r="B50" s="87">
        <v>3.6939167971435154</v>
      </c>
      <c r="C50" s="87">
        <v>4.8450825566937681</v>
      </c>
      <c r="D50" s="87">
        <v>5.5671197200883</v>
      </c>
      <c r="E50" s="87">
        <v>15.448052832105304</v>
      </c>
      <c r="F50" s="87">
        <v>14.680691737330221</v>
      </c>
      <c r="G50" s="87">
        <v>16.202792584760118</v>
      </c>
      <c r="H50" s="87">
        <v>16.037474400679457</v>
      </c>
      <c r="I50" s="87">
        <v>15.681734156828952</v>
      </c>
      <c r="J50" s="87">
        <v>16.680833102019506</v>
      </c>
      <c r="K50" s="87">
        <v>16.970284162518169</v>
      </c>
      <c r="L50" s="87">
        <v>16.272561539424942</v>
      </c>
      <c r="M50" s="87">
        <v>16.834200289063347</v>
      </c>
      <c r="N50" s="87">
        <v>17.42708855844046</v>
      </c>
      <c r="O50" s="87">
        <v>18.194915983851615</v>
      </c>
      <c r="P50" s="87">
        <v>17.758843889325021</v>
      </c>
      <c r="Q50" s="87">
        <v>18.177216488520571</v>
      </c>
    </row>
    <row r="51" spans="1:17" x14ac:dyDescent="0.25">
      <c r="A51" s="150" t="s">
        <v>28</v>
      </c>
      <c r="B51" s="87">
        <v>0</v>
      </c>
      <c r="C51" s="87">
        <v>8.4217058398056821E-2</v>
      </c>
      <c r="D51" s="87">
        <v>0.2694783397297762</v>
      </c>
      <c r="E51" s="87">
        <v>0</v>
      </c>
      <c r="F51" s="87">
        <v>6.4306626638041209E-2</v>
      </c>
      <c r="G51" s="87">
        <v>0.10024765707713845</v>
      </c>
      <c r="H51" s="87">
        <v>3.3919383818918014E-2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8.3410472002573677E-2</v>
      </c>
      <c r="O51" s="87">
        <v>7.0767134563709977E-2</v>
      </c>
      <c r="P51" s="87">
        <v>8.1244016109010886E-2</v>
      </c>
      <c r="Q51" s="87">
        <v>0.20243521522784214</v>
      </c>
    </row>
    <row r="52" spans="1:17" x14ac:dyDescent="0.25">
      <c r="A52" s="150" t="s">
        <v>26</v>
      </c>
      <c r="B52" s="87">
        <v>52.67361419359986</v>
      </c>
      <c r="C52" s="87">
        <v>46.247278346508665</v>
      </c>
      <c r="D52" s="87">
        <v>48.172003694752448</v>
      </c>
      <c r="E52" s="87">
        <v>33.869503971773838</v>
      </c>
      <c r="F52" s="87">
        <v>38.239496542073312</v>
      </c>
      <c r="G52" s="87">
        <v>42.107493355486895</v>
      </c>
      <c r="H52" s="87">
        <v>27.374781831721975</v>
      </c>
      <c r="I52" s="87">
        <v>33.79525353038116</v>
      </c>
      <c r="J52" s="87">
        <v>39.799807777446858</v>
      </c>
      <c r="K52" s="87">
        <v>32.996960007001917</v>
      </c>
      <c r="L52" s="87">
        <v>42.40777696677219</v>
      </c>
      <c r="M52" s="87">
        <v>34.93893570349519</v>
      </c>
      <c r="N52" s="87">
        <v>37.486306811527356</v>
      </c>
      <c r="O52" s="87">
        <v>37.122098401768199</v>
      </c>
      <c r="P52" s="87">
        <v>35.729788527278288</v>
      </c>
      <c r="Q52" s="87">
        <v>29.614882101040394</v>
      </c>
    </row>
    <row r="53" spans="1:17" x14ac:dyDescent="0.25">
      <c r="A53" s="150" t="s">
        <v>25</v>
      </c>
      <c r="B53" s="87">
        <v>1.3928718017979307</v>
      </c>
      <c r="C53" s="87">
        <v>1.1850065063129449</v>
      </c>
      <c r="D53" s="87">
        <v>1.1583276108029139</v>
      </c>
      <c r="E53" s="87">
        <v>0</v>
      </c>
      <c r="F53" s="87">
        <v>0</v>
      </c>
      <c r="G53" s="87">
        <v>1.5767991691615288E-3</v>
      </c>
      <c r="H53" s="87">
        <v>1.6420144108458407E-3</v>
      </c>
      <c r="I53" s="87">
        <v>0.24705920293771122</v>
      </c>
      <c r="J53" s="87">
        <v>0</v>
      </c>
      <c r="K53" s="87">
        <v>0</v>
      </c>
      <c r="L53" s="87">
        <v>1.4297868143462082</v>
      </c>
      <c r="M53" s="87">
        <v>2.8386052869464464</v>
      </c>
      <c r="N53" s="87">
        <v>1.4713113117546257</v>
      </c>
      <c r="O53" s="87">
        <v>1.5171794597900359</v>
      </c>
      <c r="P53" s="87">
        <v>1.1421773221641445</v>
      </c>
      <c r="Q53" s="87">
        <v>0.98750113504883785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9.5902320873396452E-2</v>
      </c>
      <c r="F54" s="87">
        <v>0.13692671852221405</v>
      </c>
      <c r="G54" s="87">
        <v>0.30364303759478872</v>
      </c>
      <c r="H54" s="87">
        <v>0.27813211028513152</v>
      </c>
      <c r="I54" s="87">
        <v>1.5461489448492003</v>
      </c>
      <c r="J54" s="87">
        <v>1.5799244493617337</v>
      </c>
      <c r="K54" s="87">
        <v>1.4001486374136149</v>
      </c>
      <c r="L54" s="87">
        <v>2.7089514751873622</v>
      </c>
      <c r="M54" s="87">
        <v>2.906835930736321</v>
      </c>
      <c r="N54" s="87">
        <v>3.2697404051222065</v>
      </c>
      <c r="O54" s="87">
        <v>3.2476873695382409</v>
      </c>
      <c r="P54" s="87">
        <v>3.2439754633111448</v>
      </c>
      <c r="Q54" s="87">
        <v>3.4475691607023009</v>
      </c>
    </row>
    <row r="55" spans="1:17" x14ac:dyDescent="0.25">
      <c r="A55" s="150" t="s">
        <v>22</v>
      </c>
      <c r="B55" s="87">
        <v>3.8666074554179488</v>
      </c>
      <c r="C55" s="87">
        <v>3.7582695887001591</v>
      </c>
      <c r="D55" s="87">
        <v>3.7742779608639125</v>
      </c>
      <c r="E55" s="87">
        <v>15.50910183734743</v>
      </c>
      <c r="F55" s="87">
        <v>15.778198977138345</v>
      </c>
      <c r="G55" s="87">
        <v>20.044064287357969</v>
      </c>
      <c r="H55" s="87">
        <v>36.877532713042683</v>
      </c>
      <c r="I55" s="87">
        <v>36.522562653050272</v>
      </c>
      <c r="J55" s="87">
        <v>36.521568193067196</v>
      </c>
      <c r="K55" s="87">
        <v>37.744543828207497</v>
      </c>
      <c r="L55" s="87">
        <v>32.066621240903714</v>
      </c>
      <c r="M55" s="87">
        <v>39.478627609413252</v>
      </c>
      <c r="N55" s="87">
        <v>42.839054267993788</v>
      </c>
      <c r="O55" s="87">
        <v>43.239262310719823</v>
      </c>
      <c r="P55" s="87">
        <v>40.482284966547923</v>
      </c>
      <c r="Q55" s="87">
        <v>38.336901260885725</v>
      </c>
    </row>
    <row r="56" spans="1:17" x14ac:dyDescent="0.25">
      <c r="A56" s="152" t="s">
        <v>186</v>
      </c>
      <c r="B56" s="151">
        <v>128.87695132353264</v>
      </c>
      <c r="C56" s="151">
        <v>139.50557366028417</v>
      </c>
      <c r="D56" s="151">
        <v>136.80789419662167</v>
      </c>
      <c r="E56" s="151">
        <v>107.31561132053622</v>
      </c>
      <c r="F56" s="151">
        <v>123.60450143981997</v>
      </c>
      <c r="G56" s="151">
        <v>121.73387538246756</v>
      </c>
      <c r="H56" s="151">
        <v>109.797986453373</v>
      </c>
      <c r="I56" s="151">
        <v>69.292295697752365</v>
      </c>
      <c r="J56" s="151">
        <v>65.336210357028833</v>
      </c>
      <c r="K56" s="151">
        <v>33.422443982266543</v>
      </c>
      <c r="L56" s="151">
        <v>66.990358909063687</v>
      </c>
      <c r="M56" s="151">
        <v>62.546894443068119</v>
      </c>
      <c r="N56" s="151">
        <v>54.039635580882077</v>
      </c>
      <c r="O56" s="151">
        <v>55.422364645239689</v>
      </c>
      <c r="P56" s="151">
        <v>72.258947006593715</v>
      </c>
      <c r="Q56" s="151">
        <v>55.660086339338136</v>
      </c>
    </row>
    <row r="57" spans="1:17" x14ac:dyDescent="0.25">
      <c r="A57" s="243" t="s">
        <v>179</v>
      </c>
      <c r="B57" s="242">
        <v>197.82754417769866</v>
      </c>
      <c r="C57" s="242">
        <v>196.86561381181914</v>
      </c>
      <c r="D57" s="242">
        <v>202.8168701494462</v>
      </c>
      <c r="E57" s="242">
        <v>233.20570636081746</v>
      </c>
      <c r="F57" s="242">
        <v>222.86883898642768</v>
      </c>
      <c r="G57" s="242">
        <v>240.02092831981443</v>
      </c>
      <c r="H57" s="242">
        <v>244.65062337948063</v>
      </c>
      <c r="I57" s="242">
        <v>274.41351505235173</v>
      </c>
      <c r="J57" s="242">
        <v>298.99885380301464</v>
      </c>
      <c r="K57" s="242">
        <v>271.84356593051632</v>
      </c>
      <c r="L57" s="242">
        <v>313.92654965720857</v>
      </c>
      <c r="M57" s="242">
        <v>305.94810366099478</v>
      </c>
      <c r="N57" s="242">
        <v>320.23616602202623</v>
      </c>
      <c r="O57" s="242">
        <v>327.21136807057712</v>
      </c>
      <c r="P57" s="242">
        <v>323.53502984905168</v>
      </c>
      <c r="Q57" s="242">
        <v>350.25105239111736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933.17147151751146</v>
      </c>
      <c r="C60" s="96">
        <v>964.08293059585287</v>
      </c>
      <c r="D60" s="96">
        <v>994.01600515715495</v>
      </c>
      <c r="E60" s="96">
        <v>1083.3349117499961</v>
      </c>
      <c r="F60" s="96">
        <v>1044.5324028833081</v>
      </c>
      <c r="G60" s="96">
        <v>1110.4216227004506</v>
      </c>
      <c r="H60" s="96">
        <v>1136.0419284980564</v>
      </c>
      <c r="I60" s="96">
        <v>1307.5275847458674</v>
      </c>
      <c r="J60" s="96">
        <v>1083.7988778820575</v>
      </c>
      <c r="K60" s="96">
        <v>1031.167256969869</v>
      </c>
      <c r="L60" s="96">
        <v>1174.3245741860294</v>
      </c>
      <c r="M60" s="96">
        <v>1387.3835346035426</v>
      </c>
      <c r="N60" s="96">
        <v>1264.5427840443795</v>
      </c>
      <c r="O60" s="96">
        <v>1127.4369957694082</v>
      </c>
      <c r="P60" s="96">
        <v>1190.531710716052</v>
      </c>
      <c r="Q60" s="96">
        <v>1154.0841319113542</v>
      </c>
    </row>
    <row r="61" spans="1:17" x14ac:dyDescent="0.25">
      <c r="A61" s="132" t="s">
        <v>83</v>
      </c>
      <c r="B61" s="160">
        <v>8.1969614737828831</v>
      </c>
      <c r="C61" s="160">
        <v>8.41959739464229</v>
      </c>
      <c r="D61" s="160">
        <v>8.7110011552959126</v>
      </c>
      <c r="E61" s="160">
        <v>9.7108803105838071</v>
      </c>
      <c r="F61" s="160">
        <v>9.2750571439827745</v>
      </c>
      <c r="G61" s="160">
        <v>9.910154264532153</v>
      </c>
      <c r="H61" s="160">
        <v>10.174326834666276</v>
      </c>
      <c r="I61" s="160">
        <v>11.959891496880156</v>
      </c>
      <c r="J61" s="160">
        <v>9.9547401487475167</v>
      </c>
      <c r="K61" s="160">
        <v>9.5520861704120534</v>
      </c>
      <c r="L61" s="160">
        <v>10.779511932694245</v>
      </c>
      <c r="M61" s="160">
        <v>12.747183237729557</v>
      </c>
      <c r="N61" s="160">
        <v>11.654142714691387</v>
      </c>
      <c r="O61" s="160">
        <v>10.37884187868495</v>
      </c>
      <c r="P61" s="160">
        <v>10.890344336027693</v>
      </c>
      <c r="Q61" s="160">
        <v>10.591292085172842</v>
      </c>
    </row>
    <row r="62" spans="1:17" x14ac:dyDescent="0.25">
      <c r="A62" s="76" t="s">
        <v>82</v>
      </c>
      <c r="B62" s="159">
        <v>14.320390121933331</v>
      </c>
      <c r="C62" s="159">
        <v>14.70934318119313</v>
      </c>
      <c r="D62" s="159">
        <v>15.218436160208018</v>
      </c>
      <c r="E62" s="159">
        <v>16.965261447152276</v>
      </c>
      <c r="F62" s="159">
        <v>16.203862508061874</v>
      </c>
      <c r="G62" s="159">
        <v>17.313400299678012</v>
      </c>
      <c r="H62" s="159">
        <v>17.774919397447857</v>
      </c>
      <c r="I62" s="159">
        <v>20.894365869487981</v>
      </c>
      <c r="J62" s="159">
        <v>17.391293462643034</v>
      </c>
      <c r="K62" s="159">
        <v>16.687842303045084</v>
      </c>
      <c r="L62" s="159">
        <v>18.832199796710416</v>
      </c>
      <c r="M62" s="159">
        <v>22.269793203726309</v>
      </c>
      <c r="N62" s="159">
        <v>20.360211615591201</v>
      </c>
      <c r="O62" s="159">
        <v>18.13221462513912</v>
      </c>
      <c r="P62" s="159">
        <v>19.025828040415451</v>
      </c>
      <c r="Q62" s="159">
        <v>18.503372870560014</v>
      </c>
    </row>
    <row r="63" spans="1:17" x14ac:dyDescent="0.25">
      <c r="A63" s="76" t="s">
        <v>81</v>
      </c>
      <c r="B63" s="159">
        <v>14.034125018554997</v>
      </c>
      <c r="C63" s="159">
        <v>14.415302892448322</v>
      </c>
      <c r="D63" s="159">
        <v>14.914219084865493</v>
      </c>
      <c r="E63" s="159">
        <v>16.626125272742396</v>
      </c>
      <c r="F63" s="159">
        <v>15.879946725286233</v>
      </c>
      <c r="G63" s="159">
        <v>16.967304817333105</v>
      </c>
      <c r="H63" s="159">
        <v>17.419598132068462</v>
      </c>
      <c r="I63" s="159">
        <v>20.476686759161748</v>
      </c>
      <c r="J63" s="159">
        <v>17.043640893224463</v>
      </c>
      <c r="K63" s="159">
        <v>16.354251747105845</v>
      </c>
      <c r="L63" s="159">
        <v>18.455743458877148</v>
      </c>
      <c r="M63" s="159">
        <v>21.824619252500312</v>
      </c>
      <c r="N63" s="159">
        <v>19.953210267631061</v>
      </c>
      <c r="O63" s="159">
        <v>17.769751015562345</v>
      </c>
      <c r="P63" s="159">
        <v>18.645501067164489</v>
      </c>
      <c r="Q63" s="159">
        <v>18.133489794572725</v>
      </c>
    </row>
    <row r="64" spans="1:17" x14ac:dyDescent="0.25">
      <c r="A64" s="76" t="s">
        <v>80</v>
      </c>
      <c r="B64" s="159">
        <v>81.958922037429218</v>
      </c>
      <c r="C64" s="159">
        <v>84.184990823870208</v>
      </c>
      <c r="D64" s="159">
        <v>87.098648302584934</v>
      </c>
      <c r="E64" s="159">
        <v>97.096135541874304</v>
      </c>
      <c r="F64" s="159">
        <v>92.738472394645299</v>
      </c>
      <c r="G64" s="159">
        <v>99.08861513421833</v>
      </c>
      <c r="H64" s="159">
        <v>101.7299962300426</v>
      </c>
      <c r="I64" s="159">
        <v>119.58331363445382</v>
      </c>
      <c r="J64" s="159">
        <v>99.53441581536886</v>
      </c>
      <c r="K64" s="159">
        <v>95.508401282543815</v>
      </c>
      <c r="L64" s="159">
        <v>107.7810577637743</v>
      </c>
      <c r="M64" s="159">
        <v>127.45520404352384</v>
      </c>
      <c r="N64" s="159">
        <v>116.52622465305549</v>
      </c>
      <c r="O64" s="159">
        <v>103.77487988623874</v>
      </c>
      <c r="P64" s="159">
        <v>108.88923721942751</v>
      </c>
      <c r="Q64" s="159">
        <v>105.8991048159359</v>
      </c>
    </row>
    <row r="65" spans="1:17" x14ac:dyDescent="0.25">
      <c r="A65" s="129" t="s">
        <v>79</v>
      </c>
      <c r="B65" s="158">
        <v>38.463216716312473</v>
      </c>
      <c r="C65" s="158">
        <v>39.507907935154968</v>
      </c>
      <c r="D65" s="158">
        <v>40.875283643070318</v>
      </c>
      <c r="E65" s="158">
        <v>44.490305540259527</v>
      </c>
      <c r="F65" s="158">
        <v>42.611584000082885</v>
      </c>
      <c r="G65" s="158">
        <v>45.34074625344374</v>
      </c>
      <c r="H65" s="158">
        <v>46.418011389126818</v>
      </c>
      <c r="I65" s="158">
        <v>54.410495426451305</v>
      </c>
      <c r="J65" s="158">
        <v>44.526881342427842</v>
      </c>
      <c r="K65" s="158">
        <v>43.566568427573699</v>
      </c>
      <c r="L65" s="158">
        <v>49.215841512529863</v>
      </c>
      <c r="M65" s="158">
        <v>58.082323859296714</v>
      </c>
      <c r="N65" s="158">
        <v>53.188938989498084</v>
      </c>
      <c r="O65" s="158">
        <v>47.558629796533118</v>
      </c>
      <c r="P65" s="158">
        <v>50.133633997966399</v>
      </c>
      <c r="Q65" s="158">
        <v>49.119669186813802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2.8162457672863908</v>
      </c>
      <c r="F66" s="91">
        <v>2.3812384963198854</v>
      </c>
      <c r="G66" s="91">
        <v>3.037581805811036</v>
      </c>
      <c r="H66" s="91">
        <v>3.4621468751773401</v>
      </c>
      <c r="I66" s="91">
        <v>4.4718418033327287</v>
      </c>
      <c r="J66" s="91">
        <v>5.7133602321005243</v>
      </c>
      <c r="K66" s="91">
        <v>3.2833999167284849</v>
      </c>
      <c r="L66" s="91">
        <v>3.5717989988564716</v>
      </c>
      <c r="M66" s="91">
        <v>4.5305307770293153</v>
      </c>
      <c r="N66" s="91">
        <v>3.9144138146193774</v>
      </c>
      <c r="O66" s="91">
        <v>2.9888682776090367</v>
      </c>
      <c r="P66" s="91">
        <v>2.5315810150615428</v>
      </c>
      <c r="Q66" s="91">
        <v>1.5133974365682208</v>
      </c>
    </row>
    <row r="67" spans="1:17" x14ac:dyDescent="0.25">
      <c r="A67" s="92" t="s">
        <v>26</v>
      </c>
      <c r="B67" s="91">
        <v>9.8437826016134196</v>
      </c>
      <c r="C67" s="91">
        <v>10.111147479594061</v>
      </c>
      <c r="D67" s="91">
        <v>10.461096089007624</v>
      </c>
      <c r="E67" s="91">
        <v>11.661857256913487</v>
      </c>
      <c r="F67" s="91">
        <v>11.138474474343516</v>
      </c>
      <c r="G67" s="91">
        <v>11.901166601858613</v>
      </c>
      <c r="H67" s="91">
        <v>12.218413103263687</v>
      </c>
      <c r="I67" s="91">
        <v>14.362708939248028</v>
      </c>
      <c r="J67" s="91">
        <v>11.954710070706254</v>
      </c>
      <c r="K67" s="91">
        <v>11.471160374994451</v>
      </c>
      <c r="L67" s="91">
        <v>12.945183694753871</v>
      </c>
      <c r="M67" s="91">
        <v>15.308172543750086</v>
      </c>
      <c r="N67" s="91">
        <v>13.995533303227223</v>
      </c>
      <c r="O67" s="91">
        <v>12.464016506246393</v>
      </c>
      <c r="P67" s="91">
        <v>13.078283025172619</v>
      </c>
      <c r="Q67" s="91">
        <v>12.719149295759131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28.619434114699057</v>
      </c>
      <c r="C69" s="157">
        <v>29.396760455560905</v>
      </c>
      <c r="D69" s="157">
        <v>30.414187554062693</v>
      </c>
      <c r="E69" s="157">
        <v>30.012202516059649</v>
      </c>
      <c r="F69" s="157">
        <v>29.091871029419487</v>
      </c>
      <c r="G69" s="157">
        <v>30.401997845774094</v>
      </c>
      <c r="H69" s="157">
        <v>30.737451410685789</v>
      </c>
      <c r="I69" s="157">
        <v>35.575944683870546</v>
      </c>
      <c r="J69" s="157">
        <v>26.858811039621063</v>
      </c>
      <c r="K69" s="157">
        <v>28.81200813585076</v>
      </c>
      <c r="L69" s="157">
        <v>32.698858818919526</v>
      </c>
      <c r="M69" s="157">
        <v>38.243620538517312</v>
      </c>
      <c r="N69" s="157">
        <v>35.278991871651485</v>
      </c>
      <c r="O69" s="157">
        <v>32.105745012677687</v>
      </c>
      <c r="P69" s="157">
        <v>34.523769957732235</v>
      </c>
      <c r="Q69" s="157">
        <v>34.887122454486452</v>
      </c>
    </row>
    <row r="70" spans="1:17" x14ac:dyDescent="0.25">
      <c r="A70" s="156" t="s">
        <v>183</v>
      </c>
      <c r="B70" s="204">
        <v>59.341175736149239</v>
      </c>
      <c r="C70" s="204">
        <v>60.952928743303552</v>
      </c>
      <c r="D70" s="204">
        <v>63.062520428762696</v>
      </c>
      <c r="E70" s="204">
        <v>70.701543981242438</v>
      </c>
      <c r="F70" s="204">
        <v>67.100170541531284</v>
      </c>
      <c r="G70" s="204">
        <v>71.68827119926118</v>
      </c>
      <c r="H70" s="204">
        <v>76.621245120970229</v>
      </c>
      <c r="I70" s="204">
        <v>89.709285105872041</v>
      </c>
      <c r="J70" s="204">
        <v>74.653569967190904</v>
      </c>
      <c r="K70" s="204">
        <v>72.531865682817511</v>
      </c>
      <c r="L70" s="204">
        <v>81.183034545829017</v>
      </c>
      <c r="M70" s="204">
        <v>96.194866086438665</v>
      </c>
      <c r="N70" s="204">
        <v>88.740524468040789</v>
      </c>
      <c r="O70" s="204">
        <v>80.032396543026408</v>
      </c>
      <c r="P70" s="204">
        <v>84.476486139686955</v>
      </c>
      <c r="Q70" s="204">
        <v>82.240254288093013</v>
      </c>
    </row>
    <row r="71" spans="1:17" x14ac:dyDescent="0.25">
      <c r="A71" s="152" t="s">
        <v>192</v>
      </c>
      <c r="B71" s="151">
        <v>54.144115360039336</v>
      </c>
      <c r="C71" s="151">
        <v>55.614712119686828</v>
      </c>
      <c r="D71" s="151">
        <v>57.539547180049446</v>
      </c>
      <c r="E71" s="151">
        <v>64.544624561687087</v>
      </c>
      <c r="F71" s="151">
        <v>61.219572941637679</v>
      </c>
      <c r="G71" s="151">
        <v>65.405007551619832</v>
      </c>
      <c r="H71" s="151">
        <v>70.170490043597226</v>
      </c>
      <c r="I71" s="151">
        <v>82.126441341166071</v>
      </c>
      <c r="J71" s="151">
        <v>68.342037852882896</v>
      </c>
      <c r="K71" s="151">
        <v>66.475625366913491</v>
      </c>
      <c r="L71" s="151">
        <v>74.348578324656216</v>
      </c>
      <c r="M71" s="151">
        <v>88.112861416329679</v>
      </c>
      <c r="N71" s="151">
        <v>81.351532398995374</v>
      </c>
      <c r="O71" s="151">
        <v>73.451974267022862</v>
      </c>
      <c r="P71" s="151">
        <v>77.571759649025211</v>
      </c>
      <c r="Q71" s="151">
        <v>75.5251337396179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0.77746019240070519</v>
      </c>
      <c r="F75" s="87">
        <v>0.76188872124793217</v>
      </c>
      <c r="G75" s="87">
        <v>0.92212096077698558</v>
      </c>
      <c r="H75" s="87">
        <v>0.6747099721654134</v>
      </c>
      <c r="I75" s="87">
        <v>0.7564073674961741</v>
      </c>
      <c r="J75" s="87">
        <v>0.97789020500543467</v>
      </c>
      <c r="K75" s="87">
        <v>0.45191654282356997</v>
      </c>
      <c r="L75" s="87">
        <v>0.58500218173368657</v>
      </c>
      <c r="M75" s="87">
        <v>0.68649654376190439</v>
      </c>
      <c r="N75" s="87">
        <v>0.52535623652361219</v>
      </c>
      <c r="O75" s="87">
        <v>0.33625132664440027</v>
      </c>
      <c r="P75" s="87">
        <v>0.26136183851977607</v>
      </c>
      <c r="Q75" s="87">
        <v>2.8176140132994134E-4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54.144115360039336</v>
      </c>
      <c r="C78" s="87">
        <v>55.614712119686828</v>
      </c>
      <c r="D78" s="87">
        <v>57.539547180049446</v>
      </c>
      <c r="E78" s="87">
        <v>60.115548167290648</v>
      </c>
      <c r="F78" s="87">
        <v>60.457684220389744</v>
      </c>
      <c r="G78" s="87">
        <v>64.482886590842853</v>
      </c>
      <c r="H78" s="87">
        <v>44.60906597839579</v>
      </c>
      <c r="I78" s="87">
        <v>55.138805329862436</v>
      </c>
      <c r="J78" s="87">
        <v>45.534513638051976</v>
      </c>
      <c r="K78" s="87">
        <v>37.685317146468002</v>
      </c>
      <c r="L78" s="87">
        <v>47.404741076546088</v>
      </c>
      <c r="M78" s="87">
        <v>54.63483881463776</v>
      </c>
      <c r="N78" s="87">
        <v>44.165386831987902</v>
      </c>
      <c r="O78" s="87">
        <v>31.951160961015116</v>
      </c>
      <c r="P78" s="87">
        <v>29.837076935599374</v>
      </c>
      <c r="Q78" s="87">
        <v>5.4022876412072804E-2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3.6516162019957386</v>
      </c>
      <c r="F81" s="87">
        <v>0</v>
      </c>
      <c r="G81" s="87">
        <v>0</v>
      </c>
      <c r="H81" s="87">
        <v>24.886714093036023</v>
      </c>
      <c r="I81" s="87">
        <v>26.231228643807466</v>
      </c>
      <c r="J81" s="87">
        <v>21.829634009825487</v>
      </c>
      <c r="K81" s="87">
        <v>28.338391677621917</v>
      </c>
      <c r="L81" s="87">
        <v>26.35883506637645</v>
      </c>
      <c r="M81" s="87">
        <v>32.791526057930021</v>
      </c>
      <c r="N81" s="87">
        <v>36.660789330483865</v>
      </c>
      <c r="O81" s="87">
        <v>41.164561979363349</v>
      </c>
      <c r="P81" s="87">
        <v>47.473320874906058</v>
      </c>
      <c r="Q81" s="87">
        <v>75.470829101804497</v>
      </c>
    </row>
    <row r="82" spans="1:17" x14ac:dyDescent="0.25">
      <c r="A82" s="152" t="s">
        <v>191</v>
      </c>
      <c r="B82" s="151">
        <v>5.1970603761099001</v>
      </c>
      <c r="C82" s="151">
        <v>5.3382166236167246</v>
      </c>
      <c r="D82" s="151">
        <v>5.5229732487132512</v>
      </c>
      <c r="E82" s="151">
        <v>6.1569194195553534</v>
      </c>
      <c r="F82" s="151">
        <v>5.8805975998935995</v>
      </c>
      <c r="G82" s="151">
        <v>6.2832636476413501</v>
      </c>
      <c r="H82" s="151">
        <v>6.4507550773730031</v>
      </c>
      <c r="I82" s="151">
        <v>7.5828437647059745</v>
      </c>
      <c r="J82" s="151">
        <v>6.3115321143080019</v>
      </c>
      <c r="K82" s="151">
        <v>6.0562403159040175</v>
      </c>
      <c r="L82" s="151">
        <v>6.8344562211727942</v>
      </c>
      <c r="M82" s="151">
        <v>8.0820046701089865</v>
      </c>
      <c r="N82" s="151">
        <v>7.3889920690454165</v>
      </c>
      <c r="O82" s="151">
        <v>6.5804222760035396</v>
      </c>
      <c r="P82" s="151">
        <v>6.9047264906617478</v>
      </c>
      <c r="Q82" s="151">
        <v>6.7151205484751086</v>
      </c>
    </row>
    <row r="83" spans="1:17" x14ac:dyDescent="0.25">
      <c r="A83" s="156" t="s">
        <v>181</v>
      </c>
      <c r="B83" s="204">
        <v>428.08939685247879</v>
      </c>
      <c r="C83" s="204">
        <v>443.70953087734722</v>
      </c>
      <c r="D83" s="204">
        <v>456.60284431630083</v>
      </c>
      <c r="E83" s="204">
        <v>491.74625475434533</v>
      </c>
      <c r="F83" s="204">
        <v>476.941802595696</v>
      </c>
      <c r="G83" s="204">
        <v>505.70115691263379</v>
      </c>
      <c r="H83" s="204">
        <v>514.25410792695595</v>
      </c>
      <c r="I83" s="204">
        <v>584.79677039334456</v>
      </c>
      <c r="J83" s="204">
        <v>484.14041710238848</v>
      </c>
      <c r="K83" s="204">
        <v>456.98541428112975</v>
      </c>
      <c r="L83" s="204">
        <v>523.7945550351269</v>
      </c>
      <c r="M83" s="204">
        <v>618.40534649136907</v>
      </c>
      <c r="N83" s="204">
        <v>561.97845192223201</v>
      </c>
      <c r="O83" s="204">
        <v>500.53584114610237</v>
      </c>
      <c r="P83" s="204">
        <v>530.07863452118397</v>
      </c>
      <c r="Q83" s="204">
        <v>509.86237056807244</v>
      </c>
    </row>
    <row r="84" spans="1:17" x14ac:dyDescent="0.25">
      <c r="A84" s="152" t="s">
        <v>190</v>
      </c>
      <c r="B84" s="151">
        <v>200.28859082815995</v>
      </c>
      <c r="C84" s="151">
        <v>189.18661654405975</v>
      </c>
      <c r="D84" s="151">
        <v>205.94054376549224</v>
      </c>
      <c r="E84" s="151">
        <v>301.11408087060875</v>
      </c>
      <c r="F84" s="151">
        <v>257.50200257836599</v>
      </c>
      <c r="G84" s="151">
        <v>291.28543826142993</v>
      </c>
      <c r="H84" s="151">
        <v>319.46368437000461</v>
      </c>
      <c r="I84" s="151">
        <v>455.96571604418745</v>
      </c>
      <c r="J84" s="151">
        <v>391.34463987681085</v>
      </c>
      <c r="K84" s="151">
        <v>406.88616185000933</v>
      </c>
      <c r="L84" s="151">
        <v>425.66558880070374</v>
      </c>
      <c r="M84" s="151">
        <v>507.23573640481544</v>
      </c>
      <c r="N84" s="151">
        <v>478.08342178281117</v>
      </c>
      <c r="O84" s="151">
        <v>425.54306490025999</v>
      </c>
      <c r="P84" s="151">
        <v>426.31962940417964</v>
      </c>
      <c r="Q84" s="151">
        <v>438.06190832892753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2.8349927985217511</v>
      </c>
      <c r="J86" s="208">
        <v>0</v>
      </c>
      <c r="K86" s="208">
        <v>0</v>
      </c>
      <c r="L86" s="208">
        <v>0</v>
      </c>
      <c r="M86" s="208">
        <v>0.65652280690192777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6.670661034404084E-16</v>
      </c>
      <c r="J87" s="208">
        <v>1.1759045822642032E-15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3.014148293546408E-16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200.28859082815995</v>
      </c>
      <c r="C89" s="208">
        <v>189.18661654405975</v>
      </c>
      <c r="D89" s="208">
        <v>205.94054376549224</v>
      </c>
      <c r="E89" s="208">
        <v>301.11408087060875</v>
      </c>
      <c r="F89" s="208">
        <v>257.50200257836599</v>
      </c>
      <c r="G89" s="208">
        <v>291.28543826142993</v>
      </c>
      <c r="H89" s="208">
        <v>319.46368437000461</v>
      </c>
      <c r="I89" s="208">
        <v>453.13072324566571</v>
      </c>
      <c r="J89" s="208">
        <v>391.34463987681085</v>
      </c>
      <c r="K89" s="208">
        <v>406.88616185000933</v>
      </c>
      <c r="L89" s="208">
        <v>425.66558880070374</v>
      </c>
      <c r="M89" s="208">
        <v>506.57921359791351</v>
      </c>
      <c r="N89" s="208">
        <v>478.08342178281117</v>
      </c>
      <c r="O89" s="208">
        <v>425.54306490025999</v>
      </c>
      <c r="P89" s="208">
        <v>426.31962940417964</v>
      </c>
      <c r="Q89" s="208">
        <v>438.06190832892753</v>
      </c>
    </row>
    <row r="90" spans="1:17" x14ac:dyDescent="0.25">
      <c r="A90" s="152" t="s">
        <v>189</v>
      </c>
      <c r="B90" s="151">
        <v>227.80080602431886</v>
      </c>
      <c r="C90" s="151">
        <v>254.52291433328745</v>
      </c>
      <c r="D90" s="151">
        <v>250.6623005508086</v>
      </c>
      <c r="E90" s="151">
        <v>190.63217388373658</v>
      </c>
      <c r="F90" s="151">
        <v>219.43980001733001</v>
      </c>
      <c r="G90" s="151">
        <v>214.41571865120389</v>
      </c>
      <c r="H90" s="151">
        <v>194.79042355695137</v>
      </c>
      <c r="I90" s="151">
        <v>128.83105434915717</v>
      </c>
      <c r="J90" s="151">
        <v>92.795777225577623</v>
      </c>
      <c r="K90" s="151">
        <v>50.099252431120412</v>
      </c>
      <c r="L90" s="151">
        <v>98.128966234423203</v>
      </c>
      <c r="M90" s="151">
        <v>111.1696100865536</v>
      </c>
      <c r="N90" s="151">
        <v>83.89503013942084</v>
      </c>
      <c r="O90" s="151">
        <v>74.992776245842393</v>
      </c>
      <c r="P90" s="151">
        <v>103.75900511700435</v>
      </c>
      <c r="Q90" s="151">
        <v>71.800462239144892</v>
      </c>
    </row>
    <row r="91" spans="1:17" x14ac:dyDescent="0.25">
      <c r="A91" s="156" t="s">
        <v>180</v>
      </c>
      <c r="B91" s="155">
        <v>116.67711042282033</v>
      </c>
      <c r="C91" s="155">
        <v>121.41905115174757</v>
      </c>
      <c r="D91" s="155">
        <v>124.65093143938432</v>
      </c>
      <c r="E91" s="155">
        <v>132.12443534414498</v>
      </c>
      <c r="F91" s="155">
        <v>129.05737720003034</v>
      </c>
      <c r="G91" s="155">
        <v>136.35436995445534</v>
      </c>
      <c r="H91" s="155">
        <v>138.0459786961209</v>
      </c>
      <c r="I91" s="155">
        <v>154.60619755825869</v>
      </c>
      <c r="J91" s="155">
        <v>127.56026202218183</v>
      </c>
      <c r="K91" s="155">
        <v>119.44064298954436</v>
      </c>
      <c r="L91" s="155">
        <v>137.97339582552758</v>
      </c>
      <c r="M91" s="155">
        <v>162.78491323168879</v>
      </c>
      <c r="N91" s="155">
        <v>147.46950886138436</v>
      </c>
      <c r="O91" s="155">
        <v>131.35702833226736</v>
      </c>
      <c r="P91" s="155">
        <v>139.75595282327134</v>
      </c>
      <c r="Q91" s="155">
        <v>137.37690411729898</v>
      </c>
    </row>
    <row r="92" spans="1:17" x14ac:dyDescent="0.25">
      <c r="A92" s="152" t="s">
        <v>193</v>
      </c>
      <c r="B92" s="151">
        <v>33.143754165093533</v>
      </c>
      <c r="C92" s="151">
        <v>31.306599562837189</v>
      </c>
      <c r="D92" s="151">
        <v>34.079039285094936</v>
      </c>
      <c r="E92" s="151">
        <v>49.828355328467318</v>
      </c>
      <c r="F92" s="151">
        <v>42.611429014441484</v>
      </c>
      <c r="G92" s="151">
        <v>48.201911640046397</v>
      </c>
      <c r="H92" s="151">
        <v>52.864847546502354</v>
      </c>
      <c r="I92" s="151">
        <v>75.492071571796089</v>
      </c>
      <c r="J92" s="151">
        <v>64.759707401568406</v>
      </c>
      <c r="K92" s="151">
        <v>67.331518314517638</v>
      </c>
      <c r="L92" s="151">
        <v>70.439137713313883</v>
      </c>
      <c r="M92" s="151">
        <v>83.946366223085803</v>
      </c>
      <c r="N92" s="151">
        <v>79.113240232295979</v>
      </c>
      <c r="O92" s="151">
        <v>70.418862459397218</v>
      </c>
      <c r="P92" s="151">
        <v>70.547368346351718</v>
      </c>
      <c r="Q92" s="151">
        <v>72.490480554643682</v>
      </c>
    </row>
    <row r="93" spans="1:17" x14ac:dyDescent="0.25">
      <c r="A93" s="152" t="s">
        <v>187</v>
      </c>
      <c r="B93" s="151">
        <v>35.718003483424738</v>
      </c>
      <c r="C93" s="151">
        <v>36.688132551644173</v>
      </c>
      <c r="D93" s="151">
        <v>37.957915332910069</v>
      </c>
      <c r="E93" s="151">
        <v>42.282417186890875</v>
      </c>
      <c r="F93" s="151">
        <v>40.385569235784828</v>
      </c>
      <c r="G93" s="151">
        <v>43.146633240338197</v>
      </c>
      <c r="H93" s="151">
        <v>44.294652379051598</v>
      </c>
      <c r="I93" s="151">
        <v>52.072508270094147</v>
      </c>
      <c r="J93" s="151">
        <v>43.32273581283949</v>
      </c>
      <c r="K93" s="151">
        <v>41.593299597273912</v>
      </c>
      <c r="L93" s="151">
        <v>46.937003783905396</v>
      </c>
      <c r="M93" s="151">
        <v>55.504063620064358</v>
      </c>
      <c r="N93" s="151">
        <v>50.746715212061076</v>
      </c>
      <c r="O93" s="151">
        <v>45.197194125226488</v>
      </c>
      <c r="P93" s="151">
        <v>47.429585887026441</v>
      </c>
      <c r="Q93" s="151">
        <v>49.815518014778682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0.50930494095398338</v>
      </c>
      <c r="F97" s="87">
        <v>0.50260575537263485</v>
      </c>
      <c r="G97" s="87">
        <v>0.60830839085940158</v>
      </c>
      <c r="H97" s="87">
        <v>0.42590615592364023</v>
      </c>
      <c r="I97" s="87">
        <v>0.47960228467565813</v>
      </c>
      <c r="J97" s="87">
        <v>0.61989487490278006</v>
      </c>
      <c r="K97" s="87">
        <v>0.28276078720397535</v>
      </c>
      <c r="L97" s="87">
        <v>0.36931774939563278</v>
      </c>
      <c r="M97" s="87">
        <v>0.43243798042011439</v>
      </c>
      <c r="N97" s="87">
        <v>0.32771482642745142</v>
      </c>
      <c r="O97" s="87">
        <v>0.2069054867056862</v>
      </c>
      <c r="P97" s="87">
        <v>0.15980408106960647</v>
      </c>
      <c r="Q97" s="87">
        <v>1.8584661117201202E-4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35.718003483424738</v>
      </c>
      <c r="C100" s="87">
        <v>36.688132551644173</v>
      </c>
      <c r="D100" s="87">
        <v>37.957915332910069</v>
      </c>
      <c r="E100" s="87">
        <v>39.380981829071111</v>
      </c>
      <c r="F100" s="87">
        <v>39.882963480412194</v>
      </c>
      <c r="G100" s="87">
        <v>42.538324849478798</v>
      </c>
      <c r="H100" s="87">
        <v>28.159174451248049</v>
      </c>
      <c r="I100" s="87">
        <v>34.960919402496614</v>
      </c>
      <c r="J100" s="87">
        <v>28.864806591719855</v>
      </c>
      <c r="K100" s="87">
        <v>23.579419942869585</v>
      </c>
      <c r="L100" s="87">
        <v>29.927088875444042</v>
      </c>
      <c r="M100" s="87">
        <v>34.415583839814104</v>
      </c>
      <c r="N100" s="87">
        <v>27.550167055256111</v>
      </c>
      <c r="O100" s="87">
        <v>19.660503871979724</v>
      </c>
      <c r="P100" s="87">
        <v>18.243239673016877</v>
      </c>
      <c r="Q100" s="87">
        <v>3.56328739833012E-2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2.3921304168657804</v>
      </c>
      <c r="F103" s="87">
        <v>0</v>
      </c>
      <c r="G103" s="87">
        <v>0</v>
      </c>
      <c r="H103" s="87">
        <v>15.709571771879904</v>
      </c>
      <c r="I103" s="87">
        <v>16.631986582921879</v>
      </c>
      <c r="J103" s="87">
        <v>13.838034346216855</v>
      </c>
      <c r="K103" s="87">
        <v>17.731118867200355</v>
      </c>
      <c r="L103" s="87">
        <v>16.64059715906572</v>
      </c>
      <c r="M103" s="87">
        <v>20.656041799830142</v>
      </c>
      <c r="N103" s="87">
        <v>22.868833330377512</v>
      </c>
      <c r="O103" s="87">
        <v>25.329784766541074</v>
      </c>
      <c r="P103" s="87">
        <v>29.026542132939959</v>
      </c>
      <c r="Q103" s="87">
        <v>49.779699294184212</v>
      </c>
    </row>
    <row r="104" spans="1:17" x14ac:dyDescent="0.25">
      <c r="A104" s="152" t="s">
        <v>186</v>
      </c>
      <c r="B104" s="151">
        <v>47.815352774302056</v>
      </c>
      <c r="C104" s="151">
        <v>53.424319037266201</v>
      </c>
      <c r="D104" s="151">
        <v>52.613976821379318</v>
      </c>
      <c r="E104" s="151">
        <v>40.013662828786785</v>
      </c>
      <c r="F104" s="151">
        <v>46.06037894980404</v>
      </c>
      <c r="G104" s="151">
        <v>45.005825074070735</v>
      </c>
      <c r="H104" s="151">
        <v>40.886478770566946</v>
      </c>
      <c r="I104" s="151">
        <v>27.041617716368453</v>
      </c>
      <c r="J104" s="151">
        <v>19.477818807773929</v>
      </c>
      <c r="K104" s="151">
        <v>10.515825077752805</v>
      </c>
      <c r="L104" s="151">
        <v>20.597254328308289</v>
      </c>
      <c r="M104" s="151">
        <v>23.334483388538601</v>
      </c>
      <c r="N104" s="151">
        <v>17.609553417027293</v>
      </c>
      <c r="O104" s="151">
        <v>15.740971747643659</v>
      </c>
      <c r="P104" s="151">
        <v>21.778998589893185</v>
      </c>
      <c r="Q104" s="151">
        <v>15.070905547876592</v>
      </c>
    </row>
    <row r="105" spans="1:17" x14ac:dyDescent="0.25">
      <c r="A105" s="243" t="s">
        <v>179</v>
      </c>
      <c r="B105" s="242">
        <v>172.09017313805026</v>
      </c>
      <c r="C105" s="242">
        <v>176.76427759614563</v>
      </c>
      <c r="D105" s="242">
        <v>182.88212062668237</v>
      </c>
      <c r="E105" s="242">
        <v>203.87396955765109</v>
      </c>
      <c r="F105" s="242">
        <v>194.72412977399131</v>
      </c>
      <c r="G105" s="242">
        <v>208.05760386489499</v>
      </c>
      <c r="H105" s="242">
        <v>213.60374477065733</v>
      </c>
      <c r="I105" s="242">
        <v>251.09057850195734</v>
      </c>
      <c r="J105" s="242">
        <v>208.99365712788472</v>
      </c>
      <c r="K105" s="242">
        <v>200.54018408569706</v>
      </c>
      <c r="L105" s="242">
        <v>226.30923431496015</v>
      </c>
      <c r="M105" s="242">
        <v>267.61928519726939</v>
      </c>
      <c r="N105" s="242">
        <v>244.67157055225536</v>
      </c>
      <c r="O105" s="242">
        <v>217.89741254585391</v>
      </c>
      <c r="P105" s="242">
        <v>228.63609257090812</v>
      </c>
      <c r="Q105" s="242">
        <v>222.35767418483459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39.515003806329844</v>
      </c>
      <c r="C108" s="96">
        <v>41.13705104326624</v>
      </c>
      <c r="D108" s="96">
        <v>41.528656344354808</v>
      </c>
      <c r="E108" s="96">
        <v>50.79560013381812</v>
      </c>
      <c r="F108" s="96">
        <v>51.046831003270029</v>
      </c>
      <c r="G108" s="96">
        <v>61.531533381335656</v>
      </c>
      <c r="H108" s="96">
        <v>66.078196042343308</v>
      </c>
      <c r="I108" s="96">
        <v>74.149883436023984</v>
      </c>
      <c r="J108" s="96">
        <v>75.263933696477125</v>
      </c>
      <c r="K108" s="96">
        <v>83.433875360313095</v>
      </c>
      <c r="L108" s="96">
        <v>75.139476689436336</v>
      </c>
      <c r="M108" s="96">
        <v>77.7487956042511</v>
      </c>
      <c r="N108" s="96">
        <v>89.943014955293762</v>
      </c>
      <c r="O108" s="96">
        <v>92.139186443950848</v>
      </c>
      <c r="P108" s="96">
        <v>95.833218411584525</v>
      </c>
      <c r="Q108" s="96">
        <v>102.23053329737336</v>
      </c>
    </row>
    <row r="109" spans="1:17" x14ac:dyDescent="0.25">
      <c r="A109" s="132" t="s">
        <v>83</v>
      </c>
      <c r="B109" s="160">
        <v>0.36678093785638421</v>
      </c>
      <c r="C109" s="160">
        <v>0.38028959471050938</v>
      </c>
      <c r="D109" s="160">
        <v>0.38483975077907717</v>
      </c>
      <c r="E109" s="160">
        <v>0.4785515992362317</v>
      </c>
      <c r="F109" s="160">
        <v>0.47760207180856729</v>
      </c>
      <c r="G109" s="160">
        <v>0.5777759800735891</v>
      </c>
      <c r="H109" s="160">
        <v>0.62316836881141602</v>
      </c>
      <c r="I109" s="160">
        <v>0.70948460781721645</v>
      </c>
      <c r="J109" s="160">
        <v>0.72247684114541055</v>
      </c>
      <c r="K109" s="160">
        <v>0.80581869760205072</v>
      </c>
      <c r="L109" s="160">
        <v>0.72085133568485737</v>
      </c>
      <c r="M109" s="160">
        <v>0.74645427500776096</v>
      </c>
      <c r="N109" s="160">
        <v>0.86572297908919082</v>
      </c>
      <c r="O109" s="160">
        <v>0.88665280897472387</v>
      </c>
      <c r="P109" s="160">
        <v>0.91834123602336626</v>
      </c>
      <c r="Q109" s="160">
        <v>0.98394666536759845</v>
      </c>
    </row>
    <row r="110" spans="1:17" x14ac:dyDescent="0.25">
      <c r="A110" s="76" t="s">
        <v>82</v>
      </c>
      <c r="B110" s="159">
        <v>0.66637905560785193</v>
      </c>
      <c r="C110" s="159">
        <v>0.69092200500318601</v>
      </c>
      <c r="D110" s="159">
        <v>0.69918887056485213</v>
      </c>
      <c r="E110" s="159">
        <v>0.86944748171055075</v>
      </c>
      <c r="F110" s="159">
        <v>0.86772235064398318</v>
      </c>
      <c r="G110" s="159">
        <v>1.049721433737911</v>
      </c>
      <c r="H110" s="159">
        <v>1.1321917423523182</v>
      </c>
      <c r="I110" s="159">
        <v>1.2890137794202015</v>
      </c>
      <c r="J110" s="159">
        <v>1.3126184744353737</v>
      </c>
      <c r="K110" s="159">
        <v>1.4640365604535925</v>
      </c>
      <c r="L110" s="159">
        <v>1.3096652053805</v>
      </c>
      <c r="M110" s="159">
        <v>1.3561814246434054</v>
      </c>
      <c r="N110" s="159">
        <v>1.5728725287500094</v>
      </c>
      <c r="O110" s="159">
        <v>1.6108984969332731</v>
      </c>
      <c r="P110" s="159">
        <v>1.6684710202322914</v>
      </c>
      <c r="Q110" s="159">
        <v>1.7876650118957169</v>
      </c>
    </row>
    <row r="111" spans="1:17" x14ac:dyDescent="0.25">
      <c r="A111" s="76" t="s">
        <v>81</v>
      </c>
      <c r="B111" s="159">
        <v>0.61113218096013144</v>
      </c>
      <c r="C111" s="159">
        <v>0.63364037065328294</v>
      </c>
      <c r="D111" s="159">
        <v>0.64122186280536864</v>
      </c>
      <c r="E111" s="159">
        <v>0.79736500007999678</v>
      </c>
      <c r="F111" s="159">
        <v>0.79578289286597004</v>
      </c>
      <c r="G111" s="159">
        <v>0.96269314559364538</v>
      </c>
      <c r="H111" s="159">
        <v>1.0383261642844928</v>
      </c>
      <c r="I111" s="159">
        <v>1.1821467011536839</v>
      </c>
      <c r="J111" s="159">
        <v>1.203794423458465</v>
      </c>
      <c r="K111" s="159">
        <v>1.3426590296707861</v>
      </c>
      <c r="L111" s="159">
        <v>1.2010859983612496</v>
      </c>
      <c r="M111" s="159">
        <v>1.2437457402737984</v>
      </c>
      <c r="N111" s="159">
        <v>1.4424718345783858</v>
      </c>
      <c r="O111" s="159">
        <v>1.4773452188382805</v>
      </c>
      <c r="P111" s="159">
        <v>1.5301446299707526</v>
      </c>
      <c r="Q111" s="159">
        <v>1.6394567151415074</v>
      </c>
    </row>
    <row r="112" spans="1:17" x14ac:dyDescent="0.25">
      <c r="A112" s="76" t="s">
        <v>80</v>
      </c>
      <c r="B112" s="159">
        <v>3.7428744684475794</v>
      </c>
      <c r="C112" s="159">
        <v>3.8807257077672253</v>
      </c>
      <c r="D112" s="159">
        <v>3.9271584997111799</v>
      </c>
      <c r="E112" s="159">
        <v>4.8834559753413123</v>
      </c>
      <c r="F112" s="159">
        <v>4.8737663715498325</v>
      </c>
      <c r="G112" s="159">
        <v>5.8960069651887803</v>
      </c>
      <c r="H112" s="159">
        <v>6.3592208221073339</v>
      </c>
      <c r="I112" s="159">
        <v>7.2400486237793213</v>
      </c>
      <c r="J112" s="159">
        <v>7.3726299370188118</v>
      </c>
      <c r="K112" s="159">
        <v>8.2231051784740341</v>
      </c>
      <c r="L112" s="159">
        <v>7.3560422077813428</v>
      </c>
      <c r="M112" s="159">
        <v>7.6173114778502011</v>
      </c>
      <c r="N112" s="159">
        <v>8.8344079551104446</v>
      </c>
      <c r="O112" s="159">
        <v>9.0479897360103738</v>
      </c>
      <c r="P112" s="159">
        <v>9.371359334329215</v>
      </c>
      <c r="Q112" s="159">
        <v>10.040840381842697</v>
      </c>
    </row>
    <row r="113" spans="1:17" x14ac:dyDescent="0.25">
      <c r="A113" s="129" t="s">
        <v>79</v>
      </c>
      <c r="B113" s="158">
        <v>1.7222660769639884</v>
      </c>
      <c r="C113" s="158">
        <v>1.7856976761664436</v>
      </c>
      <c r="D113" s="158">
        <v>1.8070635069197705</v>
      </c>
      <c r="E113" s="158">
        <v>2.1939985775531232</v>
      </c>
      <c r="F113" s="158">
        <v>2.1957256204755153</v>
      </c>
      <c r="G113" s="158">
        <v>2.6452609123938489</v>
      </c>
      <c r="H113" s="158">
        <v>2.8450311775542039</v>
      </c>
      <c r="I113" s="158">
        <v>3.2299753013362391</v>
      </c>
      <c r="J113" s="158">
        <v>3.2338290904812181</v>
      </c>
      <c r="K113" s="158">
        <v>3.6778434983900929</v>
      </c>
      <c r="L113" s="158">
        <v>3.2934593537149954</v>
      </c>
      <c r="M113" s="158">
        <v>3.4035626390286016</v>
      </c>
      <c r="N113" s="158">
        <v>3.9538548610619682</v>
      </c>
      <c r="O113" s="158">
        <v>4.0656951838668194</v>
      </c>
      <c r="P113" s="158">
        <v>4.230507243534487</v>
      </c>
      <c r="Q113" s="158">
        <v>4.5664512872171059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0.1388805748226449</v>
      </c>
      <c r="F114" s="91">
        <v>0.12270246454161363</v>
      </c>
      <c r="G114" s="91">
        <v>0.17721800109322988</v>
      </c>
      <c r="H114" s="91">
        <v>0.21220029696185316</v>
      </c>
      <c r="I114" s="91">
        <v>0.26546236094784381</v>
      </c>
      <c r="J114" s="91">
        <v>0.41494104158963735</v>
      </c>
      <c r="K114" s="91">
        <v>0.27718113847845588</v>
      </c>
      <c r="L114" s="91">
        <v>0.23902008907800162</v>
      </c>
      <c r="M114" s="91">
        <v>0.2654843033660414</v>
      </c>
      <c r="N114" s="91">
        <v>0.2909820045892777</v>
      </c>
      <c r="O114" s="91">
        <v>0.25551256235673137</v>
      </c>
      <c r="P114" s="91">
        <v>0.2136264812211035</v>
      </c>
      <c r="Q114" s="91">
        <v>0.14069426335109037</v>
      </c>
    </row>
    <row r="115" spans="1:17" x14ac:dyDescent="0.25">
      <c r="A115" s="92" t="s">
        <v>26</v>
      </c>
      <c r="B115" s="91">
        <v>0.4407747008995474</v>
      </c>
      <c r="C115" s="91">
        <v>0.45700857122888017</v>
      </c>
      <c r="D115" s="91">
        <v>0.46247666804953491</v>
      </c>
      <c r="E115" s="91">
        <v>0.57509378554711765</v>
      </c>
      <c r="F115" s="91">
        <v>0.57395270206995885</v>
      </c>
      <c r="G115" s="91">
        <v>0.69433552433849932</v>
      </c>
      <c r="H115" s="91">
        <v>0.74888529643397794</v>
      </c>
      <c r="I115" s="91">
        <v>0.85261482679864686</v>
      </c>
      <c r="J115" s="91">
        <v>0.86822809119761135</v>
      </c>
      <c r="K115" s="91">
        <v>0.96838319213274304</v>
      </c>
      <c r="L115" s="91">
        <v>0.86627465902806255</v>
      </c>
      <c r="M115" s="91">
        <v>0.89704269181667184</v>
      </c>
      <c r="N115" s="91">
        <v>1.0403724615571954</v>
      </c>
      <c r="O115" s="91">
        <v>1.0655246397526899</v>
      </c>
      <c r="P115" s="91">
        <v>1.1036058362182799</v>
      </c>
      <c r="Q115" s="91">
        <v>1.182446393379168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1.2814913760644411</v>
      </c>
      <c r="C117" s="157">
        <v>1.3286891049375635</v>
      </c>
      <c r="D117" s="157">
        <v>1.3445868388702356</v>
      </c>
      <c r="E117" s="157">
        <v>1.4800242171833609</v>
      </c>
      <c r="F117" s="157">
        <v>1.4990704538639428</v>
      </c>
      <c r="G117" s="157">
        <v>1.7737073869621194</v>
      </c>
      <c r="H117" s="157">
        <v>1.883945584158373</v>
      </c>
      <c r="I117" s="157">
        <v>2.1118981135897483</v>
      </c>
      <c r="J117" s="157">
        <v>1.9506599576939692</v>
      </c>
      <c r="K117" s="157">
        <v>2.4322791677788937</v>
      </c>
      <c r="L117" s="157">
        <v>2.188164605608931</v>
      </c>
      <c r="M117" s="157">
        <v>2.2410356438458883</v>
      </c>
      <c r="N117" s="157">
        <v>2.622500394915495</v>
      </c>
      <c r="O117" s="157">
        <v>2.7446579817573982</v>
      </c>
      <c r="P117" s="157">
        <v>2.9132749260951036</v>
      </c>
      <c r="Q117" s="157">
        <v>3.2433106304868478</v>
      </c>
    </row>
    <row r="118" spans="1:17" x14ac:dyDescent="0.25">
      <c r="A118" s="156" t="s">
        <v>183</v>
      </c>
      <c r="B118" s="204">
        <v>4.7025001989014203</v>
      </c>
      <c r="C118" s="204">
        <v>4.8756947545254867</v>
      </c>
      <c r="D118" s="204">
        <v>4.9340323277443288</v>
      </c>
      <c r="E118" s="204">
        <v>6.1314177080935606</v>
      </c>
      <c r="F118" s="204">
        <v>6.1193550704336674</v>
      </c>
      <c r="G118" s="204">
        <v>7.4022100470495902</v>
      </c>
      <c r="H118" s="204">
        <v>7.9834230562194772</v>
      </c>
      <c r="I118" s="204">
        <v>9.089871563948563</v>
      </c>
      <c r="J118" s="204">
        <v>9.2527046589746025</v>
      </c>
      <c r="K118" s="204">
        <v>10.325005883478928</v>
      </c>
      <c r="L118" s="204">
        <v>9.236149373019046</v>
      </c>
      <c r="M118" s="204">
        <v>9.5640860869092332</v>
      </c>
      <c r="N118" s="204">
        <v>11.092617945943973</v>
      </c>
      <c r="O118" s="204">
        <v>11.361590909805894</v>
      </c>
      <c r="P118" s="204">
        <v>11.768711959441214</v>
      </c>
      <c r="Q118" s="204">
        <v>12.611762104421214</v>
      </c>
    </row>
    <row r="119" spans="1:17" x14ac:dyDescent="0.25">
      <c r="A119" s="152" t="s">
        <v>192</v>
      </c>
      <c r="B119" s="151">
        <v>4.0936099632528551</v>
      </c>
      <c r="C119" s="151">
        <v>4.2443789007319985</v>
      </c>
      <c r="D119" s="151">
        <v>4.2951627945883839</v>
      </c>
      <c r="E119" s="151">
        <v>5.3369778505264778</v>
      </c>
      <c r="F119" s="151">
        <v>5.3264915161024184</v>
      </c>
      <c r="G119" s="151">
        <v>6.4430485521388619</v>
      </c>
      <c r="H119" s="151">
        <v>6.9489060032016114</v>
      </c>
      <c r="I119" s="151">
        <v>7.9120615813261628</v>
      </c>
      <c r="J119" s="151">
        <v>8.0533263689613133</v>
      </c>
      <c r="K119" s="151">
        <v>8.9872724136303592</v>
      </c>
      <c r="L119" s="151">
        <v>8.0394695722148981</v>
      </c>
      <c r="M119" s="151">
        <v>8.3249030419377927</v>
      </c>
      <c r="N119" s="151">
        <v>9.6554378355904795</v>
      </c>
      <c r="O119" s="151">
        <v>9.8896653485967274</v>
      </c>
      <c r="P119" s="151">
        <v>10.244180682335942</v>
      </c>
      <c r="Q119" s="151">
        <v>10.978319754764849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6.814062793546051E-2</v>
      </c>
      <c r="F123" s="87">
        <v>6.6289155819659482E-2</v>
      </c>
      <c r="G123" s="87">
        <v>9.08381535854422E-2</v>
      </c>
      <c r="H123" s="87">
        <v>0.10353589287958057</v>
      </c>
      <c r="I123" s="87">
        <v>0.10707073796467285</v>
      </c>
      <c r="J123" s="87">
        <v>0.16931545831284181</v>
      </c>
      <c r="K123" s="87">
        <v>0.10649689779995465</v>
      </c>
      <c r="L123" s="87">
        <v>9.800234217581201E-2</v>
      </c>
      <c r="M123" s="87">
        <v>0.1033058426449484</v>
      </c>
      <c r="N123" s="87">
        <v>0.1135032477646931</v>
      </c>
      <c r="O123" s="87">
        <v>0.10299410382930567</v>
      </c>
      <c r="P123" s="87">
        <v>8.8956039127396622E-2</v>
      </c>
      <c r="Q123" s="87">
        <v>5.696137351987425E-2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4.0936099632528551</v>
      </c>
      <c r="C126" s="87">
        <v>4.2443789007319985</v>
      </c>
      <c r="D126" s="87">
        <v>4.2951627945883839</v>
      </c>
      <c r="E126" s="87">
        <v>5.2688372225910172</v>
      </c>
      <c r="F126" s="87">
        <v>5.2602023602827588</v>
      </c>
      <c r="G126" s="87">
        <v>6.35221039855342</v>
      </c>
      <c r="H126" s="87">
        <v>6.8453701103220306</v>
      </c>
      <c r="I126" s="87">
        <v>7.8049908433614901</v>
      </c>
      <c r="J126" s="87">
        <v>7.8840109106484713</v>
      </c>
      <c r="K126" s="87">
        <v>8.880775515830404</v>
      </c>
      <c r="L126" s="87">
        <v>7.9414672300390867</v>
      </c>
      <c r="M126" s="87">
        <v>8.2215971992928445</v>
      </c>
      <c r="N126" s="87">
        <v>9.5419345878257857</v>
      </c>
      <c r="O126" s="87">
        <v>9.7866712447674225</v>
      </c>
      <c r="P126" s="87">
        <v>10.155224643208546</v>
      </c>
      <c r="Q126" s="87">
        <v>10.921358381244975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0.60889023564856559</v>
      </c>
      <c r="C130" s="151">
        <v>0.63131585379348865</v>
      </c>
      <c r="D130" s="151">
        <v>0.63886953315594486</v>
      </c>
      <c r="E130" s="151">
        <v>0.79443985756708302</v>
      </c>
      <c r="F130" s="151">
        <v>0.79286355433124878</v>
      </c>
      <c r="G130" s="151">
        <v>0.95916149491072855</v>
      </c>
      <c r="H130" s="151">
        <v>1.0345170530178658</v>
      </c>
      <c r="I130" s="151">
        <v>1.1778099826223993</v>
      </c>
      <c r="J130" s="151">
        <v>1.1993782900132888</v>
      </c>
      <c r="K130" s="151">
        <v>1.3377334698485688</v>
      </c>
      <c r="L130" s="151">
        <v>1.1966798008041477</v>
      </c>
      <c r="M130" s="151">
        <v>1.2391830449714405</v>
      </c>
      <c r="N130" s="151">
        <v>1.4371801103534931</v>
      </c>
      <c r="O130" s="151">
        <v>1.471925561209166</v>
      </c>
      <c r="P130" s="151">
        <v>1.5245312771052717</v>
      </c>
      <c r="Q130" s="151">
        <v>1.6334423496563641</v>
      </c>
    </row>
    <row r="131" spans="1:17" x14ac:dyDescent="0.25">
      <c r="A131" s="156" t="s">
        <v>181</v>
      </c>
      <c r="B131" s="204">
        <v>6.930854001723608</v>
      </c>
      <c r="C131" s="204">
        <v>7.251373776246048</v>
      </c>
      <c r="D131" s="204">
        <v>7.2987566261745211</v>
      </c>
      <c r="E131" s="204">
        <v>8.7681838630942597</v>
      </c>
      <c r="F131" s="204">
        <v>8.886145366244028</v>
      </c>
      <c r="G131" s="204">
        <v>10.667715671380096</v>
      </c>
      <c r="H131" s="204">
        <v>11.396615668157189</v>
      </c>
      <c r="I131" s="204">
        <v>12.552178900712125</v>
      </c>
      <c r="J131" s="204">
        <v>12.713459943992198</v>
      </c>
      <c r="K131" s="204">
        <v>13.94889689103794</v>
      </c>
      <c r="L131" s="204">
        <v>12.67377538832509</v>
      </c>
      <c r="M131" s="204">
        <v>13.102695042345257</v>
      </c>
      <c r="N131" s="204">
        <v>15.104859619923335</v>
      </c>
      <c r="O131" s="204">
        <v>15.471709278510474</v>
      </c>
      <c r="P131" s="204">
        <v>16.173394892497996</v>
      </c>
      <c r="Q131" s="204">
        <v>17.138546636458898</v>
      </c>
    </row>
    <row r="132" spans="1:17" x14ac:dyDescent="0.25">
      <c r="A132" s="152" t="s">
        <v>190</v>
      </c>
      <c r="B132" s="151">
        <v>3.2427128339254416</v>
      </c>
      <c r="C132" s="151">
        <v>3.091803927023443</v>
      </c>
      <c r="D132" s="151">
        <v>3.2919416230467591</v>
      </c>
      <c r="E132" s="151">
        <v>5.3690772411862504</v>
      </c>
      <c r="F132" s="151">
        <v>4.7976508130699838</v>
      </c>
      <c r="G132" s="151">
        <v>6.144637385362179</v>
      </c>
      <c r="H132" s="151">
        <v>7.0797778269095568</v>
      </c>
      <c r="I132" s="151">
        <v>9.7869268951815691</v>
      </c>
      <c r="J132" s="151">
        <v>10.276655754435135</v>
      </c>
      <c r="K132" s="151">
        <v>12.419681111626055</v>
      </c>
      <c r="L132" s="151">
        <v>10.299438990230586</v>
      </c>
      <c r="M132" s="151">
        <v>10.747247264920727</v>
      </c>
      <c r="N132" s="151">
        <v>12.84992858345621</v>
      </c>
      <c r="O132" s="151">
        <v>13.153660626075638</v>
      </c>
      <c r="P132" s="151">
        <v>13.007571457780847</v>
      </c>
      <c r="Q132" s="151">
        <v>14.725041263952498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6.0850775159616934E-2</v>
      </c>
      <c r="J134" s="208">
        <v>0</v>
      </c>
      <c r="K134" s="208">
        <v>0</v>
      </c>
      <c r="L134" s="208">
        <v>0</v>
      </c>
      <c r="M134" s="208">
        <v>1.391032302030808E-2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1.4318022076888398E-17</v>
      </c>
      <c r="J135" s="208">
        <v>3.0879090603607176E-17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1.013177753058973E-17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3.2427128339254416</v>
      </c>
      <c r="C137" s="208">
        <v>3.091803927023443</v>
      </c>
      <c r="D137" s="208">
        <v>3.2919416230467591</v>
      </c>
      <c r="E137" s="208">
        <v>5.3690772411862504</v>
      </c>
      <c r="F137" s="208">
        <v>4.7976508130699838</v>
      </c>
      <c r="G137" s="208">
        <v>6.144637385362179</v>
      </c>
      <c r="H137" s="208">
        <v>7.0797778269095568</v>
      </c>
      <c r="I137" s="208">
        <v>9.7260761200219523</v>
      </c>
      <c r="J137" s="208">
        <v>10.276655754435135</v>
      </c>
      <c r="K137" s="208">
        <v>12.419681111626055</v>
      </c>
      <c r="L137" s="208">
        <v>10.299438990230586</v>
      </c>
      <c r="M137" s="208">
        <v>10.733336941900419</v>
      </c>
      <c r="N137" s="208">
        <v>12.84992858345621</v>
      </c>
      <c r="O137" s="208">
        <v>13.153660626075638</v>
      </c>
      <c r="P137" s="208">
        <v>13.007571457780847</v>
      </c>
      <c r="Q137" s="208">
        <v>14.725041263952498</v>
      </c>
    </row>
    <row r="138" spans="1:17" x14ac:dyDescent="0.25">
      <c r="A138" s="152" t="s">
        <v>189</v>
      </c>
      <c r="B138" s="151">
        <v>3.6881411677981664</v>
      </c>
      <c r="C138" s="151">
        <v>4.1595698492226054</v>
      </c>
      <c r="D138" s="151">
        <v>4.0068150031277625</v>
      </c>
      <c r="E138" s="151">
        <v>3.3991066219080097</v>
      </c>
      <c r="F138" s="151">
        <v>4.0884945531740442</v>
      </c>
      <c r="G138" s="151">
        <v>4.5230782860179168</v>
      </c>
      <c r="H138" s="151">
        <v>4.3168378412476311</v>
      </c>
      <c r="I138" s="151">
        <v>2.7652520055305554</v>
      </c>
      <c r="J138" s="151">
        <v>2.4368041895570642</v>
      </c>
      <c r="K138" s="151">
        <v>1.5292157794118844</v>
      </c>
      <c r="L138" s="151">
        <v>2.374336398094504</v>
      </c>
      <c r="M138" s="151">
        <v>2.3554477774245299</v>
      </c>
      <c r="N138" s="151">
        <v>2.2549310364671244</v>
      </c>
      <c r="O138" s="151">
        <v>2.318048652434836</v>
      </c>
      <c r="P138" s="151">
        <v>3.1658234347171508</v>
      </c>
      <c r="Q138" s="151">
        <v>2.413505372506398</v>
      </c>
    </row>
    <row r="139" spans="1:17" x14ac:dyDescent="0.25">
      <c r="A139" s="156" t="s">
        <v>180</v>
      </c>
      <c r="B139" s="155">
        <v>7.1100406950820183</v>
      </c>
      <c r="C139" s="155">
        <v>7.4733487379255692</v>
      </c>
      <c r="D139" s="155">
        <v>7.5015482986009694</v>
      </c>
      <c r="E139" s="155">
        <v>8.8476726835418233</v>
      </c>
      <c r="F139" s="155">
        <v>9.0405928396547317</v>
      </c>
      <c r="G139" s="155">
        <v>10.808645723844815</v>
      </c>
      <c r="H139" s="155">
        <v>11.48790026482795</v>
      </c>
      <c r="I139" s="155">
        <v>12.429662645218823</v>
      </c>
      <c r="J139" s="155">
        <v>12.540972978645007</v>
      </c>
      <c r="K139" s="155">
        <v>13.630672132998036</v>
      </c>
      <c r="L139" s="155">
        <v>12.497548723610119</v>
      </c>
      <c r="M139" s="155">
        <v>12.910179206050669</v>
      </c>
      <c r="N139" s="155">
        <v>14.829002831788276</v>
      </c>
      <c r="O139" s="155">
        <v>15.190487858457352</v>
      </c>
      <c r="P139" s="155">
        <v>15.965112981321509</v>
      </c>
      <c r="Q139" s="155">
        <v>16.810961143412847</v>
      </c>
    </row>
    <row r="140" spans="1:17" x14ac:dyDescent="0.25">
      <c r="A140" s="152" t="s">
        <v>193</v>
      </c>
      <c r="B140" s="151">
        <v>2.1176484386760164</v>
      </c>
      <c r="C140" s="151">
        <v>2.0190976179743103</v>
      </c>
      <c r="D140" s="151">
        <v>2.1497972208099196</v>
      </c>
      <c r="E140" s="151">
        <v>3.5062673197507137</v>
      </c>
      <c r="F140" s="151">
        <v>3.1330982032447157</v>
      </c>
      <c r="G140" s="151">
        <v>4.0127456335967651</v>
      </c>
      <c r="H140" s="151">
        <v>4.6234376058453073</v>
      </c>
      <c r="I140" s="151">
        <v>6.3946294258586311</v>
      </c>
      <c r="J140" s="151">
        <v>6.7111536320797951</v>
      </c>
      <c r="K140" s="151">
        <v>8.1106529199044335</v>
      </c>
      <c r="L140" s="151">
        <v>6.7260321878388689</v>
      </c>
      <c r="M140" s="151">
        <v>7.019225310300353</v>
      </c>
      <c r="N140" s="151">
        <v>8.391625344422982</v>
      </c>
      <c r="O140" s="151">
        <v>8.5899770698979392</v>
      </c>
      <c r="P140" s="151">
        <v>8.4945737717981604</v>
      </c>
      <c r="Q140" s="151">
        <v>9.6161646864983776</v>
      </c>
    </row>
    <row r="141" spans="1:17" x14ac:dyDescent="0.25">
      <c r="A141" s="152" t="s">
        <v>187</v>
      </c>
      <c r="B141" s="151">
        <v>1.9373337786344953</v>
      </c>
      <c r="C141" s="151">
        <v>2.0086863886704247</v>
      </c>
      <c r="D141" s="151">
        <v>2.0327202741313606</v>
      </c>
      <c r="E141" s="151">
        <v>2.5257676130515163</v>
      </c>
      <c r="F141" s="151">
        <v>2.520804871100975</v>
      </c>
      <c r="G141" s="151">
        <v>3.0492244521317335</v>
      </c>
      <c r="H141" s="151">
        <v>3.2886255518738001</v>
      </c>
      <c r="I141" s="151">
        <v>3.7444466614399401</v>
      </c>
      <c r="J141" s="151">
        <v>3.8113013562628297</v>
      </c>
      <c r="K141" s="151">
        <v>4.2532988196268446</v>
      </c>
      <c r="L141" s="151">
        <v>3.8047435159601406</v>
      </c>
      <c r="M141" s="151">
        <v>3.9398271969680887</v>
      </c>
      <c r="N141" s="151">
        <v>4.5695134696054449</v>
      </c>
      <c r="O141" s="151">
        <v>4.6803635205155176</v>
      </c>
      <c r="P141" s="151">
        <v>4.848140748258805</v>
      </c>
      <c r="Q141" s="151">
        <v>5.1955779579586139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3.2248099203822198E-2</v>
      </c>
      <c r="F145" s="87">
        <v>3.13718751613902E-2</v>
      </c>
      <c r="G145" s="87">
        <v>4.2989885433546648E-2</v>
      </c>
      <c r="H145" s="87">
        <v>4.8999192492024057E-2</v>
      </c>
      <c r="I145" s="87">
        <v>5.0672086306301281E-2</v>
      </c>
      <c r="J145" s="87">
        <v>8.0129899912056601E-2</v>
      </c>
      <c r="K145" s="87">
        <v>5.0400511841556153E-2</v>
      </c>
      <c r="L145" s="87">
        <v>4.6380395198087662E-2</v>
      </c>
      <c r="M145" s="87">
        <v>4.8890319371639721E-2</v>
      </c>
      <c r="N145" s="87">
        <v>5.3716323209387726E-2</v>
      </c>
      <c r="O145" s="87">
        <v>4.8742786474495745E-2</v>
      </c>
      <c r="P145" s="87">
        <v>4.209915965665055E-2</v>
      </c>
      <c r="Q145" s="87">
        <v>2.6957427304525175E-2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1.9373337786344953</v>
      </c>
      <c r="C148" s="87">
        <v>2.0086863886704247</v>
      </c>
      <c r="D148" s="87">
        <v>2.0327202741313606</v>
      </c>
      <c r="E148" s="87">
        <v>2.4935195138476942</v>
      </c>
      <c r="F148" s="87">
        <v>2.4894329959395849</v>
      </c>
      <c r="G148" s="87">
        <v>3.0062345666981871</v>
      </c>
      <c r="H148" s="87">
        <v>3.2396263593817762</v>
      </c>
      <c r="I148" s="87">
        <v>3.6937745751336388</v>
      </c>
      <c r="J148" s="87">
        <v>3.731171456350773</v>
      </c>
      <c r="K148" s="87">
        <v>4.2028983077852882</v>
      </c>
      <c r="L148" s="87">
        <v>3.7583631207620529</v>
      </c>
      <c r="M148" s="87">
        <v>3.8909368775964488</v>
      </c>
      <c r="N148" s="87">
        <v>4.5157971463960571</v>
      </c>
      <c r="O148" s="87">
        <v>4.6316207340410216</v>
      </c>
      <c r="P148" s="87">
        <v>4.8060415886021541</v>
      </c>
      <c r="Q148" s="87">
        <v>5.1686205306540884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3.0550584777715071</v>
      </c>
      <c r="C152" s="151">
        <v>3.4455647312808342</v>
      </c>
      <c r="D152" s="151">
        <v>3.3190308036596896</v>
      </c>
      <c r="E152" s="151">
        <v>2.8156377507395942</v>
      </c>
      <c r="F152" s="151">
        <v>3.3866897653090415</v>
      </c>
      <c r="G152" s="151">
        <v>3.7466756381163173</v>
      </c>
      <c r="H152" s="151">
        <v>3.5758371071088422</v>
      </c>
      <c r="I152" s="151">
        <v>2.2905865579202525</v>
      </c>
      <c r="J152" s="151">
        <v>2.0185179903023815</v>
      </c>
      <c r="K152" s="151">
        <v>1.2667203934667584</v>
      </c>
      <c r="L152" s="151">
        <v>1.9667730198111106</v>
      </c>
      <c r="M152" s="151">
        <v>1.9511266987822273</v>
      </c>
      <c r="N152" s="151">
        <v>1.8678640177598498</v>
      </c>
      <c r="O152" s="151">
        <v>1.9201472680438947</v>
      </c>
      <c r="P152" s="151">
        <v>2.6223984612645439</v>
      </c>
      <c r="Q152" s="151">
        <v>1.9992184989558557</v>
      </c>
    </row>
    <row r="153" spans="1:17" x14ac:dyDescent="0.25">
      <c r="A153" s="243" t="s">
        <v>179</v>
      </c>
      <c r="B153" s="242">
        <v>13.662176190786857</v>
      </c>
      <c r="C153" s="242">
        <v>14.16535842026849</v>
      </c>
      <c r="D153" s="242">
        <v>14.334846601054732</v>
      </c>
      <c r="E153" s="242">
        <v>17.825507245167262</v>
      </c>
      <c r="F153" s="242">
        <v>17.790138419593735</v>
      </c>
      <c r="G153" s="242">
        <v>21.521503502073376</v>
      </c>
      <c r="H153" s="242">
        <v>23.212318778028941</v>
      </c>
      <c r="I153" s="242">
        <v>26.427501312637826</v>
      </c>
      <c r="J153" s="242">
        <v>26.911447348326032</v>
      </c>
      <c r="K153" s="242">
        <v>30.015837488207627</v>
      </c>
      <c r="L153" s="242">
        <v>26.850899103559129</v>
      </c>
      <c r="M153" s="242">
        <v>27.804579712142164</v>
      </c>
      <c r="N153" s="242">
        <v>32.247204399048186</v>
      </c>
      <c r="O153" s="242">
        <v>33.026816952553666</v>
      </c>
      <c r="P153" s="242">
        <v>34.207175114233713</v>
      </c>
      <c r="Q153" s="242">
        <v>36.65090335161576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0.99999999999999978</v>
      </c>
      <c r="J157" s="77">
        <f t="shared" si="0"/>
        <v>1.0000000000000002</v>
      </c>
      <c r="K157" s="77">
        <f t="shared" si="0"/>
        <v>1</v>
      </c>
      <c r="L157" s="77">
        <f t="shared" si="0"/>
        <v>0.99999999999999989</v>
      </c>
      <c r="M157" s="77">
        <f t="shared" si="0"/>
        <v>1</v>
      </c>
      <c r="N157" s="77">
        <f t="shared" si="0"/>
        <v>1.0000000000000002</v>
      </c>
      <c r="O157" s="77">
        <f t="shared" si="0"/>
        <v>1</v>
      </c>
      <c r="P157" s="77">
        <f t="shared" si="0"/>
        <v>0.99999999999999989</v>
      </c>
      <c r="Q157" s="77">
        <f t="shared" si="0"/>
        <v>1.0000000000000002</v>
      </c>
    </row>
    <row r="158" spans="1:17" x14ac:dyDescent="0.25">
      <c r="A158" s="132" t="s">
        <v>83</v>
      </c>
      <c r="B158" s="240">
        <f t="shared" ref="B158:Q158" si="1">IF(B$6=0,0,B$6/B$5)</f>
        <v>1.4800943804285955E-3</v>
      </c>
      <c r="C158" s="240">
        <f t="shared" si="1"/>
        <v>1.4741031132058939E-3</v>
      </c>
      <c r="D158" s="240">
        <f t="shared" si="1"/>
        <v>1.5125352143803045E-3</v>
      </c>
      <c r="E158" s="240">
        <f t="shared" si="1"/>
        <v>1.7884369069115361E-3</v>
      </c>
      <c r="F158" s="240">
        <f t="shared" si="1"/>
        <v>1.6576096932584172E-3</v>
      </c>
      <c r="G158" s="240">
        <f t="shared" si="1"/>
        <v>1.7266797950641936E-3</v>
      </c>
      <c r="H158" s="240">
        <f t="shared" si="1"/>
        <v>1.8249924359772967E-3</v>
      </c>
      <c r="I158" s="240">
        <f t="shared" si="1"/>
        <v>2.0371896617007628E-3</v>
      </c>
      <c r="J158" s="240">
        <f t="shared" si="1"/>
        <v>2.2295461154064103E-3</v>
      </c>
      <c r="K158" s="240">
        <f t="shared" si="1"/>
        <v>2.1828451529704303E-3</v>
      </c>
      <c r="L158" s="240">
        <f t="shared" si="1"/>
        <v>2.2920550841283192E-3</v>
      </c>
      <c r="M158" s="240">
        <f t="shared" si="1"/>
        <v>2.3098064537812146E-3</v>
      </c>
      <c r="N158" s="240">
        <f t="shared" si="1"/>
        <v>2.3832477816380687E-3</v>
      </c>
      <c r="O158" s="240">
        <f t="shared" si="1"/>
        <v>2.4224190560777044E-3</v>
      </c>
      <c r="P158" s="240">
        <f t="shared" si="1"/>
        <v>2.3763167731716633E-3</v>
      </c>
      <c r="Q158" s="240">
        <f t="shared" si="1"/>
        <v>2.6183513576068067E-3</v>
      </c>
    </row>
    <row r="159" spans="1:17" x14ac:dyDescent="0.25">
      <c r="A159" s="76" t="s">
        <v>82</v>
      </c>
      <c r="B159" s="239">
        <f t="shared" ref="B159:Q159" si="2">IF(B$7=0,0,B$7/B$5)</f>
        <v>2.5258220625041165E-3</v>
      </c>
      <c r="C159" s="239">
        <f t="shared" si="2"/>
        <v>2.5155977990155448E-3</v>
      </c>
      <c r="D159" s="239">
        <f t="shared" si="2"/>
        <v>2.5811832443346514E-3</v>
      </c>
      <c r="E159" s="239">
        <f t="shared" si="2"/>
        <v>3.0520171258036255E-3</v>
      </c>
      <c r="F159" s="239">
        <f t="shared" si="2"/>
        <v>2.8287568614647394E-3</v>
      </c>
      <c r="G159" s="239">
        <f t="shared" si="2"/>
        <v>2.94662690361024E-3</v>
      </c>
      <c r="H159" s="239">
        <f t="shared" si="2"/>
        <v>3.1144001488335972E-3</v>
      </c>
      <c r="I159" s="239">
        <f t="shared" si="2"/>
        <v>3.4765205929226388E-3</v>
      </c>
      <c r="J159" s="239">
        <f t="shared" si="2"/>
        <v>3.8047822099244446E-3</v>
      </c>
      <c r="K159" s="239">
        <f t="shared" si="2"/>
        <v>3.7250857237944063E-3</v>
      </c>
      <c r="L159" s="239">
        <f t="shared" si="2"/>
        <v>3.9114554967025874E-3</v>
      </c>
      <c r="M159" s="239">
        <f t="shared" si="2"/>
        <v>3.9417487007724281E-3</v>
      </c>
      <c r="N159" s="239">
        <f t="shared" si="2"/>
        <v>4.067078361267947E-3</v>
      </c>
      <c r="O159" s="239">
        <f t="shared" si="2"/>
        <v>4.1339252262411006E-3</v>
      </c>
      <c r="P159" s="239">
        <f t="shared" si="2"/>
        <v>4.0552504033138188E-3</v>
      </c>
      <c r="Q159" s="239">
        <f t="shared" si="2"/>
        <v>4.4682891266135281E-3</v>
      </c>
    </row>
    <row r="160" spans="1:17" x14ac:dyDescent="0.25">
      <c r="A160" s="76" t="s">
        <v>81</v>
      </c>
      <c r="B160" s="239">
        <f t="shared" ref="B160:Q160" si="3">IF(B$8=0,0,B$8/B$5)</f>
        <v>2.5299783504717215E-3</v>
      </c>
      <c r="C160" s="239">
        <f t="shared" si="3"/>
        <v>2.5197372627642363E-3</v>
      </c>
      <c r="D160" s="239">
        <f t="shared" si="3"/>
        <v>2.5854306301738481E-3</v>
      </c>
      <c r="E160" s="239">
        <f t="shared" si="3"/>
        <v>3.0570392776983332E-3</v>
      </c>
      <c r="F160" s="239">
        <f t="shared" si="3"/>
        <v>2.8334116343725858E-3</v>
      </c>
      <c r="G160" s="239">
        <f t="shared" si="3"/>
        <v>2.9514756339013805E-3</v>
      </c>
      <c r="H160" s="239">
        <f t="shared" si="3"/>
        <v>3.1195249531723751E-3</v>
      </c>
      <c r="I160" s="239">
        <f t="shared" si="3"/>
        <v>3.4822412732999279E-3</v>
      </c>
      <c r="J160" s="239">
        <f t="shared" si="3"/>
        <v>3.8110430509999973E-3</v>
      </c>
      <c r="K160" s="239">
        <f t="shared" si="3"/>
        <v>3.7312154227949574E-3</v>
      </c>
      <c r="L160" s="239">
        <f t="shared" si="3"/>
        <v>3.9178918706887457E-3</v>
      </c>
      <c r="M160" s="239">
        <f t="shared" si="3"/>
        <v>3.9482349227987325E-3</v>
      </c>
      <c r="N160" s="239">
        <f t="shared" si="3"/>
        <v>4.0737708156206023E-3</v>
      </c>
      <c r="O160" s="239">
        <f t="shared" si="3"/>
        <v>4.1407276783741584E-3</v>
      </c>
      <c r="P160" s="239">
        <f t="shared" si="3"/>
        <v>4.0619233945379937E-3</v>
      </c>
      <c r="Q160" s="239">
        <f t="shared" si="3"/>
        <v>4.4756417808675293E-3</v>
      </c>
    </row>
    <row r="161" spans="1:17" x14ac:dyDescent="0.25">
      <c r="A161" s="76" t="s">
        <v>80</v>
      </c>
      <c r="B161" s="239">
        <f t="shared" ref="B161:Q161" si="4">IF(B$9=0,0,B$9/B$5)</f>
        <v>1.4197191960424453E-2</v>
      </c>
      <c r="C161" s="239">
        <f t="shared" si="4"/>
        <v>1.4139723212504299E-2</v>
      </c>
      <c r="D161" s="239">
        <f t="shared" si="4"/>
        <v>1.4508367215907354E-2</v>
      </c>
      <c r="E161" s="239">
        <f t="shared" si="4"/>
        <v>1.7154839861751488E-2</v>
      </c>
      <c r="F161" s="239">
        <f t="shared" si="4"/>
        <v>1.5899934032473934E-2</v>
      </c>
      <c r="G161" s="239">
        <f t="shared" si="4"/>
        <v>1.656246035986849E-2</v>
      </c>
      <c r="H161" s="239">
        <f t="shared" si="4"/>
        <v>1.7505483624895294E-2</v>
      </c>
      <c r="I161" s="239">
        <f t="shared" si="4"/>
        <v>1.954089757342552E-2</v>
      </c>
      <c r="J161" s="239">
        <f t="shared" si="4"/>
        <v>2.1385997138829431E-2</v>
      </c>
      <c r="K161" s="239">
        <f t="shared" si="4"/>
        <v>2.0938037510573708E-2</v>
      </c>
      <c r="L161" s="239">
        <f t="shared" si="4"/>
        <v>2.1985588516195604E-2</v>
      </c>
      <c r="M161" s="239">
        <f t="shared" si="4"/>
        <v>2.2155861173030925E-2</v>
      </c>
      <c r="N161" s="239">
        <f t="shared" si="4"/>
        <v>2.2860316674787703E-2</v>
      </c>
      <c r="O161" s="239">
        <f t="shared" si="4"/>
        <v>2.3236050891407692E-2</v>
      </c>
      <c r="P161" s="239">
        <f t="shared" si="4"/>
        <v>2.2793833848436872E-2</v>
      </c>
      <c r="Q161" s="239">
        <f t="shared" si="4"/>
        <v>2.5115450295147695E-2</v>
      </c>
    </row>
    <row r="162" spans="1:17" x14ac:dyDescent="0.25">
      <c r="A162" s="129" t="s">
        <v>79</v>
      </c>
      <c r="B162" s="238">
        <f t="shared" ref="B162:Q162" si="5">IF(B$10=0,0,B$10/B$5)</f>
        <v>6.9184397405870571E-3</v>
      </c>
      <c r="C162" s="238">
        <f t="shared" si="5"/>
        <v>6.8904346202392532E-3</v>
      </c>
      <c r="D162" s="238">
        <f t="shared" si="5"/>
        <v>7.070078688614344E-3</v>
      </c>
      <c r="E162" s="238">
        <f t="shared" si="5"/>
        <v>8.1621854011684775E-3</v>
      </c>
      <c r="F162" s="238">
        <f t="shared" si="5"/>
        <v>7.5861147397987584E-3</v>
      </c>
      <c r="G162" s="238">
        <f t="shared" si="5"/>
        <v>7.8694811760756309E-3</v>
      </c>
      <c r="H162" s="238">
        <f t="shared" si="5"/>
        <v>8.2940750314069792E-3</v>
      </c>
      <c r="I162" s="238">
        <f t="shared" si="5"/>
        <v>9.2323646429732769E-3</v>
      </c>
      <c r="J162" s="238">
        <f t="shared" si="5"/>
        <v>9.9342447327902018E-3</v>
      </c>
      <c r="K162" s="238">
        <f t="shared" si="5"/>
        <v>9.9175430781156017E-3</v>
      </c>
      <c r="L162" s="238">
        <f t="shared" si="5"/>
        <v>1.0424540313637E-2</v>
      </c>
      <c r="M162" s="238">
        <f t="shared" si="5"/>
        <v>1.048410569603794E-2</v>
      </c>
      <c r="N162" s="238">
        <f t="shared" si="5"/>
        <v>1.0835182667053847E-2</v>
      </c>
      <c r="O162" s="238">
        <f t="shared" si="5"/>
        <v>1.1057469683009838E-2</v>
      </c>
      <c r="P162" s="238">
        <f t="shared" si="5"/>
        <v>1.0897276054528183E-2</v>
      </c>
      <c r="Q162" s="238">
        <f t="shared" si="5"/>
        <v>1.2096520263158087E-2</v>
      </c>
    </row>
    <row r="163" spans="1:17" x14ac:dyDescent="0.25">
      <c r="A163" s="232" t="s">
        <v>185</v>
      </c>
      <c r="B163" s="241">
        <f t="shared" ref="B163:Q163" si="6">IF(B$15=0,0,B$15/B$5)</f>
        <v>0.83436842515248577</v>
      </c>
      <c r="C163" s="241">
        <f t="shared" si="6"/>
        <v>0.83589866982535566</v>
      </c>
      <c r="D163" s="241">
        <f t="shared" si="6"/>
        <v>0.83185505672240145</v>
      </c>
      <c r="E163" s="241">
        <f t="shared" si="6"/>
        <v>0.80439872319951344</v>
      </c>
      <c r="F163" s="241">
        <f t="shared" si="6"/>
        <v>0.81696898735163159</v>
      </c>
      <c r="G163" s="241">
        <f t="shared" si="6"/>
        <v>0.80896361417464657</v>
      </c>
      <c r="H163" s="241">
        <f t="shared" si="6"/>
        <v>0.79713601824409164</v>
      </c>
      <c r="I163" s="241">
        <f t="shared" si="6"/>
        <v>0.77567533261804755</v>
      </c>
      <c r="J163" s="241">
        <f t="shared" si="6"/>
        <v>0.75521215755893978</v>
      </c>
      <c r="K163" s="241">
        <f t="shared" si="6"/>
        <v>0.76063659801056283</v>
      </c>
      <c r="L163" s="241">
        <f t="shared" si="6"/>
        <v>0.74939200291651942</v>
      </c>
      <c r="M163" s="241">
        <f t="shared" si="6"/>
        <v>0.74662989706571969</v>
      </c>
      <c r="N163" s="241">
        <f t="shared" si="6"/>
        <v>0.7385849339511279</v>
      </c>
      <c r="O163" s="241">
        <f t="shared" si="6"/>
        <v>0.73454014797921363</v>
      </c>
      <c r="P163" s="241">
        <f t="shared" si="6"/>
        <v>0.73966840102671472</v>
      </c>
      <c r="Q163" s="241">
        <f t="shared" si="6"/>
        <v>0.71615687541019457</v>
      </c>
    </row>
    <row r="164" spans="1:17" x14ac:dyDescent="0.25">
      <c r="A164" s="127" t="s">
        <v>184</v>
      </c>
      <c r="B164" s="237">
        <f t="shared" ref="B164:Q164" si="7">IF(B$24=0,0,B$24/B$5)</f>
        <v>0.10033920925422653</v>
      </c>
      <c r="C164" s="237">
        <f t="shared" si="7"/>
        <v>9.889449957427357E-2</v>
      </c>
      <c r="D164" s="237">
        <f t="shared" si="7"/>
        <v>0.10141723092784072</v>
      </c>
      <c r="E164" s="237">
        <f t="shared" si="7"/>
        <v>0.11824909230920634</v>
      </c>
      <c r="F164" s="237">
        <f t="shared" si="7"/>
        <v>0.11055404987842693</v>
      </c>
      <c r="G164" s="237">
        <f t="shared" si="7"/>
        <v>0.11578801233622882</v>
      </c>
      <c r="H164" s="237">
        <f t="shared" si="7"/>
        <v>0.12374991733537198</v>
      </c>
      <c r="I164" s="237">
        <f t="shared" si="7"/>
        <v>0.13770416917079414</v>
      </c>
      <c r="J164" s="237">
        <f t="shared" si="7"/>
        <v>0.15046682904934133</v>
      </c>
      <c r="K164" s="237">
        <f t="shared" si="7"/>
        <v>0.14759589991492575</v>
      </c>
      <c r="L164" s="237">
        <f t="shared" si="7"/>
        <v>0.15364096632189944</v>
      </c>
      <c r="M164" s="237">
        <f t="shared" si="7"/>
        <v>0.15563302498047815</v>
      </c>
      <c r="N164" s="237">
        <f t="shared" si="7"/>
        <v>0.16086738726101024</v>
      </c>
      <c r="O164" s="237">
        <f t="shared" si="7"/>
        <v>0.16325118470228797</v>
      </c>
      <c r="P164" s="237">
        <f t="shared" si="7"/>
        <v>0.15962232558952952</v>
      </c>
      <c r="Q164" s="237">
        <f t="shared" si="7"/>
        <v>0.17389609136319573</v>
      </c>
    </row>
    <row r="165" spans="1:17" x14ac:dyDescent="0.25">
      <c r="A165" s="127" t="s">
        <v>181</v>
      </c>
      <c r="B165" s="237">
        <f t="shared" ref="B165:Q165" si="8">IF(B$35=0,0,B$35/B$5)</f>
        <v>1.7516852029784126E-2</v>
      </c>
      <c r="C165" s="237">
        <f t="shared" si="8"/>
        <v>1.7604365234191809E-2</v>
      </c>
      <c r="D165" s="237">
        <f t="shared" si="8"/>
        <v>1.7966401888266783E-2</v>
      </c>
      <c r="E165" s="237">
        <f t="shared" si="8"/>
        <v>2.0523014762814495E-2</v>
      </c>
      <c r="F165" s="237">
        <f t="shared" si="8"/>
        <v>1.9315953306989379E-2</v>
      </c>
      <c r="G165" s="237">
        <f t="shared" si="8"/>
        <v>1.9966889467775136E-2</v>
      </c>
      <c r="H165" s="237">
        <f t="shared" si="8"/>
        <v>2.0903462430027071E-2</v>
      </c>
      <c r="I165" s="237">
        <f t="shared" si="8"/>
        <v>2.2573258960596657E-2</v>
      </c>
      <c r="J165" s="237">
        <f t="shared" si="8"/>
        <v>2.4572138018596104E-2</v>
      </c>
      <c r="K165" s="237">
        <f t="shared" si="8"/>
        <v>2.3665305233303478E-2</v>
      </c>
      <c r="L165" s="237">
        <f t="shared" si="8"/>
        <v>2.523899205827649E-2</v>
      </c>
      <c r="M165" s="237">
        <f t="shared" si="8"/>
        <v>2.5393330889190675E-2</v>
      </c>
      <c r="N165" s="237">
        <f t="shared" si="8"/>
        <v>2.6043155460216409E-2</v>
      </c>
      <c r="O165" s="237">
        <f t="shared" si="8"/>
        <v>2.6474065189271485E-2</v>
      </c>
      <c r="P165" s="237">
        <f t="shared" si="8"/>
        <v>2.6211271925180139E-2</v>
      </c>
      <c r="Q165" s="237">
        <f t="shared" si="8"/>
        <v>2.8563867802200469E-2</v>
      </c>
    </row>
    <row r="166" spans="1:17" x14ac:dyDescent="0.25">
      <c r="A166" s="142" t="s">
        <v>190</v>
      </c>
      <c r="B166" s="235">
        <f t="shared" ref="B166:Q166" si="9">IF(B$36=0,0,B$36/B$5)</f>
        <v>8.1955442825412273E-3</v>
      </c>
      <c r="C166" s="235">
        <f t="shared" si="9"/>
        <v>7.5060598506351698E-3</v>
      </c>
      <c r="D166" s="235">
        <f t="shared" si="9"/>
        <v>8.1033454356143533E-3</v>
      </c>
      <c r="E166" s="235">
        <f t="shared" si="9"/>
        <v>1.2566986870262914E-2</v>
      </c>
      <c r="F166" s="235">
        <f t="shared" si="9"/>
        <v>1.0428728685953226E-2</v>
      </c>
      <c r="G166" s="235">
        <f t="shared" si="9"/>
        <v>1.1500990396870315E-2</v>
      </c>
      <c r="H166" s="235">
        <f t="shared" si="9"/>
        <v>1.2985598016720046E-2</v>
      </c>
      <c r="I166" s="235">
        <f t="shared" si="9"/>
        <v>1.7600357434423446E-2</v>
      </c>
      <c r="J166" s="235">
        <f t="shared" si="9"/>
        <v>1.9862366710559319E-2</v>
      </c>
      <c r="K166" s="235">
        <f t="shared" si="9"/>
        <v>2.1070880851930516E-2</v>
      </c>
      <c r="L166" s="235">
        <f t="shared" si="9"/>
        <v>2.0510656920635747E-2</v>
      </c>
      <c r="M166" s="235">
        <f t="shared" si="9"/>
        <v>2.0828417746432838E-2</v>
      </c>
      <c r="N166" s="235">
        <f t="shared" si="9"/>
        <v>2.2155299431596241E-2</v>
      </c>
      <c r="O166" s="235">
        <f t="shared" si="9"/>
        <v>2.2507588697776103E-2</v>
      </c>
      <c r="P166" s="235">
        <f t="shared" si="9"/>
        <v>2.1080607678988436E-2</v>
      </c>
      <c r="Q166" s="235">
        <f t="shared" si="9"/>
        <v>2.4541411880907874E-2</v>
      </c>
    </row>
    <row r="167" spans="1:17" x14ac:dyDescent="0.25">
      <c r="A167" s="142" t="s">
        <v>189</v>
      </c>
      <c r="B167" s="235">
        <f t="shared" ref="B167:Q167" si="10">IF(B$42=0,0,B$42/B$5)</f>
        <v>9.3213077472428987E-3</v>
      </c>
      <c r="C167" s="235">
        <f t="shared" si="10"/>
        <v>1.009830538355664E-2</v>
      </c>
      <c r="D167" s="235">
        <f t="shared" si="10"/>
        <v>9.8630564526524314E-3</v>
      </c>
      <c r="E167" s="235">
        <f t="shared" si="10"/>
        <v>7.9560278925515787E-3</v>
      </c>
      <c r="F167" s="235">
        <f t="shared" si="10"/>
        <v>8.8872246210361539E-3</v>
      </c>
      <c r="G167" s="235">
        <f t="shared" si="10"/>
        <v>8.4658990709048226E-3</v>
      </c>
      <c r="H167" s="235">
        <f t="shared" si="10"/>
        <v>7.9178644133070207E-3</v>
      </c>
      <c r="I167" s="235">
        <f t="shared" si="10"/>
        <v>4.9729015261732092E-3</v>
      </c>
      <c r="J167" s="235">
        <f t="shared" si="10"/>
        <v>4.7097713080367851E-3</v>
      </c>
      <c r="K167" s="235">
        <f t="shared" si="10"/>
        <v>2.5944243813729598E-3</v>
      </c>
      <c r="L167" s="235">
        <f t="shared" si="10"/>
        <v>4.7283351376407453E-3</v>
      </c>
      <c r="M167" s="235">
        <f t="shared" si="10"/>
        <v>4.5649131427578388E-3</v>
      </c>
      <c r="N167" s="235">
        <f t="shared" si="10"/>
        <v>3.8878560286201669E-3</v>
      </c>
      <c r="O167" s="235">
        <f t="shared" si="10"/>
        <v>3.9664764914953817E-3</v>
      </c>
      <c r="P167" s="235">
        <f t="shared" si="10"/>
        <v>5.1306642461917034E-3</v>
      </c>
      <c r="Q167" s="235">
        <f t="shared" si="10"/>
        <v>4.0224559212925946E-3</v>
      </c>
    </row>
    <row r="168" spans="1:17" x14ac:dyDescent="0.25">
      <c r="A168" s="127" t="s">
        <v>180</v>
      </c>
      <c r="B168" s="236">
        <f t="shared" ref="B168:Q168" si="11">IF(B$43=0,0,B$43/B$5)</f>
        <v>1.187681595388161E-2</v>
      </c>
      <c r="C168" s="236">
        <f t="shared" si="11"/>
        <v>1.1849081929200521E-2</v>
      </c>
      <c r="D168" s="236">
        <f t="shared" si="11"/>
        <v>1.2075782158073074E-2</v>
      </c>
      <c r="E168" s="236">
        <f t="shared" si="11"/>
        <v>1.3649377727245768E-2</v>
      </c>
      <c r="F168" s="236">
        <f t="shared" si="11"/>
        <v>1.311888584152361E-2</v>
      </c>
      <c r="G168" s="236">
        <f t="shared" si="11"/>
        <v>1.3603600908282051E-2</v>
      </c>
      <c r="H168" s="236">
        <f t="shared" si="11"/>
        <v>1.4183162855425891E-2</v>
      </c>
      <c r="I168" s="236">
        <f t="shared" si="11"/>
        <v>1.4926687404874846E-2</v>
      </c>
      <c r="J168" s="236">
        <f t="shared" si="11"/>
        <v>1.6160102787404498E-2</v>
      </c>
      <c r="K168" s="236">
        <f t="shared" si="11"/>
        <v>1.5444531067039882E-2</v>
      </c>
      <c r="L168" s="236">
        <f t="shared" si="11"/>
        <v>1.6425044511046472E-2</v>
      </c>
      <c r="M168" s="236">
        <f t="shared" si="11"/>
        <v>1.6633615553410985E-2</v>
      </c>
      <c r="N168" s="236">
        <f t="shared" si="11"/>
        <v>1.7005333154748378E-2</v>
      </c>
      <c r="O168" s="236">
        <f t="shared" si="11"/>
        <v>1.7246151124831875E-2</v>
      </c>
      <c r="P168" s="236">
        <f t="shared" si="11"/>
        <v>1.7072427090337239E-2</v>
      </c>
      <c r="Q168" s="236">
        <f t="shared" si="11"/>
        <v>1.8019308065349401E-2</v>
      </c>
    </row>
    <row r="169" spans="1:17" x14ac:dyDescent="0.25">
      <c r="A169" s="142" t="s">
        <v>188</v>
      </c>
      <c r="B169" s="235">
        <f t="shared" ref="B169:Q169" si="12">IF(B$44=0,0,B$44/B$5)</f>
        <v>3.7241557415734787E-3</v>
      </c>
      <c r="C169" s="235">
        <f t="shared" si="12"/>
        <v>3.4108455674977402E-3</v>
      </c>
      <c r="D169" s="235">
        <f t="shared" si="12"/>
        <v>3.6822594558221346E-3</v>
      </c>
      <c r="E169" s="235">
        <f t="shared" si="12"/>
        <v>5.7105928164976304E-3</v>
      </c>
      <c r="F169" s="235">
        <f t="shared" si="12"/>
        <v>4.7389420975786677E-3</v>
      </c>
      <c r="G169" s="235">
        <f t="shared" si="12"/>
        <v>5.2261909573875342E-3</v>
      </c>
      <c r="H169" s="235">
        <f t="shared" si="12"/>
        <v>5.9008148506688105E-3</v>
      </c>
      <c r="I169" s="235">
        <f t="shared" si="12"/>
        <v>8.0019380830635839E-3</v>
      </c>
      <c r="J169" s="235">
        <f t="shared" si="12"/>
        <v>9.0257028058460011E-3</v>
      </c>
      <c r="K169" s="235">
        <f t="shared" si="12"/>
        <v>9.5748664395473009E-3</v>
      </c>
      <c r="L169" s="235">
        <f t="shared" si="12"/>
        <v>9.3202938207716593E-3</v>
      </c>
      <c r="M169" s="235">
        <f t="shared" si="12"/>
        <v>9.4657032033104906E-3</v>
      </c>
      <c r="N169" s="235">
        <f t="shared" si="12"/>
        <v>1.0067639529473048E-2</v>
      </c>
      <c r="O169" s="235">
        <f t="shared" si="12"/>
        <v>1.0227724088607615E-2</v>
      </c>
      <c r="P169" s="235">
        <f t="shared" si="12"/>
        <v>9.5792864289447333E-3</v>
      </c>
      <c r="Q169" s="235">
        <f t="shared" si="12"/>
        <v>1.1151918263354571E-2</v>
      </c>
    </row>
    <row r="170" spans="1:17" x14ac:dyDescent="0.25">
      <c r="A170" s="142" t="s">
        <v>187</v>
      </c>
      <c r="B170" s="235">
        <f t="shared" ref="B170:Q170" si="13">IF(B$45=0,0,B$45/B$5)</f>
        <v>2.7799489713672743E-3</v>
      </c>
      <c r="C170" s="235">
        <f t="shared" si="13"/>
        <v>2.617671230727868E-3</v>
      </c>
      <c r="D170" s="235">
        <f t="shared" si="13"/>
        <v>2.7085527699070573E-3</v>
      </c>
      <c r="E170" s="235">
        <f t="shared" si="13"/>
        <v>3.3530077161056451E-3</v>
      </c>
      <c r="F170" s="235">
        <f t="shared" si="13"/>
        <v>3.2574338003878742E-3</v>
      </c>
      <c r="G170" s="235">
        <f t="shared" si="13"/>
        <v>3.4977479617948836E-3</v>
      </c>
      <c r="H170" s="235">
        <f t="shared" si="13"/>
        <v>3.7185678688418139E-3</v>
      </c>
      <c r="I170" s="235">
        <f t="shared" si="13"/>
        <v>4.0584171874961479E-3</v>
      </c>
      <c r="J170" s="235">
        <f t="shared" si="13"/>
        <v>4.4197335490040552E-3</v>
      </c>
      <c r="K170" s="235">
        <f t="shared" si="13"/>
        <v>4.3742636155802228E-3</v>
      </c>
      <c r="L170" s="235">
        <f t="shared" si="13"/>
        <v>4.3793842466604872E-3</v>
      </c>
      <c r="M170" s="235">
        <f t="shared" si="13"/>
        <v>4.5367407569012336E-3</v>
      </c>
      <c r="N170" s="235">
        <f t="shared" si="13"/>
        <v>4.6967711759220493E-3</v>
      </c>
      <c r="O170" s="235">
        <f t="shared" si="13"/>
        <v>4.7321885157668416E-3</v>
      </c>
      <c r="P170" s="235">
        <f t="shared" si="13"/>
        <v>4.5358756277215622E-3</v>
      </c>
      <c r="Q170" s="235">
        <f t="shared" si="13"/>
        <v>4.5488852819707834E-3</v>
      </c>
    </row>
    <row r="171" spans="1:17" x14ac:dyDescent="0.25">
      <c r="A171" s="142" t="s">
        <v>186</v>
      </c>
      <c r="B171" s="235">
        <f t="shared" ref="B171:Q171" si="14">IF(B$56=0,0,B$56/B$5)</f>
        <v>5.3727112409408563E-3</v>
      </c>
      <c r="C171" s="235">
        <f t="shared" si="14"/>
        <v>5.8205651309749138E-3</v>
      </c>
      <c r="D171" s="235">
        <f t="shared" si="14"/>
        <v>5.6849699323438816E-3</v>
      </c>
      <c r="E171" s="235">
        <f t="shared" si="14"/>
        <v>4.5857771946424914E-3</v>
      </c>
      <c r="F171" s="235">
        <f t="shared" si="14"/>
        <v>5.1225099435570683E-3</v>
      </c>
      <c r="G171" s="235">
        <f t="shared" si="14"/>
        <v>4.8796619890996325E-3</v>
      </c>
      <c r="H171" s="235">
        <f t="shared" si="14"/>
        <v>4.5637801359152668E-3</v>
      </c>
      <c r="I171" s="235">
        <f t="shared" si="14"/>
        <v>2.8663321343151138E-3</v>
      </c>
      <c r="J171" s="235">
        <f t="shared" si="14"/>
        <v>2.7146664325544412E-3</v>
      </c>
      <c r="K171" s="235">
        <f t="shared" si="14"/>
        <v>1.4954010119123591E-3</v>
      </c>
      <c r="L171" s="235">
        <f t="shared" si="14"/>
        <v>2.725366443614327E-3</v>
      </c>
      <c r="M171" s="235">
        <f t="shared" si="14"/>
        <v>2.63117159319926E-3</v>
      </c>
      <c r="N171" s="235">
        <f t="shared" si="14"/>
        <v>2.2409224493532801E-3</v>
      </c>
      <c r="O171" s="235">
        <f t="shared" si="14"/>
        <v>2.2862385204574214E-3</v>
      </c>
      <c r="P171" s="235">
        <f t="shared" si="14"/>
        <v>2.9572650336709421E-3</v>
      </c>
      <c r="Q171" s="235">
        <f t="shared" si="14"/>
        <v>2.3185045200240463E-3</v>
      </c>
    </row>
    <row r="172" spans="1:17" x14ac:dyDescent="0.25">
      <c r="A172" s="72" t="s">
        <v>179</v>
      </c>
      <c r="B172" s="234">
        <f t="shared" ref="B172:Q172" si="15">IF(B$57=0,0,B$57/B$5)</f>
        <v>8.2471711152059795E-3</v>
      </c>
      <c r="C172" s="234">
        <f t="shared" si="15"/>
        <v>8.2137874292492544E-3</v>
      </c>
      <c r="D172" s="234">
        <f t="shared" si="15"/>
        <v>8.4279333100075408E-3</v>
      </c>
      <c r="E172" s="234">
        <f t="shared" si="15"/>
        <v>9.9652734278864522E-3</v>
      </c>
      <c r="F172" s="234">
        <f t="shared" si="15"/>
        <v>9.2362966600600359E-3</v>
      </c>
      <c r="G172" s="234">
        <f t="shared" si="15"/>
        <v>9.6211592445473761E-3</v>
      </c>
      <c r="H172" s="234">
        <f t="shared" si="15"/>
        <v>1.0168962940797726E-2</v>
      </c>
      <c r="I172" s="234">
        <f t="shared" si="15"/>
        <v>1.1351338101364617E-2</v>
      </c>
      <c r="J172" s="234">
        <f t="shared" si="15"/>
        <v>1.2423159337767994E-2</v>
      </c>
      <c r="K172" s="234">
        <f t="shared" si="15"/>
        <v>1.2162938885918968E-2</v>
      </c>
      <c r="L172" s="234">
        <f t="shared" si="15"/>
        <v>1.2771462910905923E-2</v>
      </c>
      <c r="M172" s="234">
        <f t="shared" si="15"/>
        <v>1.2870374564779177E-2</v>
      </c>
      <c r="N172" s="234">
        <f t="shared" si="15"/>
        <v>1.3279593872529017E-2</v>
      </c>
      <c r="O172" s="234">
        <f t="shared" si="15"/>
        <v>1.3497858469284547E-2</v>
      </c>
      <c r="P172" s="234">
        <f t="shared" si="15"/>
        <v>1.3240973894249773E-2</v>
      </c>
      <c r="Q172" s="234">
        <f t="shared" si="15"/>
        <v>1.4589604535666283E-2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1.0000000000000002</v>
      </c>
      <c r="C175" s="77">
        <f t="shared" si="16"/>
        <v>0.99999999999999989</v>
      </c>
      <c r="D175" s="77">
        <f t="shared" si="16"/>
        <v>0.99999999999999989</v>
      </c>
      <c r="E175" s="77">
        <f t="shared" si="16"/>
        <v>1</v>
      </c>
      <c r="F175" s="77">
        <f t="shared" si="16"/>
        <v>0.99999999999999989</v>
      </c>
      <c r="G175" s="77">
        <f t="shared" si="16"/>
        <v>1</v>
      </c>
      <c r="H175" s="77">
        <f t="shared" si="16"/>
        <v>0.99999999999999989</v>
      </c>
      <c r="I175" s="77">
        <f t="shared" si="16"/>
        <v>1.0000000000000002</v>
      </c>
      <c r="J175" s="77">
        <f t="shared" si="16"/>
        <v>1.0000000000000002</v>
      </c>
      <c r="K175" s="77">
        <f t="shared" si="16"/>
        <v>1.0000000000000002</v>
      </c>
      <c r="L175" s="77">
        <f t="shared" si="16"/>
        <v>1</v>
      </c>
      <c r="M175" s="77">
        <f t="shared" si="16"/>
        <v>1</v>
      </c>
      <c r="N175" s="77">
        <f t="shared" si="16"/>
        <v>1.0000000000000002</v>
      </c>
      <c r="O175" s="77">
        <f t="shared" si="16"/>
        <v>1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8.7839820697187508E-3</v>
      </c>
      <c r="C176" s="240">
        <f t="shared" si="17"/>
        <v>8.7332708913729507E-3</v>
      </c>
      <c r="D176" s="240">
        <f t="shared" si="17"/>
        <v>8.7634415443025929E-3</v>
      </c>
      <c r="E176" s="240">
        <f t="shared" si="17"/>
        <v>8.963876457094011E-3</v>
      </c>
      <c r="F176" s="240">
        <f t="shared" si="17"/>
        <v>8.8796260588757964E-3</v>
      </c>
      <c r="G176" s="240">
        <f t="shared" si="17"/>
        <v>8.9246769532742923E-3</v>
      </c>
      <c r="H176" s="240">
        <f t="shared" si="17"/>
        <v>8.9559430681555897E-3</v>
      </c>
      <c r="I176" s="240">
        <f t="shared" si="17"/>
        <v>9.146951572118988E-3</v>
      </c>
      <c r="J176" s="240">
        <f t="shared" si="17"/>
        <v>9.1850437861689914E-3</v>
      </c>
      <c r="K176" s="240">
        <f t="shared" si="17"/>
        <v>9.2633722665722389E-3</v>
      </c>
      <c r="L176" s="240">
        <f t="shared" si="17"/>
        <v>9.1793292669243073E-3</v>
      </c>
      <c r="M176" s="240">
        <f t="shared" si="17"/>
        <v>9.1879303161632089E-3</v>
      </c>
      <c r="N176" s="240">
        <f t="shared" si="17"/>
        <v>9.2160920624749561E-3</v>
      </c>
      <c r="O176" s="240">
        <f t="shared" si="17"/>
        <v>9.2056956775682288E-3</v>
      </c>
      <c r="P176" s="240">
        <f t="shared" si="17"/>
        <v>9.1474626320349212E-3</v>
      </c>
      <c r="Q176" s="240">
        <f t="shared" si="17"/>
        <v>9.1772270255825374E-3</v>
      </c>
    </row>
    <row r="177" spans="1:17" x14ac:dyDescent="0.25">
      <c r="A177" s="76" t="s">
        <v>82</v>
      </c>
      <c r="B177" s="239">
        <f t="shared" ref="B177:Q177" si="18">IF(B$62=0,0,B$62/B$60)</f>
        <v>1.5345936474724946E-2</v>
      </c>
      <c r="C177" s="239">
        <f t="shared" si="18"/>
        <v>1.5257342199910125E-2</v>
      </c>
      <c r="D177" s="239">
        <f t="shared" si="18"/>
        <v>1.5310051429002864E-2</v>
      </c>
      <c r="E177" s="239">
        <f t="shared" si="18"/>
        <v>1.5660218518894545E-2</v>
      </c>
      <c r="F177" s="239">
        <f t="shared" si="18"/>
        <v>1.551303000589836E-2</v>
      </c>
      <c r="G177" s="239">
        <f t="shared" si="18"/>
        <v>1.5591735558582965E-2</v>
      </c>
      <c r="H177" s="239">
        <f t="shared" si="18"/>
        <v>1.5646358599587785E-2</v>
      </c>
      <c r="I177" s="239">
        <f t="shared" si="18"/>
        <v>1.5980057410069123E-2</v>
      </c>
      <c r="J177" s="239">
        <f t="shared" si="18"/>
        <v>1.6046605894839847E-2</v>
      </c>
      <c r="K177" s="239">
        <f t="shared" si="18"/>
        <v>1.6183448601813689E-2</v>
      </c>
      <c r="L177" s="239">
        <f t="shared" si="18"/>
        <v>1.6036622421670563E-2</v>
      </c>
      <c r="M177" s="239">
        <f t="shared" si="18"/>
        <v>1.6051648767829801E-2</v>
      </c>
      <c r="N177" s="239">
        <f t="shared" si="18"/>
        <v>1.6100848363922698E-2</v>
      </c>
      <c r="O177" s="239">
        <f t="shared" si="18"/>
        <v>1.6082685500988878E-2</v>
      </c>
      <c r="P177" s="239">
        <f t="shared" si="18"/>
        <v>1.5980950250348444E-2</v>
      </c>
      <c r="Q177" s="239">
        <f t="shared" si="18"/>
        <v>1.6032949729510072E-2</v>
      </c>
    </row>
    <row r="178" spans="1:17" x14ac:dyDescent="0.25">
      <c r="A178" s="76" t="s">
        <v>81</v>
      </c>
      <c r="B178" s="239">
        <f t="shared" ref="B178:Q178" si="19">IF(B$63=0,0,B$63/B$60)</f>
        <v>1.5039170663600424E-2</v>
      </c>
      <c r="C178" s="239">
        <f t="shared" si="19"/>
        <v>1.4952347391462395E-2</v>
      </c>
      <c r="D178" s="239">
        <f t="shared" si="19"/>
        <v>1.500400296120739E-2</v>
      </c>
      <c r="E178" s="239">
        <f t="shared" si="19"/>
        <v>1.5347170198627596E-2</v>
      </c>
      <c r="F178" s="239">
        <f t="shared" si="19"/>
        <v>1.5202923989195087E-2</v>
      </c>
      <c r="G178" s="239">
        <f t="shared" si="19"/>
        <v>1.5280056215106896E-2</v>
      </c>
      <c r="H178" s="239">
        <f t="shared" si="19"/>
        <v>1.5333587339596387E-2</v>
      </c>
      <c r="I178" s="239">
        <f t="shared" si="19"/>
        <v>1.5660615499092218E-2</v>
      </c>
      <c r="J178" s="239">
        <f t="shared" si="19"/>
        <v>1.5725833677306324E-2</v>
      </c>
      <c r="K178" s="239">
        <f t="shared" si="19"/>
        <v>1.5859940893743606E-2</v>
      </c>
      <c r="L178" s="239">
        <f t="shared" si="19"/>
        <v>1.5716049774117644E-2</v>
      </c>
      <c r="M178" s="239">
        <f t="shared" si="19"/>
        <v>1.5730775743087434E-2</v>
      </c>
      <c r="N178" s="239">
        <f t="shared" si="19"/>
        <v>1.5778991837519987E-2</v>
      </c>
      <c r="O178" s="239">
        <f t="shared" si="19"/>
        <v>1.5761192050856514E-2</v>
      </c>
      <c r="P178" s="239">
        <f t="shared" si="19"/>
        <v>1.5661490491462884E-2</v>
      </c>
      <c r="Q178" s="239">
        <f t="shared" si="19"/>
        <v>1.5712450499202918E-2</v>
      </c>
    </row>
    <row r="179" spans="1:17" x14ac:dyDescent="0.25">
      <c r="A179" s="76" t="s">
        <v>80</v>
      </c>
      <c r="B179" s="239">
        <f t="shared" ref="B179:Q179" si="20">IF(B$64=0,0,B$64/B$60)</f>
        <v>8.7828362245310251E-2</v>
      </c>
      <c r="C179" s="239">
        <f t="shared" si="20"/>
        <v>8.7321316613125338E-2</v>
      </c>
      <c r="D179" s="239">
        <f t="shared" si="20"/>
        <v>8.7622983785673098E-2</v>
      </c>
      <c r="E179" s="239">
        <f t="shared" si="20"/>
        <v>8.9627071452010418E-2</v>
      </c>
      <c r="F179" s="239">
        <f t="shared" si="20"/>
        <v>8.878467737204869E-2</v>
      </c>
      <c r="G179" s="239">
        <f t="shared" si="20"/>
        <v>8.9235127548438112E-2</v>
      </c>
      <c r="H179" s="239">
        <f t="shared" si="20"/>
        <v>8.9547747911503814E-2</v>
      </c>
      <c r="I179" s="239">
        <f t="shared" si="20"/>
        <v>9.1457583786040103E-2</v>
      </c>
      <c r="J179" s="239">
        <f t="shared" si="20"/>
        <v>9.1838456236342889E-2</v>
      </c>
      <c r="K179" s="239">
        <f t="shared" si="20"/>
        <v>9.2621638863126354E-2</v>
      </c>
      <c r="L179" s="239">
        <f t="shared" si="20"/>
        <v>9.1781318498321982E-2</v>
      </c>
      <c r="M179" s="239">
        <f t="shared" si="20"/>
        <v>9.1867317770889731E-2</v>
      </c>
      <c r="N179" s="239">
        <f t="shared" si="20"/>
        <v>9.2148898497819404E-2</v>
      </c>
      <c r="O179" s="239">
        <f t="shared" si="20"/>
        <v>9.2044948210537117E-2</v>
      </c>
      <c r="P179" s="239">
        <f t="shared" si="20"/>
        <v>9.1462693718536464E-2</v>
      </c>
      <c r="Q179" s="239">
        <f t="shared" si="20"/>
        <v>9.1760298827217618E-2</v>
      </c>
    </row>
    <row r="180" spans="1:17" x14ac:dyDescent="0.25">
      <c r="A180" s="129" t="s">
        <v>79</v>
      </c>
      <c r="B180" s="238">
        <f t="shared" ref="B180:Q180" si="21">IF(B$65=0,0,B$65/B$60)</f>
        <v>4.1217737458008746E-2</v>
      </c>
      <c r="C180" s="238">
        <f t="shared" si="21"/>
        <v>4.0979781594864505E-2</v>
      </c>
      <c r="D180" s="238">
        <f t="shared" si="21"/>
        <v>4.1121353611009409E-2</v>
      </c>
      <c r="E180" s="238">
        <f t="shared" si="21"/>
        <v>4.1067914508903659E-2</v>
      </c>
      <c r="F180" s="238">
        <f t="shared" si="21"/>
        <v>4.0794889543358012E-2</v>
      </c>
      <c r="G180" s="238">
        <f t="shared" si="21"/>
        <v>4.0832009505703711E-2</v>
      </c>
      <c r="H180" s="238">
        <f t="shared" si="21"/>
        <v>4.0859417442889061E-2</v>
      </c>
      <c r="I180" s="238">
        <f t="shared" si="21"/>
        <v>4.16132677132212E-2</v>
      </c>
      <c r="J180" s="238">
        <f t="shared" si="21"/>
        <v>4.1084081420569067E-2</v>
      </c>
      <c r="K180" s="238">
        <f t="shared" si="21"/>
        <v>4.2249759321873741E-2</v>
      </c>
      <c r="L180" s="238">
        <f t="shared" si="21"/>
        <v>4.1909913659639884E-2</v>
      </c>
      <c r="M180" s="238">
        <f t="shared" si="21"/>
        <v>4.1864648390752504E-2</v>
      </c>
      <c r="N180" s="238">
        <f t="shared" si="21"/>
        <v>4.2061794713963117E-2</v>
      </c>
      <c r="O180" s="238">
        <f t="shared" si="21"/>
        <v>4.2182960090002372E-2</v>
      </c>
      <c r="P180" s="238">
        <f t="shared" si="21"/>
        <v>4.2110288660697028E-2</v>
      </c>
      <c r="Q180" s="238">
        <f t="shared" si="21"/>
        <v>4.2561601731291032E-2</v>
      </c>
    </row>
    <row r="181" spans="1:17" x14ac:dyDescent="0.25">
      <c r="A181" s="127" t="s">
        <v>183</v>
      </c>
      <c r="B181" s="237">
        <f t="shared" ref="B181:Q181" si="22">IF(B$70=0,0,B$70/B$60)</f>
        <v>6.3590859287253373E-2</v>
      </c>
      <c r="C181" s="237">
        <f t="shared" si="22"/>
        <v>6.3223740208356874E-2</v>
      </c>
      <c r="D181" s="237">
        <f t="shared" si="22"/>
        <v>6.3442157974903476E-2</v>
      </c>
      <c r="E181" s="237">
        <f t="shared" si="22"/>
        <v>6.5262868586993719E-2</v>
      </c>
      <c r="F181" s="237">
        <f t="shared" si="22"/>
        <v>6.4239434177732743E-2</v>
      </c>
      <c r="G181" s="237">
        <f t="shared" si="22"/>
        <v>6.4559505807281939E-2</v>
      </c>
      <c r="H181" s="237">
        <f t="shared" si="22"/>
        <v>6.7445789806605108E-2</v>
      </c>
      <c r="I181" s="237">
        <f t="shared" si="22"/>
        <v>6.860986043618196E-2</v>
      </c>
      <c r="J181" s="237">
        <f t="shared" si="22"/>
        <v>6.8881387027340091E-2</v>
      </c>
      <c r="K181" s="237">
        <f t="shared" si="22"/>
        <v>7.0339574101640545E-2</v>
      </c>
      <c r="L181" s="237">
        <f t="shared" si="22"/>
        <v>6.9131683293011364E-2</v>
      </c>
      <c r="M181" s="237">
        <f t="shared" si="22"/>
        <v>6.9335453165751473E-2</v>
      </c>
      <c r="N181" s="237">
        <f t="shared" si="22"/>
        <v>7.0175976319458724E-2</v>
      </c>
      <c r="O181" s="237">
        <f t="shared" si="22"/>
        <v>7.0986136558707738E-2</v>
      </c>
      <c r="P181" s="237">
        <f t="shared" si="22"/>
        <v>7.095693913846117E-2</v>
      </c>
      <c r="Q181" s="237">
        <f t="shared" si="22"/>
        <v>7.1260189802531598E-2</v>
      </c>
    </row>
    <row r="182" spans="1:17" x14ac:dyDescent="0.25">
      <c r="A182" s="142" t="s">
        <v>192</v>
      </c>
      <c r="B182" s="235">
        <f t="shared" ref="B182:Q182" si="23">IF(B$71=0,0,B$71/B$60)</f>
        <v>5.8021614475623512E-2</v>
      </c>
      <c r="C182" s="235">
        <f t="shared" si="23"/>
        <v>5.7686647439462571E-2</v>
      </c>
      <c r="D182" s="235">
        <f t="shared" si="23"/>
        <v>5.7885936324488442E-2</v>
      </c>
      <c r="E182" s="235">
        <f t="shared" si="23"/>
        <v>5.9579566634128937E-2</v>
      </c>
      <c r="F182" s="235">
        <f t="shared" si="23"/>
        <v>5.8609548897332713E-2</v>
      </c>
      <c r="G182" s="235">
        <f t="shared" si="23"/>
        <v>5.8901057233161976E-2</v>
      </c>
      <c r="H182" s="235">
        <f t="shared" si="23"/>
        <v>6.1767517803122417E-2</v>
      </c>
      <c r="I182" s="235">
        <f t="shared" si="23"/>
        <v>6.2810484688266263E-2</v>
      </c>
      <c r="J182" s="235">
        <f t="shared" si="23"/>
        <v>6.3057859947627762E-2</v>
      </c>
      <c r="K182" s="235">
        <f t="shared" si="23"/>
        <v>6.4466384980313554E-2</v>
      </c>
      <c r="L182" s="235">
        <f t="shared" si="23"/>
        <v>6.3311779348729155E-2</v>
      </c>
      <c r="M182" s="235">
        <f t="shared" si="23"/>
        <v>6.351009596024125E-2</v>
      </c>
      <c r="N182" s="235">
        <f t="shared" si="23"/>
        <v>6.4332763925004782E-2</v>
      </c>
      <c r="O182" s="235">
        <f t="shared" si="23"/>
        <v>6.5149515709209349E-2</v>
      </c>
      <c r="P182" s="235">
        <f t="shared" si="23"/>
        <v>6.5157239366912145E-2</v>
      </c>
      <c r="Q182" s="235">
        <f t="shared" si="23"/>
        <v>6.5441618727168346E-2</v>
      </c>
    </row>
    <row r="183" spans="1:17" x14ac:dyDescent="0.25">
      <c r="A183" s="142" t="s">
        <v>191</v>
      </c>
      <c r="B183" s="235">
        <f t="shared" ref="B183:Q183" si="24">IF(B$82=0,0,B$82/B$60)</f>
        <v>5.5692448116298572E-3</v>
      </c>
      <c r="C183" s="235">
        <f t="shared" si="24"/>
        <v>5.5370927688943028E-3</v>
      </c>
      <c r="D183" s="235">
        <f t="shared" si="24"/>
        <v>5.5562216504150387E-3</v>
      </c>
      <c r="E183" s="235">
        <f t="shared" si="24"/>
        <v>5.6833019528647862E-3</v>
      </c>
      <c r="F183" s="235">
        <f t="shared" si="24"/>
        <v>5.6298852804000194E-3</v>
      </c>
      <c r="G183" s="235">
        <f t="shared" si="24"/>
        <v>5.658448574119972E-3</v>
      </c>
      <c r="H183" s="235">
        <f t="shared" si="24"/>
        <v>5.6782720034826949E-3</v>
      </c>
      <c r="I183" s="235">
        <f t="shared" si="24"/>
        <v>5.7993757479157006E-3</v>
      </c>
      <c r="J183" s="235">
        <f t="shared" si="24"/>
        <v>5.8235270797123333E-3</v>
      </c>
      <c r="K183" s="235">
        <f t="shared" si="24"/>
        <v>5.8731891213269806E-3</v>
      </c>
      <c r="L183" s="235">
        <f t="shared" si="24"/>
        <v>5.8199039442822058E-3</v>
      </c>
      <c r="M183" s="235">
        <f t="shared" si="24"/>
        <v>5.8253572055102214E-3</v>
      </c>
      <c r="N183" s="235">
        <f t="shared" si="24"/>
        <v>5.8432123944539447E-3</v>
      </c>
      <c r="O183" s="235">
        <f t="shared" si="24"/>
        <v>5.8366208494983751E-3</v>
      </c>
      <c r="P183" s="235">
        <f t="shared" si="24"/>
        <v>5.7996997715490176E-3</v>
      </c>
      <c r="Q183" s="235">
        <f t="shared" si="24"/>
        <v>5.8185710753632476E-3</v>
      </c>
    </row>
    <row r="184" spans="1:17" x14ac:dyDescent="0.25">
      <c r="A184" s="127" t="s">
        <v>181</v>
      </c>
      <c r="B184" s="237">
        <f t="shared" ref="B184:Q184" si="25">IF(B$83=0,0,B$83/B$60)</f>
        <v>0.45874676832578831</v>
      </c>
      <c r="C184" s="237">
        <f t="shared" si="25"/>
        <v>0.46024000300794859</v>
      </c>
      <c r="D184" s="237">
        <f t="shared" si="25"/>
        <v>0.45935160193332247</v>
      </c>
      <c r="E184" s="237">
        <f t="shared" si="25"/>
        <v>0.45391895841332108</v>
      </c>
      <c r="F184" s="237">
        <f t="shared" si="25"/>
        <v>0.45660795326133929</v>
      </c>
      <c r="G184" s="237">
        <f t="shared" si="25"/>
        <v>0.45541364340763801</v>
      </c>
      <c r="H184" s="237">
        <f t="shared" si="25"/>
        <v>0.45267176767572603</v>
      </c>
      <c r="I184" s="237">
        <f t="shared" si="25"/>
        <v>0.44725386845816056</v>
      </c>
      <c r="J184" s="237">
        <f t="shared" si="25"/>
        <v>0.44670688167576628</v>
      </c>
      <c r="K184" s="237">
        <f t="shared" si="25"/>
        <v>0.44317292969910799</v>
      </c>
      <c r="L184" s="237">
        <f t="shared" si="25"/>
        <v>0.44603899684053666</v>
      </c>
      <c r="M184" s="237">
        <f t="shared" si="25"/>
        <v>0.44573496157865533</v>
      </c>
      <c r="N184" s="237">
        <f t="shared" si="25"/>
        <v>0.44441236707299042</v>
      </c>
      <c r="O184" s="237">
        <f t="shared" si="25"/>
        <v>0.44395903542664628</v>
      </c>
      <c r="P184" s="237">
        <f t="shared" si="25"/>
        <v>0.44524528809263314</v>
      </c>
      <c r="Q184" s="237">
        <f t="shared" si="25"/>
        <v>0.44178960308868992</v>
      </c>
    </row>
    <row r="185" spans="1:17" x14ac:dyDescent="0.25">
      <c r="A185" s="142" t="s">
        <v>190</v>
      </c>
      <c r="B185" s="235">
        <f t="shared" ref="B185:Q185" si="26">IF(B$84=0,0,B$84/B$60)</f>
        <v>0.21463214097453409</v>
      </c>
      <c r="C185" s="235">
        <f t="shared" si="26"/>
        <v>0.19623479530659532</v>
      </c>
      <c r="D185" s="235">
        <f t="shared" si="26"/>
        <v>0.20718030967009715</v>
      </c>
      <c r="E185" s="235">
        <f t="shared" si="26"/>
        <v>0.27795105429049222</v>
      </c>
      <c r="F185" s="235">
        <f t="shared" si="26"/>
        <v>0.24652370942975266</v>
      </c>
      <c r="G185" s="235">
        <f t="shared" si="26"/>
        <v>0.2623196741729944</v>
      </c>
      <c r="H185" s="235">
        <f t="shared" si="26"/>
        <v>0.2812076529537626</v>
      </c>
      <c r="I185" s="235">
        <f t="shared" si="26"/>
        <v>0.34872359204017056</v>
      </c>
      <c r="J185" s="235">
        <f t="shared" si="26"/>
        <v>0.3610860352998061</v>
      </c>
      <c r="K185" s="235">
        <f t="shared" si="26"/>
        <v>0.3945879381834354</v>
      </c>
      <c r="L185" s="235">
        <f t="shared" si="26"/>
        <v>0.36247694901194527</v>
      </c>
      <c r="M185" s="235">
        <f t="shared" si="26"/>
        <v>0.36560599412747297</v>
      </c>
      <c r="N185" s="235">
        <f t="shared" si="26"/>
        <v>0.37806820600704383</v>
      </c>
      <c r="O185" s="235">
        <f t="shared" si="26"/>
        <v>0.37744287840213397</v>
      </c>
      <c r="P185" s="235">
        <f t="shared" si="26"/>
        <v>0.35809178837224531</v>
      </c>
      <c r="Q185" s="235">
        <f t="shared" si="26"/>
        <v>0.37957536735508574</v>
      </c>
    </row>
    <row r="186" spans="1:17" x14ac:dyDescent="0.25">
      <c r="A186" s="142" t="s">
        <v>189</v>
      </c>
      <c r="B186" s="235">
        <f t="shared" ref="B186:Q186" si="27">IF(B$90=0,0,B$90/B$60)</f>
        <v>0.24411462735125422</v>
      </c>
      <c r="C186" s="235">
        <f t="shared" si="27"/>
        <v>0.26400520770135322</v>
      </c>
      <c r="D186" s="235">
        <f t="shared" si="27"/>
        <v>0.25217129226322532</v>
      </c>
      <c r="E186" s="235">
        <f t="shared" si="27"/>
        <v>0.17596790412282887</v>
      </c>
      <c r="F186" s="235">
        <f t="shared" si="27"/>
        <v>0.21008424383158666</v>
      </c>
      <c r="G186" s="235">
        <f t="shared" si="27"/>
        <v>0.19309396923464364</v>
      </c>
      <c r="H186" s="235">
        <f t="shared" si="27"/>
        <v>0.17146411472196346</v>
      </c>
      <c r="I186" s="235">
        <f t="shared" si="27"/>
        <v>9.8530276417990004E-2</v>
      </c>
      <c r="J186" s="235">
        <f t="shared" si="27"/>
        <v>8.5620846375960138E-2</v>
      </c>
      <c r="K186" s="235">
        <f t="shared" si="27"/>
        <v>4.858499151567254E-2</v>
      </c>
      <c r="L186" s="235">
        <f t="shared" si="27"/>
        <v>8.356204782859139E-2</v>
      </c>
      <c r="M186" s="235">
        <f t="shared" si="27"/>
        <v>8.0128967451182365E-2</v>
      </c>
      <c r="N186" s="235">
        <f t="shared" si="27"/>
        <v>6.6344161065946594E-2</v>
      </c>
      <c r="O186" s="235">
        <f t="shared" si="27"/>
        <v>6.6516157024512329E-2</v>
      </c>
      <c r="P186" s="235">
        <f t="shared" si="27"/>
        <v>8.7153499720387884E-2</v>
      </c>
      <c r="Q186" s="235">
        <f t="shared" si="27"/>
        <v>6.2214235733604142E-2</v>
      </c>
    </row>
    <row r="187" spans="1:17" x14ac:dyDescent="0.25">
      <c r="A187" s="127" t="s">
        <v>180</v>
      </c>
      <c r="B187" s="236">
        <f t="shared" ref="B187:Q187" si="28">IF(B$91=0,0,B$91/B$60)</f>
        <v>0.1250328733615072</v>
      </c>
      <c r="C187" s="236">
        <f t="shared" si="28"/>
        <v>0.12594253803114669</v>
      </c>
      <c r="D187" s="236">
        <f t="shared" si="28"/>
        <v>0.12540133236554565</v>
      </c>
      <c r="E187" s="236">
        <f t="shared" si="28"/>
        <v>0.12196083954380645</v>
      </c>
      <c r="F187" s="236">
        <f t="shared" si="28"/>
        <v>0.12355516865133405</v>
      </c>
      <c r="G187" s="236">
        <f t="shared" si="28"/>
        <v>0.12279513219749193</v>
      </c>
      <c r="H187" s="236">
        <f t="shared" si="28"/>
        <v>0.12151486246518151</v>
      </c>
      <c r="I187" s="236">
        <f t="shared" si="28"/>
        <v>0.11824316317449481</v>
      </c>
      <c r="J187" s="236">
        <f t="shared" si="28"/>
        <v>0.11769735568600889</v>
      </c>
      <c r="K187" s="236">
        <f t="shared" si="28"/>
        <v>0.1158305233047508</v>
      </c>
      <c r="L187" s="236">
        <f t="shared" si="28"/>
        <v>0.11749170447289871</v>
      </c>
      <c r="M187" s="236">
        <f t="shared" si="28"/>
        <v>0.11733230874633817</v>
      </c>
      <c r="N187" s="236">
        <f t="shared" si="28"/>
        <v>0.11661883703905496</v>
      </c>
      <c r="O187" s="236">
        <f t="shared" si="28"/>
        <v>0.11650941810954506</v>
      </c>
      <c r="P187" s="236">
        <f t="shared" si="28"/>
        <v>0.11738952567606481</v>
      </c>
      <c r="Q187" s="236">
        <f t="shared" si="28"/>
        <v>0.1190354327892717</v>
      </c>
    </row>
    <row r="188" spans="1:17" x14ac:dyDescent="0.25">
      <c r="A188" s="142" t="s">
        <v>188</v>
      </c>
      <c r="B188" s="235">
        <f t="shared" ref="B188:Q188" si="29">IF(B$92=0,0,B$92/B$60)</f>
        <v>3.5517324711176163E-2</v>
      </c>
      <c r="C188" s="235">
        <f t="shared" si="29"/>
        <v>3.2472932119530527E-2</v>
      </c>
      <c r="D188" s="235">
        <f t="shared" si="29"/>
        <v>3.4284195735567666E-2</v>
      </c>
      <c r="E188" s="235">
        <f t="shared" si="29"/>
        <v>4.5995337903378057E-2</v>
      </c>
      <c r="F188" s="235">
        <f t="shared" si="29"/>
        <v>4.0794741165346017E-2</v>
      </c>
      <c r="G188" s="235">
        <f t="shared" si="29"/>
        <v>4.3408657265537991E-2</v>
      </c>
      <c r="H188" s="235">
        <f t="shared" si="29"/>
        <v>4.6534239820174732E-2</v>
      </c>
      <c r="I188" s="235">
        <f t="shared" si="29"/>
        <v>5.7736503957940444E-2</v>
      </c>
      <c r="J188" s="235">
        <f t="shared" si="29"/>
        <v>5.9752513794921802E-2</v>
      </c>
      <c r="K188" s="235">
        <f t="shared" si="29"/>
        <v>6.5296408375469864E-2</v>
      </c>
      <c r="L188" s="235">
        <f t="shared" si="29"/>
        <v>5.9982682183192859E-2</v>
      </c>
      <c r="M188" s="235">
        <f t="shared" si="29"/>
        <v>6.050696446175876E-2</v>
      </c>
      <c r="N188" s="235">
        <f t="shared" si="29"/>
        <v>6.2562723247108001E-2</v>
      </c>
      <c r="O188" s="235">
        <f t="shared" si="29"/>
        <v>6.2459244040808298E-2</v>
      </c>
      <c r="P188" s="235">
        <f t="shared" si="29"/>
        <v>5.9257025840933383E-2</v>
      </c>
      <c r="Q188" s="235">
        <f t="shared" si="29"/>
        <v>6.2812128293097194E-2</v>
      </c>
    </row>
    <row r="189" spans="1:17" x14ac:dyDescent="0.25">
      <c r="A189" s="142" t="s">
        <v>187</v>
      </c>
      <c r="B189" s="235">
        <f t="shared" ref="B189:Q189" si="30">IF(B$93=0,0,B$93/B$60)</f>
        <v>3.8275927387000572E-2</v>
      </c>
      <c r="C189" s="235">
        <f t="shared" si="30"/>
        <v>3.8054955011981202E-2</v>
      </c>
      <c r="D189" s="235">
        <f t="shared" si="30"/>
        <v>3.8186422689349839E-2</v>
      </c>
      <c r="E189" s="235">
        <f t="shared" si="30"/>
        <v>3.9029866690614409E-2</v>
      </c>
      <c r="F189" s="235">
        <f t="shared" si="30"/>
        <v>3.8663778284240148E-2</v>
      </c>
      <c r="G189" s="235">
        <f t="shared" si="30"/>
        <v>3.885608165248914E-2</v>
      </c>
      <c r="H189" s="235">
        <f t="shared" si="30"/>
        <v>3.8990332370577974E-2</v>
      </c>
      <c r="I189" s="235">
        <f t="shared" si="30"/>
        <v>3.9825169944858192E-2</v>
      </c>
      <c r="J189" s="235">
        <f t="shared" si="30"/>
        <v>3.9973039921853484E-2</v>
      </c>
      <c r="K189" s="235">
        <f t="shared" si="30"/>
        <v>4.0336132975650994E-2</v>
      </c>
      <c r="L189" s="235">
        <f t="shared" si="30"/>
        <v>3.9969361806499945E-2</v>
      </c>
      <c r="M189" s="235">
        <f t="shared" si="30"/>
        <v>4.0006286823870335E-2</v>
      </c>
      <c r="N189" s="235">
        <f t="shared" si="30"/>
        <v>4.0130484988224885E-2</v>
      </c>
      <c r="O189" s="235">
        <f t="shared" si="30"/>
        <v>4.0088443340802485E-2</v>
      </c>
      <c r="P189" s="235">
        <f t="shared" si="30"/>
        <v>3.9838994173871815E-2</v>
      </c>
      <c r="Q189" s="235">
        <f t="shared" si="30"/>
        <v>4.3164546359610666E-2</v>
      </c>
    </row>
    <row r="190" spans="1:17" x14ac:dyDescent="0.25">
      <c r="A190" s="142" t="s">
        <v>186</v>
      </c>
      <c r="B190" s="235">
        <f t="shared" ref="B190:Q190" si="31">IF(B$104=0,0,B$104/B$60)</f>
        <v>5.1239621263330461E-2</v>
      </c>
      <c r="C190" s="235">
        <f t="shared" si="31"/>
        <v>5.5414650899634973E-2</v>
      </c>
      <c r="D190" s="235">
        <f t="shared" si="31"/>
        <v>5.2930713940628142E-2</v>
      </c>
      <c r="E190" s="235">
        <f t="shared" si="31"/>
        <v>3.6935634949813965E-2</v>
      </c>
      <c r="F190" s="235">
        <f t="shared" si="31"/>
        <v>4.4096649201747898E-2</v>
      </c>
      <c r="G190" s="235">
        <f t="shared" si="31"/>
        <v>4.0530393279464796E-2</v>
      </c>
      <c r="H190" s="235">
        <f t="shared" si="31"/>
        <v>3.5990290274428807E-2</v>
      </c>
      <c r="I190" s="235">
        <f t="shared" si="31"/>
        <v>2.0681489271696163E-2</v>
      </c>
      <c r="J190" s="235">
        <f t="shared" si="31"/>
        <v>1.7971801969233602E-2</v>
      </c>
      <c r="K190" s="235">
        <f t="shared" si="31"/>
        <v>1.0197981953629934E-2</v>
      </c>
      <c r="L190" s="235">
        <f t="shared" si="31"/>
        <v>1.7539660483205894E-2</v>
      </c>
      <c r="M190" s="235">
        <f t="shared" si="31"/>
        <v>1.6819057460709046E-2</v>
      </c>
      <c r="N190" s="235">
        <f t="shared" si="31"/>
        <v>1.3925628803722058E-2</v>
      </c>
      <c r="O190" s="235">
        <f t="shared" si="31"/>
        <v>1.3961730727934281E-2</v>
      </c>
      <c r="P190" s="235">
        <f t="shared" si="31"/>
        <v>1.8293505661259611E-2</v>
      </c>
      <c r="Q190" s="235">
        <f t="shared" si="31"/>
        <v>1.3058758136563821E-2</v>
      </c>
    </row>
    <row r="191" spans="1:17" x14ac:dyDescent="0.25">
      <c r="A191" s="72" t="s">
        <v>179</v>
      </c>
      <c r="B191" s="234">
        <f t="shared" ref="B191:Q191" si="32">IF(B$105=0,0,B$105/B$60)</f>
        <v>0.18441431011408807</v>
      </c>
      <c r="C191" s="234">
        <f t="shared" si="32"/>
        <v>0.18334966006181252</v>
      </c>
      <c r="D191" s="234">
        <f t="shared" si="32"/>
        <v>0.18398307439503303</v>
      </c>
      <c r="E191" s="234">
        <f t="shared" si="32"/>
        <v>0.18819108232034859</v>
      </c>
      <c r="F191" s="234">
        <f t="shared" si="32"/>
        <v>0.18642229694021784</v>
      </c>
      <c r="G191" s="234">
        <f t="shared" si="32"/>
        <v>0.18736811280648216</v>
      </c>
      <c r="H191" s="234">
        <f t="shared" si="32"/>
        <v>0.1880245256907547</v>
      </c>
      <c r="I191" s="234">
        <f t="shared" si="32"/>
        <v>0.1920346319506212</v>
      </c>
      <c r="J191" s="234">
        <f t="shared" si="32"/>
        <v>0.19283435459565781</v>
      </c>
      <c r="K191" s="234">
        <f t="shared" si="32"/>
        <v>0.19447881294737127</v>
      </c>
      <c r="L191" s="234">
        <f t="shared" si="32"/>
        <v>0.19271438177287908</v>
      </c>
      <c r="M191" s="234">
        <f t="shared" si="32"/>
        <v>0.19289495552053243</v>
      </c>
      <c r="N191" s="234">
        <f t="shared" si="32"/>
        <v>0.19348619409279597</v>
      </c>
      <c r="O191" s="234">
        <f t="shared" si="32"/>
        <v>0.19326792837514789</v>
      </c>
      <c r="P191" s="234">
        <f t="shared" si="32"/>
        <v>0.19204536133976108</v>
      </c>
      <c r="Q191" s="234">
        <f t="shared" si="32"/>
        <v>0.19267024650670267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0.99999999999999978</v>
      </c>
      <c r="E194" s="77">
        <f t="shared" si="33"/>
        <v>1</v>
      </c>
      <c r="F194" s="77">
        <f t="shared" si="33"/>
        <v>1</v>
      </c>
      <c r="G194" s="77">
        <f t="shared" si="33"/>
        <v>1</v>
      </c>
      <c r="H194" s="77">
        <f t="shared" si="33"/>
        <v>1</v>
      </c>
      <c r="I194" s="77">
        <f t="shared" si="33"/>
        <v>1.0000000000000002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0.99999999999999989</v>
      </c>
      <c r="N194" s="77">
        <f t="shared" si="33"/>
        <v>1</v>
      </c>
      <c r="O194" s="77">
        <f t="shared" si="33"/>
        <v>1</v>
      </c>
      <c r="P194" s="77">
        <f t="shared" si="33"/>
        <v>1.0000000000000002</v>
      </c>
      <c r="Q194" s="77">
        <f t="shared" si="33"/>
        <v>0.99999999999999978</v>
      </c>
    </row>
    <row r="195" spans="1:17" x14ac:dyDescent="0.25">
      <c r="A195" s="132" t="s">
        <v>83</v>
      </c>
      <c r="B195" s="240">
        <f t="shared" ref="B195:Q195" si="34">IF(B$109=0,0,B$109/B$108)</f>
        <v>9.2820676331968402E-3</v>
      </c>
      <c r="C195" s="240">
        <f t="shared" si="34"/>
        <v>9.2444544532503461E-3</v>
      </c>
      <c r="D195" s="240">
        <f t="shared" si="34"/>
        <v>9.2668481153831105E-3</v>
      </c>
      <c r="E195" s="240">
        <f t="shared" si="34"/>
        <v>9.4211230495459194E-3</v>
      </c>
      <c r="F195" s="240">
        <f t="shared" si="34"/>
        <v>9.3561551701019877E-3</v>
      </c>
      <c r="G195" s="240">
        <f t="shared" si="34"/>
        <v>9.3899168170063149E-3</v>
      </c>
      <c r="H195" s="240">
        <f t="shared" si="34"/>
        <v>9.4307715121654638E-3</v>
      </c>
      <c r="I195" s="240">
        <f t="shared" si="34"/>
        <v>9.5682498062098099E-3</v>
      </c>
      <c r="J195" s="240">
        <f t="shared" si="34"/>
        <v>9.5992436969744438E-3</v>
      </c>
      <c r="K195" s="240">
        <f t="shared" si="34"/>
        <v>9.6581717452543705E-3</v>
      </c>
      <c r="L195" s="240">
        <f t="shared" si="34"/>
        <v>9.5935101952366944E-3</v>
      </c>
      <c r="M195" s="240">
        <f t="shared" si="34"/>
        <v>9.6008467939141529E-3</v>
      </c>
      <c r="N195" s="240">
        <f t="shared" si="34"/>
        <v>9.6252385971217335E-3</v>
      </c>
      <c r="O195" s="240">
        <f t="shared" si="34"/>
        <v>9.6229719752744212E-3</v>
      </c>
      <c r="P195" s="240">
        <f t="shared" si="34"/>
        <v>9.5827026499232665E-3</v>
      </c>
      <c r="Q195" s="240">
        <f t="shared" si="34"/>
        <v>9.624782671390792E-3</v>
      </c>
    </row>
    <row r="196" spans="1:17" x14ac:dyDescent="0.25">
      <c r="A196" s="76" t="s">
        <v>82</v>
      </c>
      <c r="B196" s="239">
        <f t="shared" ref="B196:Q196" si="35">IF(B$110=0,0,B$110/B$108)</f>
        <v>1.6863950181401875E-2</v>
      </c>
      <c r="C196" s="239">
        <f t="shared" si="35"/>
        <v>1.6795613382118785E-2</v>
      </c>
      <c r="D196" s="239">
        <f t="shared" si="35"/>
        <v>1.6836298886416929E-2</v>
      </c>
      <c r="E196" s="239">
        <f t="shared" si="35"/>
        <v>1.7116590401925379E-2</v>
      </c>
      <c r="F196" s="239">
        <f t="shared" si="35"/>
        <v>1.6998554730819578E-2</v>
      </c>
      <c r="G196" s="239">
        <f t="shared" si="35"/>
        <v>1.7059893944660297E-2</v>
      </c>
      <c r="H196" s="239">
        <f t="shared" si="35"/>
        <v>1.7134120029953646E-2</v>
      </c>
      <c r="I196" s="239">
        <f t="shared" si="35"/>
        <v>1.738389488544987E-2</v>
      </c>
      <c r="J196" s="239">
        <f t="shared" si="35"/>
        <v>1.7440205553550723E-2</v>
      </c>
      <c r="K196" s="239">
        <f t="shared" si="35"/>
        <v>1.754726787088676E-2</v>
      </c>
      <c r="L196" s="239">
        <f t="shared" si="35"/>
        <v>1.7429788748643527E-2</v>
      </c>
      <c r="M196" s="239">
        <f t="shared" si="35"/>
        <v>1.7443118110105529E-2</v>
      </c>
      <c r="N196" s="239">
        <f t="shared" si="35"/>
        <v>1.7487433899472979E-2</v>
      </c>
      <c r="O196" s="239">
        <f t="shared" si="35"/>
        <v>1.7483315830156568E-2</v>
      </c>
      <c r="P196" s="239">
        <f t="shared" si="35"/>
        <v>1.7410153263000536E-2</v>
      </c>
      <c r="Q196" s="239">
        <f t="shared" si="35"/>
        <v>1.7486605559374969E-2</v>
      </c>
    </row>
    <row r="197" spans="1:17" x14ac:dyDescent="0.25">
      <c r="A197" s="76" t="s">
        <v>81</v>
      </c>
      <c r="B197" s="239">
        <f t="shared" ref="B197:Q197" si="36">IF(B$111=0,0,B$111/B$108)</f>
        <v>1.5465826194915743E-2</v>
      </c>
      <c r="C197" s="239">
        <f t="shared" si="36"/>
        <v>1.5403154931714631E-2</v>
      </c>
      <c r="D197" s="239">
        <f t="shared" si="36"/>
        <v>1.5440467360378084E-2</v>
      </c>
      <c r="E197" s="239">
        <f t="shared" si="36"/>
        <v>1.5697521005350542E-2</v>
      </c>
      <c r="F197" s="239">
        <f t="shared" si="36"/>
        <v>1.5589271208921718E-2</v>
      </c>
      <c r="G197" s="239">
        <f t="shared" si="36"/>
        <v>1.5645525029052157E-2</v>
      </c>
      <c r="H197" s="239">
        <f t="shared" si="36"/>
        <v>1.5713597320652143E-2</v>
      </c>
      <c r="I197" s="239">
        <f t="shared" si="36"/>
        <v>1.594266432223905E-2</v>
      </c>
      <c r="J197" s="239">
        <f t="shared" si="36"/>
        <v>1.5994306493640139E-2</v>
      </c>
      <c r="K197" s="239">
        <f t="shared" si="36"/>
        <v>1.6092492694034052E-2</v>
      </c>
      <c r="L197" s="239">
        <f t="shared" si="36"/>
        <v>1.5984753305183813E-2</v>
      </c>
      <c r="M197" s="239">
        <f t="shared" si="36"/>
        <v>1.5996977581551032E-2</v>
      </c>
      <c r="N197" s="239">
        <f t="shared" si="36"/>
        <v>1.6037619322582942E-2</v>
      </c>
      <c r="O197" s="239">
        <f t="shared" si="36"/>
        <v>1.6033842666246721E-2</v>
      </c>
      <c r="P197" s="239">
        <f t="shared" si="36"/>
        <v>1.5966745720665323E-2</v>
      </c>
      <c r="Q197" s="239">
        <f t="shared" si="36"/>
        <v>1.6036859656914561E-2</v>
      </c>
    </row>
    <row r="198" spans="1:17" x14ac:dyDescent="0.25">
      <c r="A198" s="76" t="s">
        <v>80</v>
      </c>
      <c r="B198" s="239">
        <f t="shared" ref="B198:Q198" si="37">IF(B$112=0,0,B$112/B$108)</f>
        <v>9.4720336781240907E-2</v>
      </c>
      <c r="C198" s="239">
        <f t="shared" si="37"/>
        <v>9.4336507098810737E-2</v>
      </c>
      <c r="D198" s="239">
        <f t="shared" si="37"/>
        <v>9.4565026788905909E-2</v>
      </c>
      <c r="E198" s="239">
        <f t="shared" si="37"/>
        <v>9.6139349913695771E-2</v>
      </c>
      <c r="F198" s="239">
        <f t="shared" si="37"/>
        <v>9.5476374845631887E-2</v>
      </c>
      <c r="G198" s="239">
        <f t="shared" si="37"/>
        <v>9.5820900946005261E-2</v>
      </c>
      <c r="H198" s="239">
        <f t="shared" si="37"/>
        <v>9.6237809186441869E-2</v>
      </c>
      <c r="I198" s="239">
        <f t="shared" si="37"/>
        <v>9.7640728323274931E-2</v>
      </c>
      <c r="J198" s="239">
        <f t="shared" si="37"/>
        <v>9.7957010415519935E-2</v>
      </c>
      <c r="K198" s="239">
        <f t="shared" si="37"/>
        <v>9.855835106498613E-2</v>
      </c>
      <c r="L198" s="239">
        <f t="shared" si="37"/>
        <v>9.7898501984317252E-2</v>
      </c>
      <c r="M198" s="239">
        <f t="shared" si="37"/>
        <v>9.7973369473439237E-2</v>
      </c>
      <c r="N198" s="239">
        <f t="shared" si="37"/>
        <v>9.822227951221775E-2</v>
      </c>
      <c r="O198" s="239">
        <f t="shared" si="37"/>
        <v>9.8199149408751865E-2</v>
      </c>
      <c r="P198" s="239">
        <f t="shared" si="37"/>
        <v>9.7788214667706333E-2</v>
      </c>
      <c r="Q198" s="239">
        <f t="shared" si="37"/>
        <v>9.8217626945517264E-2</v>
      </c>
    </row>
    <row r="199" spans="1:17" x14ac:dyDescent="0.25">
      <c r="A199" s="129" t="s">
        <v>79</v>
      </c>
      <c r="B199" s="238">
        <f t="shared" ref="B199:Q199" si="38">IF(B$113=0,0,B$113/B$108)</f>
        <v>4.3585117324171974E-2</v>
      </c>
      <c r="C199" s="238">
        <f t="shared" si="38"/>
        <v>4.3408499901665801E-2</v>
      </c>
      <c r="D199" s="238">
        <f t="shared" si="38"/>
        <v>4.3513652161910443E-2</v>
      </c>
      <c r="E199" s="238">
        <f t="shared" si="38"/>
        <v>4.3192689362329784E-2</v>
      </c>
      <c r="F199" s="238">
        <f t="shared" si="38"/>
        <v>4.301394576942217E-2</v>
      </c>
      <c r="G199" s="238">
        <f t="shared" si="38"/>
        <v>4.2990329787494543E-2</v>
      </c>
      <c r="H199" s="238">
        <f t="shared" si="38"/>
        <v>4.3055521305864507E-2</v>
      </c>
      <c r="I199" s="238">
        <f t="shared" si="38"/>
        <v>4.356008602660906E-2</v>
      </c>
      <c r="J199" s="238">
        <f t="shared" si="38"/>
        <v>4.2966517050816652E-2</v>
      </c>
      <c r="K199" s="238">
        <f t="shared" si="38"/>
        <v>4.408093813822208E-2</v>
      </c>
      <c r="L199" s="238">
        <f t="shared" si="38"/>
        <v>4.3831278827338629E-2</v>
      </c>
      <c r="M199" s="238">
        <f t="shared" si="38"/>
        <v>4.3776403384472543E-2</v>
      </c>
      <c r="N199" s="238">
        <f t="shared" si="38"/>
        <v>4.3959554424845934E-2</v>
      </c>
      <c r="O199" s="238">
        <f t="shared" si="38"/>
        <v>4.4125581533542416E-2</v>
      </c>
      <c r="P199" s="238">
        <f t="shared" si="38"/>
        <v>4.4144476348120791E-2</v>
      </c>
      <c r="Q199" s="238">
        <f t="shared" si="38"/>
        <v>4.4668174369529905E-2</v>
      </c>
    </row>
    <row r="200" spans="1:17" x14ac:dyDescent="0.25">
      <c r="A200" s="127" t="s">
        <v>183</v>
      </c>
      <c r="B200" s="237">
        <f t="shared" ref="B200:Q200" si="39">IF(B$118=0,0,B$118/B$108)</f>
        <v>0.11900543454200894</v>
      </c>
      <c r="C200" s="237">
        <f t="shared" si="39"/>
        <v>0.11852319577787512</v>
      </c>
      <c r="D200" s="237">
        <f t="shared" si="39"/>
        <v>0.11881030502965059</v>
      </c>
      <c r="E200" s="237">
        <f t="shared" si="39"/>
        <v>0.12070765365387336</v>
      </c>
      <c r="F200" s="237">
        <f t="shared" si="39"/>
        <v>0.11987727641783807</v>
      </c>
      <c r="G200" s="237">
        <f t="shared" si="39"/>
        <v>0.12029945688457198</v>
      </c>
      <c r="H200" s="237">
        <f t="shared" si="39"/>
        <v>0.12081781184074171</v>
      </c>
      <c r="I200" s="237">
        <f t="shared" si="39"/>
        <v>0.12258780651747406</v>
      </c>
      <c r="J200" s="237">
        <f t="shared" si="39"/>
        <v>0.1229367667160306</v>
      </c>
      <c r="K200" s="237">
        <f t="shared" si="39"/>
        <v>0.12375076476898511</v>
      </c>
      <c r="L200" s="237">
        <f t="shared" si="39"/>
        <v>0.122920065190147</v>
      </c>
      <c r="M200" s="237">
        <f t="shared" si="39"/>
        <v>0.12301265907180553</v>
      </c>
      <c r="N200" s="237">
        <f t="shared" si="39"/>
        <v>0.12332939863598709</v>
      </c>
      <c r="O200" s="237">
        <f t="shared" si="39"/>
        <v>0.12330899965908923</v>
      </c>
      <c r="P200" s="237">
        <f t="shared" si="39"/>
        <v>0.12280409814576974</v>
      </c>
      <c r="Q200" s="237">
        <f t="shared" si="39"/>
        <v>0.12336590348927831</v>
      </c>
    </row>
    <row r="201" spans="1:17" x14ac:dyDescent="0.25">
      <c r="A201" s="142" t="s">
        <v>192</v>
      </c>
      <c r="B201" s="235">
        <f t="shared" ref="B201:Q201" si="40">IF(B$119=0,0,B$119/B$108)</f>
        <v>0.10359634490525106</v>
      </c>
      <c r="C201" s="235">
        <f t="shared" si="40"/>
        <v>0.10317654749408112</v>
      </c>
      <c r="D201" s="235">
        <f t="shared" si="40"/>
        <v>0.10342648119825928</v>
      </c>
      <c r="E201" s="235">
        <f t="shared" si="40"/>
        <v>0.10506771918171089</v>
      </c>
      <c r="F201" s="235">
        <f t="shared" si="40"/>
        <v>0.104345194626503</v>
      </c>
      <c r="G201" s="235">
        <f t="shared" si="40"/>
        <v>0.10471132764088129</v>
      </c>
      <c r="H201" s="235">
        <f t="shared" si="40"/>
        <v>0.10516186002942196</v>
      </c>
      <c r="I201" s="235">
        <f t="shared" si="40"/>
        <v>0.10670362803945115</v>
      </c>
      <c r="J201" s="235">
        <f t="shared" si="40"/>
        <v>0.10700113551649593</v>
      </c>
      <c r="K201" s="235">
        <f t="shared" si="40"/>
        <v>0.10771730756624216</v>
      </c>
      <c r="L201" s="235">
        <f t="shared" si="40"/>
        <v>0.10699395213308886</v>
      </c>
      <c r="M201" s="235">
        <f t="shared" si="40"/>
        <v>0.10707436658327617</v>
      </c>
      <c r="N201" s="235">
        <f t="shared" si="40"/>
        <v>0.10735061350111202</v>
      </c>
      <c r="O201" s="235">
        <f t="shared" si="40"/>
        <v>0.10733397732584393</v>
      </c>
      <c r="P201" s="235">
        <f t="shared" si="40"/>
        <v>0.1068959266122028</v>
      </c>
      <c r="Q201" s="235">
        <f t="shared" si="40"/>
        <v>0.10738787523322955</v>
      </c>
    </row>
    <row r="202" spans="1:17" x14ac:dyDescent="0.25">
      <c r="A202" s="142" t="s">
        <v>191</v>
      </c>
      <c r="B202" s="235">
        <f t="shared" ref="B202:Q202" si="41">IF(B$130=0,0,B$130/B$108)</f>
        <v>1.5409089636757885E-2</v>
      </c>
      <c r="C202" s="235">
        <f t="shared" si="41"/>
        <v>1.5346648283794015E-2</v>
      </c>
      <c r="D202" s="235">
        <f t="shared" si="41"/>
        <v>1.5383823831391297E-2</v>
      </c>
      <c r="E202" s="235">
        <f t="shared" si="41"/>
        <v>1.5639934472162477E-2</v>
      </c>
      <c r="F202" s="235">
        <f t="shared" si="41"/>
        <v>1.5532081791335067E-2</v>
      </c>
      <c r="G202" s="235">
        <f t="shared" si="41"/>
        <v>1.5588129243690695E-2</v>
      </c>
      <c r="H202" s="235">
        <f t="shared" si="41"/>
        <v>1.5655951811319742E-2</v>
      </c>
      <c r="I202" s="235">
        <f t="shared" si="41"/>
        <v>1.5884178478022905E-2</v>
      </c>
      <c r="J202" s="235">
        <f t="shared" si="41"/>
        <v>1.5935631199534658E-2</v>
      </c>
      <c r="K202" s="235">
        <f t="shared" si="41"/>
        <v>1.6033457202742941E-2</v>
      </c>
      <c r="L202" s="235">
        <f t="shared" si="41"/>
        <v>1.5926113057058138E-2</v>
      </c>
      <c r="M202" s="235">
        <f t="shared" si="41"/>
        <v>1.5938292488529369E-2</v>
      </c>
      <c r="N202" s="235">
        <f t="shared" si="41"/>
        <v>1.5978785134875058E-2</v>
      </c>
      <c r="O202" s="235">
        <f t="shared" si="41"/>
        <v>1.5975022333245284E-2</v>
      </c>
      <c r="P202" s="235">
        <f t="shared" si="41"/>
        <v>1.5908171533566936E-2</v>
      </c>
      <c r="Q202" s="235">
        <f t="shared" si="41"/>
        <v>1.597802825604875E-2</v>
      </c>
    </row>
    <row r="203" spans="1:17" x14ac:dyDescent="0.25">
      <c r="A203" s="127" t="s">
        <v>181</v>
      </c>
      <c r="B203" s="237">
        <f t="shared" ref="B203:Q203" si="42">IF(B$131=0,0,B$131/B$108)</f>
        <v>0.17539803452108907</v>
      </c>
      <c r="C203" s="237">
        <f t="shared" si="42"/>
        <v>0.1762735439791091</v>
      </c>
      <c r="D203" s="237">
        <f t="shared" si="42"/>
        <v>0.17575229416654789</v>
      </c>
      <c r="E203" s="237">
        <f t="shared" si="42"/>
        <v>0.17261699517271137</v>
      </c>
      <c r="F203" s="237">
        <f t="shared" si="42"/>
        <v>0.17407829617620704</v>
      </c>
      <c r="G203" s="237">
        <f t="shared" si="42"/>
        <v>0.17336989808571765</v>
      </c>
      <c r="H203" s="237">
        <f t="shared" si="42"/>
        <v>0.17247165253806518</v>
      </c>
      <c r="I203" s="237">
        <f t="shared" si="42"/>
        <v>0.16928116834522147</v>
      </c>
      <c r="J203" s="237">
        <f t="shared" si="42"/>
        <v>0.16891835597196903</v>
      </c>
      <c r="K203" s="237">
        <f t="shared" si="42"/>
        <v>0.16718505320289842</v>
      </c>
      <c r="L203" s="237">
        <f t="shared" si="42"/>
        <v>0.16866999807182398</v>
      </c>
      <c r="M203" s="237">
        <f t="shared" si="42"/>
        <v>0.16852601947738513</v>
      </c>
      <c r="N203" s="237">
        <f t="shared" si="42"/>
        <v>0.16793810644919138</v>
      </c>
      <c r="O203" s="237">
        <f t="shared" si="42"/>
        <v>0.16791671248282689</v>
      </c>
      <c r="P203" s="237">
        <f t="shared" si="42"/>
        <v>0.16876606212927647</v>
      </c>
      <c r="Q203" s="237">
        <f t="shared" si="42"/>
        <v>0.16764606506165261</v>
      </c>
    </row>
    <row r="204" spans="1:17" x14ac:dyDescent="0.25">
      <c r="A204" s="142" t="s">
        <v>190</v>
      </c>
      <c r="B204" s="235">
        <f t="shared" ref="B204:Q204" si="43">IF(B$132=0,0,B$132/B$108)</f>
        <v>8.2062824789757377E-2</v>
      </c>
      <c r="C204" s="235">
        <f t="shared" si="43"/>
        <v>7.5158618535188931E-2</v>
      </c>
      <c r="D204" s="235">
        <f t="shared" si="43"/>
        <v>7.9269158042341734E-2</v>
      </c>
      <c r="E204" s="235">
        <f t="shared" si="43"/>
        <v>0.10569965168325056</v>
      </c>
      <c r="F204" s="235">
        <f t="shared" si="43"/>
        <v>9.3985282117956537E-2</v>
      </c>
      <c r="G204" s="235">
        <f t="shared" si="43"/>
        <v>9.9861600186060537E-2</v>
      </c>
      <c r="H204" s="235">
        <f t="shared" si="43"/>
        <v>0.1071424199046353</v>
      </c>
      <c r="I204" s="235">
        <f t="shared" si="43"/>
        <v>0.13198843264029758</v>
      </c>
      <c r="J204" s="235">
        <f t="shared" si="43"/>
        <v>0.13654157110467577</v>
      </c>
      <c r="K204" s="235">
        <f t="shared" si="43"/>
        <v>0.14885657723545839</v>
      </c>
      <c r="L204" s="235">
        <f t="shared" si="43"/>
        <v>0.13707094385019264</v>
      </c>
      <c r="M204" s="235">
        <f t="shared" si="43"/>
        <v>0.13823040191677383</v>
      </c>
      <c r="N204" s="235">
        <f t="shared" si="43"/>
        <v>0.14286744323439987</v>
      </c>
      <c r="O204" s="235">
        <f t="shared" si="43"/>
        <v>0.14275859309955094</v>
      </c>
      <c r="P204" s="235">
        <f t="shared" si="43"/>
        <v>0.13573134319580007</v>
      </c>
      <c r="Q204" s="235">
        <f t="shared" si="43"/>
        <v>0.14403760587964021</v>
      </c>
    </row>
    <row r="205" spans="1:17" x14ac:dyDescent="0.25">
      <c r="A205" s="142" t="s">
        <v>189</v>
      </c>
      <c r="B205" s="235">
        <f t="shared" ref="B205:Q205" si="44">IF(B$138=0,0,B$138/B$108)</f>
        <v>9.3335209731331692E-2</v>
      </c>
      <c r="C205" s="235">
        <f t="shared" si="44"/>
        <v>0.1011149254439202</v>
      </c>
      <c r="D205" s="235">
        <f t="shared" si="44"/>
        <v>9.6483136124206156E-2</v>
      </c>
      <c r="E205" s="235">
        <f t="shared" si="44"/>
        <v>6.6917343489460837E-2</v>
      </c>
      <c r="F205" s="235">
        <f t="shared" si="44"/>
        <v>8.0093014058250506E-2</v>
      </c>
      <c r="G205" s="235">
        <f t="shared" si="44"/>
        <v>7.3508297899657099E-2</v>
      </c>
      <c r="H205" s="235">
        <f t="shared" si="44"/>
        <v>6.5329232633429879E-2</v>
      </c>
      <c r="I205" s="235">
        <f t="shared" si="44"/>
        <v>3.7292735704923877E-2</v>
      </c>
      <c r="J205" s="235">
        <f t="shared" si="44"/>
        <v>3.2376784867293264E-2</v>
      </c>
      <c r="K205" s="235">
        <f t="shared" si="44"/>
        <v>1.8328475967440017E-2</v>
      </c>
      <c r="L205" s="235">
        <f t="shared" si="44"/>
        <v>3.1599054221631354E-2</v>
      </c>
      <c r="M205" s="235">
        <f t="shared" si="44"/>
        <v>3.0295617560611322E-2</v>
      </c>
      <c r="N205" s="235">
        <f t="shared" si="44"/>
        <v>2.5070663214791494E-2</v>
      </c>
      <c r="O205" s="235">
        <f t="shared" si="44"/>
        <v>2.5158119383275945E-2</v>
      </c>
      <c r="P205" s="235">
        <f t="shared" si="44"/>
        <v>3.3034718933476405E-2</v>
      </c>
      <c r="Q205" s="235">
        <f t="shared" si="44"/>
        <v>2.3608459182012397E-2</v>
      </c>
    </row>
    <row r="206" spans="1:17" x14ac:dyDescent="0.25">
      <c r="A206" s="127" t="s">
        <v>180</v>
      </c>
      <c r="B206" s="236">
        <f t="shared" ref="B206:Q206" si="45">IF(B$139=0,0,B$139/B$108)</f>
        <v>0.17993268404906676</v>
      </c>
      <c r="C206" s="236">
        <f t="shared" si="45"/>
        <v>0.18166953022630164</v>
      </c>
      <c r="D206" s="236">
        <f t="shared" si="45"/>
        <v>0.18063546858820273</v>
      </c>
      <c r="E206" s="236">
        <f t="shared" si="45"/>
        <v>0.17418187126902984</v>
      </c>
      <c r="F206" s="236">
        <f t="shared" si="45"/>
        <v>0.1771038997322987</v>
      </c>
      <c r="G206" s="236">
        <f t="shared" si="45"/>
        <v>0.17566026929410797</v>
      </c>
      <c r="H206" s="236">
        <f t="shared" si="45"/>
        <v>0.17385311574587226</v>
      </c>
      <c r="I206" s="236">
        <f t="shared" si="45"/>
        <v>0.16762888988143929</v>
      </c>
      <c r="J206" s="236">
        <f t="shared" si="45"/>
        <v>0.16662659474084879</v>
      </c>
      <c r="K206" s="236">
        <f t="shared" si="45"/>
        <v>0.16337095782897942</v>
      </c>
      <c r="L206" s="236">
        <f t="shared" si="45"/>
        <v>0.16632467078875887</v>
      </c>
      <c r="M206" s="236">
        <f t="shared" si="45"/>
        <v>0.16604989319403393</v>
      </c>
      <c r="N206" s="236">
        <f t="shared" si="45"/>
        <v>0.16487108909078757</v>
      </c>
      <c r="O206" s="236">
        <f t="shared" si="45"/>
        <v>0.16486457548328659</v>
      </c>
      <c r="P206" s="236">
        <f t="shared" si="45"/>
        <v>0.16659268305854594</v>
      </c>
      <c r="Q206" s="236">
        <f t="shared" si="45"/>
        <v>0.16444168489772298</v>
      </c>
    </row>
    <row r="207" spans="1:17" x14ac:dyDescent="0.25">
      <c r="A207" s="142" t="s">
        <v>188</v>
      </c>
      <c r="B207" s="235">
        <f t="shared" ref="B207:Q207" si="46">IF(B$140=0,0,B$140/B$108)</f>
        <v>5.3590996702290429E-2</v>
      </c>
      <c r="C207" s="235">
        <f t="shared" si="46"/>
        <v>4.908221583143399E-2</v>
      </c>
      <c r="D207" s="235">
        <f t="shared" si="46"/>
        <v>5.1766597093434542E-2</v>
      </c>
      <c r="E207" s="235">
        <f t="shared" si="46"/>
        <v>6.9026988765043665E-2</v>
      </c>
      <c r="F207" s="235">
        <f t="shared" si="46"/>
        <v>6.1376938424326698E-2</v>
      </c>
      <c r="G207" s="235">
        <f t="shared" si="46"/>
        <v>6.5214458556203475E-2</v>
      </c>
      <c r="H207" s="235">
        <f t="shared" si="46"/>
        <v>6.996918624840455E-2</v>
      </c>
      <c r="I207" s="235">
        <f t="shared" si="46"/>
        <v>8.6239237737654351E-2</v>
      </c>
      <c r="J207" s="235">
        <f t="shared" si="46"/>
        <v>8.9168254999059712E-2</v>
      </c>
      <c r="K207" s="235">
        <f t="shared" si="46"/>
        <v>9.7210550089854977E-2</v>
      </c>
      <c r="L207" s="235">
        <f t="shared" si="46"/>
        <v>8.9513961025289718E-2</v>
      </c>
      <c r="M207" s="235">
        <f t="shared" si="46"/>
        <v>9.0280823718850767E-2</v>
      </c>
      <c r="N207" s="235">
        <f t="shared" si="46"/>
        <v>9.3299355693091293E-2</v>
      </c>
      <c r="O207" s="235">
        <f t="shared" si="46"/>
        <v>9.3228271286325118E-2</v>
      </c>
      <c r="P207" s="235">
        <f t="shared" si="46"/>
        <v>8.8639136956829137E-2</v>
      </c>
      <c r="Q207" s="235">
        <f t="shared" si="46"/>
        <v>9.4063528540210106E-2</v>
      </c>
    </row>
    <row r="208" spans="1:17" x14ac:dyDescent="0.25">
      <c r="A208" s="142" t="s">
        <v>187</v>
      </c>
      <c r="B208" s="235">
        <f t="shared" ref="B208:Q208" si="47">IF(B$141=0,0,B$141/B$108)</f>
        <v>4.9027801898481833E-2</v>
      </c>
      <c r="C208" s="235">
        <f t="shared" si="47"/>
        <v>4.8829129403509551E-2</v>
      </c>
      <c r="D208" s="235">
        <f t="shared" si="47"/>
        <v>4.8947412535481134E-2</v>
      </c>
      <c r="E208" s="235">
        <f t="shared" si="47"/>
        <v>4.9724141587017878E-2</v>
      </c>
      <c r="F208" s="235">
        <f t="shared" si="47"/>
        <v>4.9382201040834323E-2</v>
      </c>
      <c r="G208" s="235">
        <f t="shared" si="47"/>
        <v>4.9555476429206852E-2</v>
      </c>
      <c r="H208" s="235">
        <f t="shared" si="47"/>
        <v>4.9768694498960431E-2</v>
      </c>
      <c r="I208" s="235">
        <f t="shared" si="47"/>
        <v>5.0498348587029451E-2</v>
      </c>
      <c r="J208" s="235">
        <f t="shared" si="47"/>
        <v>5.0639146388932701E-2</v>
      </c>
      <c r="K208" s="235">
        <f t="shared" si="47"/>
        <v>5.0978080560908558E-2</v>
      </c>
      <c r="L208" s="235">
        <f t="shared" si="47"/>
        <v>5.0635746795067042E-2</v>
      </c>
      <c r="M208" s="235">
        <f t="shared" si="47"/>
        <v>5.0673803579185855E-2</v>
      </c>
      <c r="N208" s="235">
        <f t="shared" si="47"/>
        <v>5.0804539650763592E-2</v>
      </c>
      <c r="O208" s="235">
        <f t="shared" si="47"/>
        <v>5.0796666447262669E-2</v>
      </c>
      <c r="P208" s="235">
        <f t="shared" si="47"/>
        <v>5.0589355430358286E-2</v>
      </c>
      <c r="Q208" s="235">
        <f t="shared" si="47"/>
        <v>5.0822174064625622E-2</v>
      </c>
    </row>
    <row r="209" spans="1:17" x14ac:dyDescent="0.25">
      <c r="A209" s="142" t="s">
        <v>186</v>
      </c>
      <c r="B209" s="235">
        <f t="shared" ref="B209:Q209" si="48">IF(B$152=0,0,B$152/B$108)</f>
        <v>7.7313885448294511E-2</v>
      </c>
      <c r="C209" s="235">
        <f t="shared" si="48"/>
        <v>8.3758184991358092E-2</v>
      </c>
      <c r="D209" s="235">
        <f t="shared" si="48"/>
        <v>7.9921458959287081E-2</v>
      </c>
      <c r="E209" s="235">
        <f t="shared" si="48"/>
        <v>5.5430740916968334E-2</v>
      </c>
      <c r="F209" s="235">
        <f t="shared" si="48"/>
        <v>6.634476026713769E-2</v>
      </c>
      <c r="G209" s="235">
        <f t="shared" si="48"/>
        <v>6.0890334308697655E-2</v>
      </c>
      <c r="H209" s="235">
        <f t="shared" si="48"/>
        <v>5.4115234998507289E-2</v>
      </c>
      <c r="I209" s="235">
        <f t="shared" si="48"/>
        <v>3.0891303556755487E-2</v>
      </c>
      <c r="J209" s="235">
        <f t="shared" si="48"/>
        <v>2.6819193352856367E-2</v>
      </c>
      <c r="K209" s="235">
        <f t="shared" si="48"/>
        <v>1.5182327178215887E-2</v>
      </c>
      <c r="L209" s="235">
        <f t="shared" si="48"/>
        <v>2.6174962968402122E-2</v>
      </c>
      <c r="M209" s="235">
        <f t="shared" si="48"/>
        <v>2.5095265895997299E-2</v>
      </c>
      <c r="N209" s="235">
        <f t="shared" si="48"/>
        <v>2.0767193746932686E-2</v>
      </c>
      <c r="O209" s="235">
        <f t="shared" si="48"/>
        <v>2.0839637749698808E-2</v>
      </c>
      <c r="P209" s="235">
        <f t="shared" si="48"/>
        <v>2.736419067135851E-2</v>
      </c>
      <c r="Q209" s="235">
        <f t="shared" si="48"/>
        <v>1.955598229288727E-2</v>
      </c>
    </row>
    <row r="210" spans="1:17" x14ac:dyDescent="0.25">
      <c r="A210" s="72" t="s">
        <v>179</v>
      </c>
      <c r="B210" s="234">
        <f t="shared" ref="B210:Q210" si="49">IF(B$153=0,0,B$153/B$108)</f>
        <v>0.34574654877290778</v>
      </c>
      <c r="C210" s="234">
        <f t="shared" si="49"/>
        <v>0.34434550024915384</v>
      </c>
      <c r="D210" s="234">
        <f t="shared" si="49"/>
        <v>0.34517963890260411</v>
      </c>
      <c r="E210" s="234">
        <f t="shared" si="49"/>
        <v>0.35092620617153802</v>
      </c>
      <c r="F210" s="234">
        <f t="shared" si="49"/>
        <v>0.34850622594875891</v>
      </c>
      <c r="G210" s="234">
        <f t="shared" si="49"/>
        <v>0.34976380921138378</v>
      </c>
      <c r="H210" s="234">
        <f t="shared" si="49"/>
        <v>0.35128560052024344</v>
      </c>
      <c r="I210" s="234">
        <f t="shared" si="49"/>
        <v>0.35640651189208267</v>
      </c>
      <c r="J210" s="234">
        <f t="shared" si="49"/>
        <v>0.35756099936064961</v>
      </c>
      <c r="K210" s="234">
        <f t="shared" si="49"/>
        <v>0.35975600268575358</v>
      </c>
      <c r="L210" s="234">
        <f t="shared" si="49"/>
        <v>0.35734743288855014</v>
      </c>
      <c r="M210" s="234">
        <f t="shared" si="49"/>
        <v>0.35762071291329278</v>
      </c>
      <c r="N210" s="234">
        <f t="shared" si="49"/>
        <v>0.35852928006779272</v>
      </c>
      <c r="O210" s="234">
        <f t="shared" si="49"/>
        <v>0.3584448509608254</v>
      </c>
      <c r="P210" s="234">
        <f t="shared" si="49"/>
        <v>0.35694486401699183</v>
      </c>
      <c r="Q210" s="234">
        <f t="shared" si="49"/>
        <v>0.3585122973486185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0.48547889461401744</v>
      </c>
      <c r="C214" s="253">
        <f>IF(C$5=0,0,(C$5-C$15)/(CHI_fec!C$5-CHI_fec!C$15))</f>
        <v>0.48294855492441835</v>
      </c>
      <c r="D214" s="253">
        <f>IF(D$5=0,0,(D$5-D$15)/(CHI_fec!D$5-CHI_fec!D$15))</f>
        <v>0.4874750626144882</v>
      </c>
      <c r="E214" s="253">
        <f>IF(E$5=0,0,(E$5-E$15)/(CHI_fec!E$5-CHI_fec!E$15))</f>
        <v>0.48379582824033585</v>
      </c>
      <c r="F214" s="253">
        <f>IF(F$5=0,0,(F$5-F$15)/(CHI_fec!F$5-CHI_fec!F$15))</f>
        <v>0.4909847153582112</v>
      </c>
      <c r="G214" s="253">
        <f>IF(G$5=0,0,(G$5-G$15)/(CHI_fec!G$5-CHI_fec!G$15))</f>
        <v>0.49806287183865366</v>
      </c>
      <c r="H214" s="253">
        <f>IF(H$5=0,0,(H$5-H$15)/(CHI_fec!H$5-CHI_fec!H$15))</f>
        <v>0.50040744096267786</v>
      </c>
      <c r="I214" s="253">
        <f>IF(I$5=0,0,(I$5-I$15)/(CHI_fec!I$5-CHI_fec!I$15))</f>
        <v>0.50002505021334021</v>
      </c>
      <c r="J214" s="253">
        <f>IF(J$5=0,0,(J$5-J$15)/(CHI_fec!J$5-CHI_fec!J$15))</f>
        <v>0.5153385964614996</v>
      </c>
      <c r="K214" s="253">
        <f>IF(K$5=0,0,(K$5-K$15)/(CHI_fec!K$5-CHI_fec!K$15))</f>
        <v>0.51469992554209043</v>
      </c>
      <c r="L214" s="253">
        <f>IF(L$5=0,0,(L$5-L$15)/(CHI_fec!L$5-CHI_fec!L$15))</f>
        <v>0.53357631260442706</v>
      </c>
      <c r="M214" s="253">
        <f>IF(M$5=0,0,(M$5-M$15)/(CHI_fec!M$5-CHI_fec!M$15))</f>
        <v>0.54617158618555672</v>
      </c>
      <c r="N214" s="253">
        <f>IF(N$5=0,0,(N$5-N$15)/(CHI_fec!N$5-CHI_fec!N$15))</f>
        <v>0.54614849535059484</v>
      </c>
      <c r="O214" s="253">
        <f>IF(O$5=0,0,(O$5-O$15)/(CHI_fec!O$5-CHI_fec!O$15))</f>
        <v>0.54563082711365229</v>
      </c>
      <c r="P214" s="253">
        <f>IF(P$5=0,0,(P$5-P$15)/(CHI_fec!P$5-CHI_fec!P$15))</f>
        <v>0.54547126571215865</v>
      </c>
      <c r="Q214" s="253">
        <f>IF(Q$5=0,0,(Q$5-Q$15)/(CHI_fec!Q$5-CHI_fec!Q$15))</f>
        <v>0.55690956938086489</v>
      </c>
    </row>
    <row r="215" spans="1:17" x14ac:dyDescent="0.25">
      <c r="A215" s="132" t="s">
        <v>83</v>
      </c>
      <c r="B215" s="252">
        <f>IF(B$6=0,0,B$6/CHI_fec!B$6)</f>
        <v>0.38799633876770667</v>
      </c>
      <c r="C215" s="252">
        <f>IF(C$6=0,0,C$6/CHI_fec!C$6)</f>
        <v>0.38799633876770662</v>
      </c>
      <c r="D215" s="252">
        <f>IF(D$6=0,0,D$6/CHI_fec!D$6)</f>
        <v>0.39217967456912428</v>
      </c>
      <c r="E215" s="252">
        <f>IF(E$6=0,0,E$6/CHI_fec!E$6)</f>
        <v>0.39561709709768356</v>
      </c>
      <c r="F215" s="252">
        <f>IF(F$6=0,0,F$6/CHI_fec!F$6)</f>
        <v>0.39768257504416354</v>
      </c>
      <c r="G215" s="252">
        <f>IF(G$6=0,0,G$6/CHI_fec!G$6)</f>
        <v>0.4026158582116573</v>
      </c>
      <c r="H215" s="252">
        <f>IF(H$6=0,0,H$6/CHI_fec!H$6)</f>
        <v>0.40261585821165741</v>
      </c>
      <c r="I215" s="252">
        <f>IF(I$6=0,0,I$6/CHI_fec!I$6)</f>
        <v>0.40612262796950294</v>
      </c>
      <c r="J215" s="252">
        <f>IF(J$6=0,0,J$6/CHI_fec!J$6)</f>
        <v>0.41978825159924132</v>
      </c>
      <c r="K215" s="252">
        <f>IF(K$6=0,0,K$6/CHI_fec!K$6)</f>
        <v>0.41978825159924132</v>
      </c>
      <c r="L215" s="252">
        <f>IF(L$6=0,0,L$6/CHI_fec!L$6)</f>
        <v>0.43645317900719727</v>
      </c>
      <c r="M215" s="252">
        <f>IF(M$6=0,0,M$6/CHI_fec!M$6)</f>
        <v>0.44530781816229437</v>
      </c>
      <c r="N215" s="252">
        <f>IF(N$6=0,0,N$6/CHI_fec!N$6)</f>
        <v>0.44530781816229437</v>
      </c>
      <c r="O215" s="252">
        <f>IF(O$6=0,0,O$6/CHI_fec!O$6)</f>
        <v>0.44530781816229442</v>
      </c>
      <c r="P215" s="252">
        <f>IF(P$6=0,0,P$6/CHI_fec!P$6)</f>
        <v>0.44530781816229442</v>
      </c>
      <c r="Q215" s="252">
        <f>IF(Q$6=0,0,Q$6/CHI_fec!Q$6)</f>
        <v>0.4594573679211405</v>
      </c>
    </row>
    <row r="216" spans="1:17" x14ac:dyDescent="0.25">
      <c r="A216" s="76" t="s">
        <v>82</v>
      </c>
      <c r="B216" s="251">
        <f>IF(B$7=0,0,B$7/CHI_fec!B$7)</f>
        <v>0.10186561547270127</v>
      </c>
      <c r="C216" s="251">
        <f>IF(C$7=0,0,C$7/CHI_fec!C$7)</f>
        <v>0.1018656154727013</v>
      </c>
      <c r="D216" s="251">
        <f>IF(D$7=0,0,D$7/CHI_fec!D$7)</f>
        <v>0.10296391984715449</v>
      </c>
      <c r="E216" s="251">
        <f>IF(E$7=0,0,E$7/CHI_fec!E$7)</f>
        <v>0.10386639011948626</v>
      </c>
      <c r="F216" s="251">
        <f>IF(F$7=0,0,F$7/CHI_fec!F$7)</f>
        <v>0.10440866632480229</v>
      </c>
      <c r="G216" s="251">
        <f>IF(G$7=0,0,G$7/CHI_fec!G$7)</f>
        <v>0.10570386392319704</v>
      </c>
      <c r="H216" s="251">
        <f>IF(H$7=0,0,H$7/CHI_fec!H$7)</f>
        <v>0.10570386392319703</v>
      </c>
      <c r="I216" s="251">
        <f>IF(I$7=0,0,I$7/CHI_fec!I$7)</f>
        <v>0.10662454080597004</v>
      </c>
      <c r="J216" s="251">
        <f>IF(J$7=0,0,J$7/CHI_fec!J$7)</f>
        <v>0.11021235085150509</v>
      </c>
      <c r="K216" s="251">
        <f>IF(K$7=0,0,K$7/CHI_fec!K$7)</f>
        <v>0.11021235085150509</v>
      </c>
      <c r="L216" s="251">
        <f>IF(L$7=0,0,L$7/CHI_fec!L$7)</f>
        <v>0.11458760627945813</v>
      </c>
      <c r="M216" s="251">
        <f>IF(M$7=0,0,M$7/CHI_fec!M$7)</f>
        <v>0.11691232735849559</v>
      </c>
      <c r="N216" s="251">
        <f>IF(N$7=0,0,N$7/CHI_fec!N$7)</f>
        <v>0.1169123273584956</v>
      </c>
      <c r="O216" s="251">
        <f>IF(O$7=0,0,O$7/CHI_fec!O$7)</f>
        <v>0.11691232735849558</v>
      </c>
      <c r="P216" s="251">
        <f>IF(P$7=0,0,P$7/CHI_fec!P$7)</f>
        <v>0.11691232735849559</v>
      </c>
      <c r="Q216" s="251">
        <f>IF(Q$7=0,0,Q$7/CHI_fec!Q$7)</f>
        <v>0.12062718868792019</v>
      </c>
    </row>
    <row r="217" spans="1:17" x14ac:dyDescent="0.25">
      <c r="A217" s="76" t="s">
        <v>81</v>
      </c>
      <c r="B217" s="251">
        <f>IF(B$8=0,0,B$8/CHI_fec!B$8)</f>
        <v>0.55268003520848585</v>
      </c>
      <c r="C217" s="251">
        <f>IF(C$8=0,0,C$8/CHI_fec!C$8)</f>
        <v>0.55268003520848585</v>
      </c>
      <c r="D217" s="251">
        <f>IF(D$8=0,0,D$8/CHI_fec!D$8)</f>
        <v>0.55863897334011758</v>
      </c>
      <c r="E217" s="251">
        <f>IF(E$8=0,0,E$8/CHI_fec!E$8)</f>
        <v>0.56353539790470086</v>
      </c>
      <c r="F217" s="251">
        <f>IF(F$8=0,0,F$8/CHI_fec!F$8)</f>
        <v>0.56647756078131084</v>
      </c>
      <c r="G217" s="251">
        <f>IF(G$8=0,0,G$8/CHI_fec!G$8)</f>
        <v>0.5735047588300437</v>
      </c>
      <c r="H217" s="251">
        <f>IF(H$8=0,0,H$8/CHI_fec!H$8)</f>
        <v>0.5735047588300437</v>
      </c>
      <c r="I217" s="251">
        <f>IF(I$8=0,0,I$8/CHI_fec!I$8)</f>
        <v>0.57849996481417654</v>
      </c>
      <c r="J217" s="251">
        <f>IF(J$8=0,0,J$8/CHI_fec!J$8)</f>
        <v>0.5979659148610702</v>
      </c>
      <c r="K217" s="251">
        <f>IF(K$8=0,0,K$8/CHI_fec!K$8)</f>
        <v>0.5979659148610702</v>
      </c>
      <c r="L217" s="251">
        <f>IF(L$8=0,0,L$8/CHI_fec!L$8)</f>
        <v>0.6217042127425102</v>
      </c>
      <c r="M217" s="251">
        <f>IF(M$8=0,0,M$8/CHI_fec!M$8)</f>
        <v>0.63431717268831878</v>
      </c>
      <c r="N217" s="251">
        <f>IF(N$8=0,0,N$8/CHI_fec!N$8)</f>
        <v>0.63431717268831889</v>
      </c>
      <c r="O217" s="251">
        <f>IF(O$8=0,0,O$8/CHI_fec!O$8)</f>
        <v>0.634317172688319</v>
      </c>
      <c r="P217" s="251">
        <f>IF(P$8=0,0,P$8/CHI_fec!P$8)</f>
        <v>0.63431717268831889</v>
      </c>
      <c r="Q217" s="251">
        <f>IF(Q$8=0,0,Q$8/CHI_fec!Q$8)</f>
        <v>0.65447244962660267</v>
      </c>
    </row>
    <row r="218" spans="1:17" x14ac:dyDescent="0.25">
      <c r="A218" s="76" t="s">
        <v>80</v>
      </c>
      <c r="B218" s="251">
        <f>IF(B$9=0,0,B$9/CHI_fec!B$9)</f>
        <v>0.39175727214396366</v>
      </c>
      <c r="C218" s="251">
        <f>IF(C$9=0,0,C$9/CHI_fec!C$9)</f>
        <v>0.39175727214396372</v>
      </c>
      <c r="D218" s="251">
        <f>IF(D$9=0,0,D$9/CHI_fec!D$9)</f>
        <v>0.39598115793430555</v>
      </c>
      <c r="E218" s="251">
        <f>IF(E$9=0,0,E$9/CHI_fec!E$9)</f>
        <v>0.39945190015128512</v>
      </c>
      <c r="F218" s="251">
        <f>IF(F$9=0,0,F$9/CHI_fec!F$9)</f>
        <v>0.40153739922727244</v>
      </c>
      <c r="G218" s="251">
        <f>IF(G$9=0,0,G$9/CHI_fec!G$9)</f>
        <v>0.40651850178754223</v>
      </c>
      <c r="H218" s="251">
        <f>IF(H$9=0,0,H$9/CHI_fec!H$9)</f>
        <v>0.40651850178754223</v>
      </c>
      <c r="I218" s="251">
        <f>IF(I$9=0,0,I$9/CHI_fec!I$9)</f>
        <v>0.41005926343166943</v>
      </c>
      <c r="J218" s="251">
        <f>IF(J$9=0,0,J$9/CHI_fec!J$9)</f>
        <v>0.42385735094026739</v>
      </c>
      <c r="K218" s="251">
        <f>IF(K$9=0,0,K$9/CHI_fec!K$9)</f>
        <v>0.42385735094026739</v>
      </c>
      <c r="L218" s="251">
        <f>IF(L$9=0,0,L$9/CHI_fec!L$9)</f>
        <v>0.4406838151346284</v>
      </c>
      <c r="M218" s="251">
        <f>IF(M$9=0,0,M$9/CHI_fec!M$9)</f>
        <v>0.44962428424378864</v>
      </c>
      <c r="N218" s="251">
        <f>IF(N$9=0,0,N$9/CHI_fec!N$9)</f>
        <v>0.44962428424378859</v>
      </c>
      <c r="O218" s="251">
        <f>IF(O$9=0,0,O$9/CHI_fec!O$9)</f>
        <v>0.4496242842437887</v>
      </c>
      <c r="P218" s="251">
        <f>IF(P$9=0,0,P$9/CHI_fec!P$9)</f>
        <v>0.44962428424378875</v>
      </c>
      <c r="Q218" s="251">
        <f>IF(Q$9=0,0,Q$9/CHI_fec!Q$9)</f>
        <v>0.46391098868331065</v>
      </c>
    </row>
    <row r="219" spans="1:17" x14ac:dyDescent="0.25">
      <c r="A219" s="129" t="s">
        <v>79</v>
      </c>
      <c r="B219" s="250">
        <f>IF(B$10=0,0,B$10/CHI_fec!B$10)</f>
        <v>0.64772155382885388</v>
      </c>
      <c r="C219" s="250">
        <f>IF(C$10=0,0,C$10/CHI_fec!C$10)</f>
        <v>0.64772155382885399</v>
      </c>
      <c r="D219" s="250">
        <f>IF(D$10=0,0,D$10/CHI_fec!D$10)</f>
        <v>0.65470521963891792</v>
      </c>
      <c r="E219" s="250">
        <f>IF(E$10=0,0,E$10/CHI_fec!E$10)</f>
        <v>0.64483685683936165</v>
      </c>
      <c r="F219" s="250">
        <f>IF(F$10=0,0,F$10/CHI_fec!F$10)</f>
        <v>0.65000344785915887</v>
      </c>
      <c r="G219" s="250">
        <f>IF(G$10=0,0,G$10/CHI_fec!G$10)</f>
        <v>0.65534069788635263</v>
      </c>
      <c r="H219" s="250">
        <f>IF(H$10=0,0,H$10/CHI_fec!H$10)</f>
        <v>0.6534911892962697</v>
      </c>
      <c r="I219" s="250">
        <f>IF(I$10=0,0,I$10/CHI_fec!I$10)</f>
        <v>0.65732574453411374</v>
      </c>
      <c r="J219" s="250">
        <f>IF(J$10=0,0,J$10/CHI_fec!J$10)</f>
        <v>0.66802181306895347</v>
      </c>
      <c r="K219" s="250">
        <f>IF(K$10=0,0,K$10/CHI_fec!K$10)</f>
        <v>0.68116671086960978</v>
      </c>
      <c r="L219" s="250">
        <f>IF(L$10=0,0,L$10/CHI_fec!L$10)</f>
        <v>0.70894328336320989</v>
      </c>
      <c r="M219" s="250">
        <f>IF(M$10=0,0,M$10/CHI_fec!M$10)</f>
        <v>0.72186849639081019</v>
      </c>
      <c r="N219" s="250">
        <f>IF(N$10=0,0,N$10/CHI_fec!N$10)</f>
        <v>0.72305166175067748</v>
      </c>
      <c r="O219" s="250">
        <f>IF(O$10=0,0,O$10/CHI_fec!O$10)</f>
        <v>0.72595344702803566</v>
      </c>
      <c r="P219" s="250">
        <f>IF(P$10=0,0,P$10/CHI_fec!P$10)</f>
        <v>0.72931627973592239</v>
      </c>
      <c r="Q219" s="250">
        <f>IF(Q$10=0,0,Q$10/CHI_fec!Q$10)</f>
        <v>0.75808817431308906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0.55206532486590887</v>
      </c>
      <c r="C221" s="249">
        <f>IF(C$24=0,0,C$24/CHI_fec!C$24)</f>
        <v>0.54632802536570935</v>
      </c>
      <c r="D221" s="249">
        <f>IF(D$24=0,0,D$24/CHI_fec!D$24)</f>
        <v>0.55191591032861387</v>
      </c>
      <c r="E221" s="249">
        <f>IF(E$24=0,0,E$24/CHI_fec!E$24)</f>
        <v>0.54901071697638482</v>
      </c>
      <c r="F221" s="249">
        <f>IF(F$24=0,0,F$24/CHI_fec!F$24)</f>
        <v>0.55668628163397915</v>
      </c>
      <c r="G221" s="249">
        <f>IF(G$24=0,0,G$24/CHI_fec!G$24)</f>
        <v>0.56666220417126845</v>
      </c>
      <c r="H221" s="249">
        <f>IF(H$24=0,0,H$24/CHI_fec!H$24)</f>
        <v>0.57300221880922719</v>
      </c>
      <c r="I221" s="249">
        <f>IF(I$24=0,0,I$24/CHI_fec!I$24)</f>
        <v>0.57617497494119296</v>
      </c>
      <c r="J221" s="249">
        <f>IF(J$24=0,0,J$24/CHI_fec!J$24)</f>
        <v>0.59461541967515552</v>
      </c>
      <c r="K221" s="249">
        <f>IF(K$24=0,0,K$24/CHI_fec!K$24)</f>
        <v>0.59574886376639946</v>
      </c>
      <c r="L221" s="249">
        <f>IF(L$24=0,0,L$24/CHI_fec!L$24)</f>
        <v>0.61404644099679062</v>
      </c>
      <c r="M221" s="249">
        <f>IF(M$24=0,0,M$24/CHI_fec!M$24)</f>
        <v>0.62974984080412633</v>
      </c>
      <c r="N221" s="249">
        <f>IF(N$24=0,0,N$24/CHI_fec!N$24)</f>
        <v>0.63087121029410831</v>
      </c>
      <c r="O221" s="249">
        <f>IF(O$24=0,0,O$24/CHI_fec!O$24)</f>
        <v>0.62986715965675744</v>
      </c>
      <c r="P221" s="249">
        <f>IF(P$24=0,0,P$24/CHI_fec!P$24)</f>
        <v>0.62781429266269251</v>
      </c>
      <c r="Q221" s="249">
        <f>IF(Q$24=0,0,Q$24/CHI_fec!Q$24)</f>
        <v>0.64045510937572081</v>
      </c>
    </row>
    <row r="222" spans="1:17" x14ac:dyDescent="0.25">
      <c r="A222" s="127" t="s">
        <v>181</v>
      </c>
      <c r="B222" s="249">
        <f>IF(B$35=0,0,B$35/CHI_fec!B$35)</f>
        <v>0.40775114986911792</v>
      </c>
      <c r="C222" s="249">
        <f>IF(C$35=0,0,C$35/CHI_fec!C$35)</f>
        <v>0.4114537734414489</v>
      </c>
      <c r="D222" s="249">
        <f>IF(D$35=0,0,D$35/CHI_fec!D$35)</f>
        <v>0.41365817604135952</v>
      </c>
      <c r="E222" s="249">
        <f>IF(E$35=0,0,E$35/CHI_fec!E$35)</f>
        <v>0.40312849870098222</v>
      </c>
      <c r="F222" s="249">
        <f>IF(F$35=0,0,F$35/CHI_fec!F$35)</f>
        <v>0.41150142806788537</v>
      </c>
      <c r="G222" s="249">
        <f>IF(G$35=0,0,G$35/CHI_fec!G$35)</f>
        <v>0.41341896828257901</v>
      </c>
      <c r="H222" s="249">
        <f>IF(H$35=0,0,H$35/CHI_fec!H$35)</f>
        <v>0.40949532835193325</v>
      </c>
      <c r="I222" s="249">
        <f>IF(I$35=0,0,I$35/CHI_fec!I$35)</f>
        <v>0.39959578939597074</v>
      </c>
      <c r="J222" s="249">
        <f>IF(J$35=0,0,J$35/CHI_fec!J$35)</f>
        <v>0.41082577361228817</v>
      </c>
      <c r="K222" s="249">
        <f>IF(K$35=0,0,K$35/CHI_fec!K$35)</f>
        <v>0.40412933564152087</v>
      </c>
      <c r="L222" s="249">
        <f>IF(L$35=0,0,L$35/CHI_fec!L$35)</f>
        <v>0.4267617945871065</v>
      </c>
      <c r="M222" s="249">
        <f>IF(M$35=0,0,M$35/CHI_fec!M$35)</f>
        <v>0.43471569135288812</v>
      </c>
      <c r="N222" s="249">
        <f>IF(N$35=0,0,N$35/CHI_fec!N$35)</f>
        <v>0.43210136797688142</v>
      </c>
      <c r="O222" s="249">
        <f>IF(O$35=0,0,O$35/CHI_fec!O$35)</f>
        <v>0.43214808713611863</v>
      </c>
      <c r="P222" s="249">
        <f>IF(P$35=0,0,P$35/CHI_fec!P$35)</f>
        <v>0.43615916004309291</v>
      </c>
      <c r="Q222" s="249">
        <f>IF(Q$35=0,0,Q$35/CHI_fec!Q$35)</f>
        <v>0.44507707552534714</v>
      </c>
    </row>
    <row r="223" spans="1:17" x14ac:dyDescent="0.25">
      <c r="A223" s="127" t="s">
        <v>180</v>
      </c>
      <c r="B223" s="248">
        <f>IF(B$43=0,0,B$43/CHI_fec!B$43)</f>
        <v>0.55292872871733645</v>
      </c>
      <c r="C223" s="248">
        <f>IF(C$43=0,0,C$43/CHI_fec!C$43)</f>
        <v>0.55387960960016402</v>
      </c>
      <c r="D223" s="248">
        <f>IF(D$43=0,0,D$43/CHI_fec!D$43)</f>
        <v>0.55606526591654559</v>
      </c>
      <c r="E223" s="248">
        <f>IF(E$43=0,0,E$43/CHI_fec!E$43)</f>
        <v>0.53622269583483129</v>
      </c>
      <c r="F223" s="248">
        <f>IF(F$43=0,0,F$43/CHI_fec!F$43)</f>
        <v>0.55896182524867877</v>
      </c>
      <c r="G223" s="248">
        <f>IF(G$43=0,0,G$43/CHI_fec!G$43)</f>
        <v>0.56333127515996417</v>
      </c>
      <c r="H223" s="248">
        <f>IF(H$43=0,0,H$43/CHI_fec!H$43)</f>
        <v>0.55569157023562521</v>
      </c>
      <c r="I223" s="248">
        <f>IF(I$43=0,0,I$43/CHI_fec!I$43)</f>
        <v>0.52846967706608783</v>
      </c>
      <c r="J223" s="248">
        <f>IF(J$43=0,0,J$43/CHI_fec!J$43)</f>
        <v>0.5403670388197539</v>
      </c>
      <c r="K223" s="248">
        <f>IF(K$43=0,0,K$43/CHI_fec!K$43)</f>
        <v>0.52748849151829624</v>
      </c>
      <c r="L223" s="248">
        <f>IF(L$43=0,0,L$43/CHI_fec!L$43)</f>
        <v>0.5554565297633326</v>
      </c>
      <c r="M223" s="248">
        <f>IF(M$43=0,0,M$43/CHI_fec!M$43)</f>
        <v>0.56951124029791833</v>
      </c>
      <c r="N223" s="248">
        <f>IF(N$43=0,0,N$43/CHI_fec!N$43)</f>
        <v>0.5642962681917898</v>
      </c>
      <c r="O223" s="248">
        <f>IF(O$43=0,0,O$43/CHI_fec!O$43)</f>
        <v>0.56303338121844348</v>
      </c>
      <c r="P223" s="248">
        <f>IF(P$43=0,0,P$43/CHI_fec!P$43)</f>
        <v>0.56817505696585935</v>
      </c>
      <c r="Q223" s="248">
        <f>IF(Q$43=0,0,Q$43/CHI_fec!Q$43)</f>
        <v>0.56154726609525751</v>
      </c>
    </row>
    <row r="224" spans="1:17" x14ac:dyDescent="0.25">
      <c r="A224" s="72" t="s">
        <v>179</v>
      </c>
      <c r="B224" s="247">
        <f>IF(B$57=0,0,B$57/CHI_fec!B$57)</f>
        <v>0.55459375787603549</v>
      </c>
      <c r="C224" s="247">
        <f>IF(C$57=0,0,C$57/CHI_fec!C$57)</f>
        <v>0.55459375787603549</v>
      </c>
      <c r="D224" s="247">
        <f>IF(D$57=0,0,D$57/CHI_fec!D$57)</f>
        <v>0.56057332956460892</v>
      </c>
      <c r="E224" s="247">
        <f>IF(E$57=0,0,E$57/CHI_fec!E$57)</f>
        <v>0.56548670860209216</v>
      </c>
      <c r="F224" s="247">
        <f>IF(F$57=0,0,F$57/CHI_fec!F$57)</f>
        <v>0.56843905907989967</v>
      </c>
      <c r="G224" s="247">
        <f>IF(G$57=0,0,G$57/CHI_fec!G$57)</f>
        <v>0.57549058966706079</v>
      </c>
      <c r="H224" s="247">
        <f>IF(H$57=0,0,H$57/CHI_fec!H$57)</f>
        <v>0.57549058966706079</v>
      </c>
      <c r="I224" s="247">
        <f>IF(I$57=0,0,I$57/CHI_fec!I$57)</f>
        <v>0.58050309216692053</v>
      </c>
      <c r="J224" s="247">
        <f>IF(J$57=0,0,J$57/CHI_fec!J$57)</f>
        <v>0.60003644546248769</v>
      </c>
      <c r="K224" s="247">
        <f>IF(K$57=0,0,K$57/CHI_fec!K$57)</f>
        <v>0.60003644546248758</v>
      </c>
      <c r="L224" s="247">
        <f>IF(L$57=0,0,L$57/CHI_fec!L$57)</f>
        <v>0.62385694012298742</v>
      </c>
      <c r="M224" s="247">
        <f>IF(M$57=0,0,M$57/CHI_fec!M$57)</f>
        <v>0.63651357399550867</v>
      </c>
      <c r="N224" s="247">
        <f>IF(N$57=0,0,N$57/CHI_fec!N$57)</f>
        <v>0.63651357399550879</v>
      </c>
      <c r="O224" s="247">
        <f>IF(O$57=0,0,O$57/CHI_fec!O$57)</f>
        <v>0.63651357399550879</v>
      </c>
      <c r="P224" s="247">
        <f>IF(P$57=0,0,P$57/CHI_fec!P$57)</f>
        <v>0.6365135739955089</v>
      </c>
      <c r="Q224" s="247">
        <f>IF(Q$57=0,0,Q$57/CHI_fec!Q$57)</f>
        <v>0.65673864106169721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0.46999893752981264</v>
      </c>
      <c r="C226" s="253">
        <f>IF(C$60=0,0,C$60/CHI_fec!C$60)</f>
        <v>0.47272806390638683</v>
      </c>
      <c r="D226" s="253">
        <f>IF(D$60=0,0,D$60/CHI_fec!D$60)</f>
        <v>0.47325642118838357</v>
      </c>
      <c r="E226" s="253">
        <f>IF(E$60=0,0,E$60/CHI_fec!E$60)</f>
        <v>0.46832235331580674</v>
      </c>
      <c r="F226" s="253">
        <f>IF(F$60=0,0,F$60/CHI_fec!F$60)</f>
        <v>0.4727658225001774</v>
      </c>
      <c r="G226" s="253">
        <f>IF(G$60=0,0,G$60/CHI_fec!G$60)</f>
        <v>0.47494656163596233</v>
      </c>
      <c r="H226" s="253">
        <f>IF(H$60=0,0,H$60/CHI_fec!H$60)</f>
        <v>0.47862427592542273</v>
      </c>
      <c r="I226" s="253">
        <f>IF(I$60=0,0,I$60/CHI_fec!I$60)</f>
        <v>0.46862954640441606</v>
      </c>
      <c r="J226" s="253">
        <f>IF(J$60=0,0,J$60/CHI_fec!J$60)</f>
        <v>0.46668604592609758</v>
      </c>
      <c r="K226" s="253">
        <f>IF(K$60=0,0,K$60/CHI_fec!K$60)</f>
        <v>0.49646627257993298</v>
      </c>
      <c r="L226" s="253">
        <f>IF(L$60=0,0,L$60/CHI_fec!L$60)</f>
        <v>0.50101175880864812</v>
      </c>
      <c r="M226" s="253">
        <f>IF(M$60=0,0,M$60/CHI_fec!M$60)</f>
        <v>0.50054274928653586</v>
      </c>
      <c r="N226" s="253">
        <f>IF(N$60=0,0,N$60/CHI_fec!N$60)</f>
        <v>0.49901323354081289</v>
      </c>
      <c r="O226" s="253">
        <f>IF(O$60=0,0,O$60/CHI_fec!O$60)</f>
        <v>0.49957679047677406</v>
      </c>
      <c r="P226" s="253">
        <f>IF(P$60=0,0,P$60/CHI_fec!P$60)</f>
        <v>0.50275711262264811</v>
      </c>
      <c r="Q226" s="253">
        <f>IF(Q$60=0,0,Q$60/CHI_fec!Q$60)</f>
        <v>0.50112652633364685</v>
      </c>
    </row>
    <row r="227" spans="1:17" x14ac:dyDescent="0.25">
      <c r="A227" s="132" t="s">
        <v>83</v>
      </c>
      <c r="B227" s="252">
        <f>IF(B$61=0,0,B$61/CHI_fec!B$61)</f>
        <v>0.40340886588748126</v>
      </c>
      <c r="C227" s="252">
        <f>IF(C$61=0,0,C$61/CHI_fec!C$61)</f>
        <v>0.40340886588748126</v>
      </c>
      <c r="D227" s="252">
        <f>IF(D$61=0,0,D$61/CHI_fec!D$61)</f>
        <v>0.40525495273117429</v>
      </c>
      <c r="E227" s="252">
        <f>IF(E$61=0,0,E$61/CHI_fec!E$61)</f>
        <v>0.41020209267003116</v>
      </c>
      <c r="F227" s="252">
        <f>IF(F$61=0,0,F$61/CHI_fec!F$61)</f>
        <v>0.41020209267003116</v>
      </c>
      <c r="G227" s="252">
        <f>IF(G$61=0,0,G$61/CHI_fec!G$61)</f>
        <v>0.4141850077891473</v>
      </c>
      <c r="H227" s="252">
        <f>IF(H$61=0,0,H$61/CHI_fec!H$61)</f>
        <v>0.41885448330591663</v>
      </c>
      <c r="I227" s="252">
        <f>IF(I$61=0,0,I$61/CHI_fec!I$61)</f>
        <v>0.41885448330591663</v>
      </c>
      <c r="J227" s="252">
        <f>IF(J$61=0,0,J$61/CHI_fec!J$61)</f>
        <v>0.41885448330591657</v>
      </c>
      <c r="K227" s="252">
        <f>IF(K$61=0,0,K$61/CHI_fec!K$61)</f>
        <v>0.44938232752560114</v>
      </c>
      <c r="L227" s="252">
        <f>IF(L$61=0,0,L$61/CHI_fec!L$61)</f>
        <v>0.44938232752560114</v>
      </c>
      <c r="M227" s="252">
        <f>IF(M$61=0,0,M$61/CHI_fec!M$61)</f>
        <v>0.4493823275256012</v>
      </c>
      <c r="N227" s="252">
        <f>IF(N$61=0,0,N$61/CHI_fec!N$61)</f>
        <v>0.44938232752560126</v>
      </c>
      <c r="O227" s="252">
        <f>IF(O$61=0,0,O$61/CHI_fec!O$61)</f>
        <v>0.4493823275256012</v>
      </c>
      <c r="P227" s="252">
        <f>IF(P$61=0,0,P$61/CHI_fec!P$61)</f>
        <v>0.4493823275256012</v>
      </c>
      <c r="Q227" s="252">
        <f>IF(Q$61=0,0,Q$61/CHI_fec!Q$61)</f>
        <v>0.4493823275256012</v>
      </c>
    </row>
    <row r="228" spans="1:17" x14ac:dyDescent="0.25">
      <c r="A228" s="76" t="s">
        <v>82</v>
      </c>
      <c r="B228" s="251">
        <f>IF(B$62=0,0,B$62/CHI_fec!B$62)</f>
        <v>0.10840599465570638</v>
      </c>
      <c r="C228" s="251">
        <f>IF(C$62=0,0,C$62/CHI_fec!C$62)</f>
        <v>0.10840599465570636</v>
      </c>
      <c r="D228" s="251">
        <f>IF(D$62=0,0,D$62/CHI_fec!D$62)</f>
        <v>0.10890208410101666</v>
      </c>
      <c r="E228" s="251">
        <f>IF(E$62=0,0,E$62/CHI_fec!E$62)</f>
        <v>0.11023150363321486</v>
      </c>
      <c r="F228" s="251">
        <f>IF(F$62=0,0,F$62/CHI_fec!F$62)</f>
        <v>0.11023150363321484</v>
      </c>
      <c r="G228" s="251">
        <f>IF(G$62=0,0,G$62/CHI_fec!G$62)</f>
        <v>0.11130181197700185</v>
      </c>
      <c r="H228" s="251">
        <f>IF(H$62=0,0,H$62/CHI_fec!H$62)</f>
        <v>0.1125566161737372</v>
      </c>
      <c r="I228" s="251">
        <f>IF(I$62=0,0,I$62/CHI_fec!I$62)</f>
        <v>0.1125566161737372</v>
      </c>
      <c r="J228" s="251">
        <f>IF(J$62=0,0,J$62/CHI_fec!J$62)</f>
        <v>0.1125566161737372</v>
      </c>
      <c r="K228" s="251">
        <f>IF(K$62=0,0,K$62/CHI_fec!K$62)</f>
        <v>0.12076020711378468</v>
      </c>
      <c r="L228" s="251">
        <f>IF(L$62=0,0,L$62/CHI_fec!L$62)</f>
        <v>0.12076020711378466</v>
      </c>
      <c r="M228" s="251">
        <f>IF(M$62=0,0,M$62/CHI_fec!M$62)</f>
        <v>0.12076020711378466</v>
      </c>
      <c r="N228" s="251">
        <f>IF(N$62=0,0,N$62/CHI_fec!N$62)</f>
        <v>0.12076020711378467</v>
      </c>
      <c r="O228" s="251">
        <f>IF(O$62=0,0,O$62/CHI_fec!O$62)</f>
        <v>0.12076020711378467</v>
      </c>
      <c r="P228" s="251">
        <f>IF(P$62=0,0,P$62/CHI_fec!P$62)</f>
        <v>0.12076020711378466</v>
      </c>
      <c r="Q228" s="251">
        <f>IF(Q$62=0,0,Q$62/CHI_fec!Q$62)</f>
        <v>0.12076020711378468</v>
      </c>
    </row>
    <row r="229" spans="1:17" x14ac:dyDescent="0.25">
      <c r="A229" s="76" t="s">
        <v>81</v>
      </c>
      <c r="B229" s="251">
        <f>IF(B$63=0,0,B$63/CHI_fec!B$63)</f>
        <v>0.57567501193160497</v>
      </c>
      <c r="C229" s="251">
        <f>IF(C$63=0,0,C$63/CHI_fec!C$63)</f>
        <v>0.57567501193160509</v>
      </c>
      <c r="D229" s="251">
        <f>IF(D$63=0,0,D$63/CHI_fec!D$63)</f>
        <v>0.57830942618383474</v>
      </c>
      <c r="E229" s="251">
        <f>IF(E$63=0,0,E$63/CHI_fec!E$63)</f>
        <v>0.58536912438125388</v>
      </c>
      <c r="F229" s="251">
        <f>IF(F$63=0,0,F$63/CHI_fec!F$63)</f>
        <v>0.58536912438125388</v>
      </c>
      <c r="G229" s="251">
        <f>IF(G$63=0,0,G$63/CHI_fec!G$63)</f>
        <v>0.59105284851972928</v>
      </c>
      <c r="H229" s="251">
        <f>IF(H$63=0,0,H$63/CHI_fec!H$63)</f>
        <v>0.59771631231821787</v>
      </c>
      <c r="I229" s="251">
        <f>IF(I$63=0,0,I$63/CHI_fec!I$63)</f>
        <v>0.59771631231821776</v>
      </c>
      <c r="J229" s="251">
        <f>IF(J$63=0,0,J$63/CHI_fec!J$63)</f>
        <v>0.59771631231821776</v>
      </c>
      <c r="K229" s="251">
        <f>IF(K$63=0,0,K$63/CHI_fec!K$63)</f>
        <v>0.64128034516799393</v>
      </c>
      <c r="L229" s="251">
        <f>IF(L$63=0,0,L$63/CHI_fec!L$63)</f>
        <v>0.64128034516799381</v>
      </c>
      <c r="M229" s="251">
        <f>IF(M$63=0,0,M$63/CHI_fec!M$63)</f>
        <v>0.6412803451679937</v>
      </c>
      <c r="N229" s="251">
        <f>IF(N$63=0,0,N$63/CHI_fec!N$63)</f>
        <v>0.64128034516799393</v>
      </c>
      <c r="O229" s="251">
        <f>IF(O$63=0,0,O$63/CHI_fec!O$63)</f>
        <v>0.64128034516799381</v>
      </c>
      <c r="P229" s="251">
        <f>IF(P$63=0,0,P$63/CHI_fec!P$63)</f>
        <v>0.64128034516799381</v>
      </c>
      <c r="Q229" s="251">
        <f>IF(Q$63=0,0,Q$63/CHI_fec!Q$63)</f>
        <v>0.64128034516799393</v>
      </c>
    </row>
    <row r="230" spans="1:17" x14ac:dyDescent="0.25">
      <c r="A230" s="76" t="s">
        <v>80</v>
      </c>
      <c r="B230" s="251">
        <f>IF(B$64=0,0,B$64/CHI_fec!B$64)</f>
        <v>0.42458551827538321</v>
      </c>
      <c r="C230" s="251">
        <f>IF(C$64=0,0,C$64/CHI_fec!C$64)</f>
        <v>0.42458551827538321</v>
      </c>
      <c r="D230" s="251">
        <f>IF(D$64=0,0,D$64/CHI_fec!D$64)</f>
        <v>0.4265285140932526</v>
      </c>
      <c r="E230" s="251">
        <f>IF(E$64=0,0,E$64/CHI_fec!E$64)</f>
        <v>0.43173535051292172</v>
      </c>
      <c r="F230" s="251">
        <f>IF(F$64=0,0,F$64/CHI_fec!F$64)</f>
        <v>0.43173535051292167</v>
      </c>
      <c r="G230" s="251">
        <f>IF(G$64=0,0,G$64/CHI_fec!G$64)</f>
        <v>0.43592734583849896</v>
      </c>
      <c r="H230" s="251">
        <f>IF(H$64=0,0,H$64/CHI_fec!H$64)</f>
        <v>0.44084194204599708</v>
      </c>
      <c r="I230" s="251">
        <f>IF(I$64=0,0,I$64/CHI_fec!I$64)</f>
        <v>0.44084194204599719</v>
      </c>
      <c r="J230" s="251">
        <f>IF(J$64=0,0,J$64/CHI_fec!J$64)</f>
        <v>0.44084194204599714</v>
      </c>
      <c r="K230" s="251">
        <f>IF(K$64=0,0,K$64/CHI_fec!K$64)</f>
        <v>0.4729723230462507</v>
      </c>
      <c r="L230" s="251">
        <f>IF(L$64=0,0,L$64/CHI_fec!L$64)</f>
        <v>0.47297232304625059</v>
      </c>
      <c r="M230" s="251">
        <f>IF(M$64=0,0,M$64/CHI_fec!M$64)</f>
        <v>0.4729723230462507</v>
      </c>
      <c r="N230" s="251">
        <f>IF(N$64=0,0,N$64/CHI_fec!N$64)</f>
        <v>0.4729723230462507</v>
      </c>
      <c r="O230" s="251">
        <f>IF(O$64=0,0,O$64/CHI_fec!O$64)</f>
        <v>0.4729723230462507</v>
      </c>
      <c r="P230" s="251">
        <f>IF(P$64=0,0,P$64/CHI_fec!P$64)</f>
        <v>0.4729723230462507</v>
      </c>
      <c r="Q230" s="251">
        <f>IF(Q$64=0,0,Q$64/CHI_fec!Q$64)</f>
        <v>0.47297232304625064</v>
      </c>
    </row>
    <row r="231" spans="1:17" x14ac:dyDescent="0.25">
      <c r="A231" s="129" t="s">
        <v>79</v>
      </c>
      <c r="B231" s="250">
        <f>IF(B$65=0,0,B$65/CHI_fec!B$65)</f>
        <v>0.67605202085900118</v>
      </c>
      <c r="C231" s="250">
        <f>IF(C$65=0,0,C$65/CHI_fec!C$65)</f>
        <v>0.67605202085900129</v>
      </c>
      <c r="D231" s="250">
        <f>IF(D$65=0,0,D$65/CHI_fec!D$65)</f>
        <v>0.67914578216891763</v>
      </c>
      <c r="E231" s="250">
        <f>IF(E$65=0,0,E$65/CHI_fec!E$65)</f>
        <v>0.67119177710435218</v>
      </c>
      <c r="F231" s="250">
        <f>IF(F$65=0,0,F$65/CHI_fec!F$65)</f>
        <v>0.67305557326937926</v>
      </c>
      <c r="G231" s="250">
        <f>IF(G$65=0,0,G$65/CHI_fec!G$65)</f>
        <v>0.67677544375436705</v>
      </c>
      <c r="H231" s="250">
        <f>IF(H$65=0,0,H$65/CHI_fec!H$65)</f>
        <v>0.68247379944012454</v>
      </c>
      <c r="I231" s="250">
        <f>IF(I$65=0,0,I$65/CHI_fec!I$65)</f>
        <v>0.68055084524477383</v>
      </c>
      <c r="J231" s="250">
        <f>IF(J$65=0,0,J$65/CHI_fec!J$65)</f>
        <v>0.66910994874325591</v>
      </c>
      <c r="K231" s="250">
        <f>IF(K$65=0,0,K$65/CHI_fec!K$65)</f>
        <v>0.73200336902507424</v>
      </c>
      <c r="L231" s="250">
        <f>IF(L$65=0,0,L$65/CHI_fec!L$65)</f>
        <v>0.73276341094786113</v>
      </c>
      <c r="M231" s="250">
        <f>IF(M$65=0,0,M$65/CHI_fec!M$65)</f>
        <v>0.73128676455728014</v>
      </c>
      <c r="N231" s="250">
        <f>IF(N$65=0,0,N$65/CHI_fec!N$65)</f>
        <v>0.73248536675737552</v>
      </c>
      <c r="O231" s="250">
        <f>IF(O$65=0,0,O$65/CHI_fec!O$65)</f>
        <v>0.73542501182781306</v>
      </c>
      <c r="P231" s="250">
        <f>IF(P$65=0,0,P$65/CHI_fec!P$65)</f>
        <v>0.73883171964647176</v>
      </c>
      <c r="Q231" s="250">
        <f>IF(Q$65=0,0,Q$65/CHI_fec!Q$65)</f>
        <v>0.74432815349452108</v>
      </c>
    </row>
    <row r="232" spans="1:17" x14ac:dyDescent="0.25">
      <c r="A232" s="127" t="s">
        <v>183</v>
      </c>
      <c r="B232" s="249">
        <f>IF(B$70=0,0,B$70/CHI_fec!B$70)</f>
        <v>0.60137448346542899</v>
      </c>
      <c r="C232" s="249">
        <f>IF(C$70=0,0,C$70/CHI_fec!C$70)</f>
        <v>0.6013744834654291</v>
      </c>
      <c r="D232" s="249">
        <f>IF(D$70=0,0,D$70/CHI_fec!D$70)</f>
        <v>0.6041265040974394</v>
      </c>
      <c r="E232" s="249">
        <f>IF(E$70=0,0,E$70/CHI_fec!E$70)</f>
        <v>0.614984929901221</v>
      </c>
      <c r="F232" s="249">
        <f>IF(F$70=0,0,F$70/CHI_fec!F$70)</f>
        <v>0.61108441387936585</v>
      </c>
      <c r="G232" s="249">
        <f>IF(G$70=0,0,G$70/CHI_fec!G$70)</f>
        <v>0.61696193843375169</v>
      </c>
      <c r="H232" s="249">
        <f>IF(H$70=0,0,H$70/CHI_fec!H$70)</f>
        <v>0.64953565264937063</v>
      </c>
      <c r="I232" s="249">
        <f>IF(I$70=0,0,I$70/CHI_fec!I$70)</f>
        <v>0.64694838018214706</v>
      </c>
      <c r="J232" s="249">
        <f>IF(J$70=0,0,J$70/CHI_fec!J$70)</f>
        <v>0.64681506478702744</v>
      </c>
      <c r="K232" s="249">
        <f>IF(K$70=0,0,K$70/CHI_fec!K$70)</f>
        <v>0.70265624680017513</v>
      </c>
      <c r="L232" s="249">
        <f>IF(L$70=0,0,L$70/CHI_fec!L$70)</f>
        <v>0.69691285877923848</v>
      </c>
      <c r="M232" s="249">
        <f>IF(M$70=0,0,M$70/CHI_fec!M$70)</f>
        <v>0.69831273175836439</v>
      </c>
      <c r="N232" s="249">
        <f>IF(N$70=0,0,N$70/CHI_fec!N$70)</f>
        <v>0.70461835736360789</v>
      </c>
      <c r="O232" s="249">
        <f>IF(O$70=0,0,O$70/CHI_fec!O$70)</f>
        <v>0.71355790368393945</v>
      </c>
      <c r="P232" s="249">
        <f>IF(P$70=0,0,P$70/CHI_fec!P$70)</f>
        <v>0.71780507354939604</v>
      </c>
      <c r="Q232" s="249">
        <f>IF(Q$70=0,0,Q$70/CHI_fec!Q$70)</f>
        <v>0.71853477897206541</v>
      </c>
    </row>
    <row r="233" spans="1:17" x14ac:dyDescent="0.25">
      <c r="A233" s="127" t="s">
        <v>181</v>
      </c>
      <c r="B233" s="249">
        <f>IF(B$83=0,0,B$83/CHI_fec!B$83)</f>
        <v>0.44283758346706481</v>
      </c>
      <c r="C233" s="249">
        <f>IF(C$83=0,0,C$83/CHI_fec!C$83)</f>
        <v>0.44685881277760281</v>
      </c>
      <c r="D233" s="249">
        <f>IF(D$83=0,0,D$83/CHI_fec!D$83)</f>
        <v>0.44649472114752298</v>
      </c>
      <c r="E233" s="249">
        <f>IF(E$83=0,0,E$83/CHI_fec!E$83)</f>
        <v>0.43661413094931262</v>
      </c>
      <c r="F233" s="249">
        <f>IF(F$83=0,0,F$83/CHI_fec!F$83)</f>
        <v>0.44336777325270182</v>
      </c>
      <c r="G233" s="249">
        <f>IF(G$83=0,0,G$83/CHI_fec!G$83)</f>
        <v>0.44424787930444831</v>
      </c>
      <c r="H233" s="249">
        <f>IF(H$83=0,0,H$83/CHI_fec!H$83)</f>
        <v>0.44499251877677398</v>
      </c>
      <c r="I233" s="249">
        <f>IF(I$83=0,0,I$83/CHI_fec!I$83)</f>
        <v>0.43048532434837017</v>
      </c>
      <c r="J233" s="249">
        <f>IF(J$83=0,0,J$83/CHI_fec!J$83)</f>
        <v>0.42817571997441511</v>
      </c>
      <c r="K233" s="249">
        <f>IF(K$83=0,0,K$83/CHI_fec!K$83)</f>
        <v>0.45189501733540277</v>
      </c>
      <c r="L233" s="249">
        <f>IF(L$83=0,0,L$83/CHI_fec!L$83)</f>
        <v>0.45898165487715115</v>
      </c>
      <c r="M233" s="249">
        <f>IF(M$83=0,0,M$83/CHI_fec!M$83)</f>
        <v>0.45823942623516084</v>
      </c>
      <c r="N233" s="249">
        <f>IF(N$83=0,0,N$83/CHI_fec!N$83)</f>
        <v>0.45548363419074156</v>
      </c>
      <c r="O233" s="249">
        <f>IF(O$83=0,0,O$83/CHI_fec!O$83)</f>
        <v>0.45553288146004633</v>
      </c>
      <c r="P233" s="249">
        <f>IF(P$83=0,0,P$83/CHI_fec!P$83)</f>
        <v>0.45976100522930596</v>
      </c>
      <c r="Q233" s="249">
        <f>IF(Q$83=0,0,Q$83/CHI_fec!Q$83)</f>
        <v>0.45471309496055085</v>
      </c>
    </row>
    <row r="234" spans="1:17" x14ac:dyDescent="0.25">
      <c r="A234" s="127" t="s">
        <v>180</v>
      </c>
      <c r="B234" s="248">
        <f>IF(B$91=0,0,B$91/CHI_fec!B$91)</f>
        <v>0.59121374106865354</v>
      </c>
      <c r="C234" s="248">
        <f>IF(C$91=0,0,C$91/CHI_fec!C$91)</f>
        <v>0.59897301634801825</v>
      </c>
      <c r="D234" s="248">
        <f>IF(D$91=0,0,D$91/CHI_fec!D$91)</f>
        <v>0.59706566539813088</v>
      </c>
      <c r="E234" s="248">
        <f>IF(E$91=0,0,E$91/CHI_fec!E$91)</f>
        <v>0.57463056697824544</v>
      </c>
      <c r="F234" s="248">
        <f>IF(F$91=0,0,F$91/CHI_fec!F$91)</f>
        <v>0.58766580670816426</v>
      </c>
      <c r="G234" s="248">
        <f>IF(G$91=0,0,G$91/CHI_fec!G$91)</f>
        <v>0.58674490954861158</v>
      </c>
      <c r="H234" s="248">
        <f>IF(H$91=0,0,H$91/CHI_fec!H$91)</f>
        <v>0.58512351715533306</v>
      </c>
      <c r="I234" s="248">
        <f>IF(I$91=0,0,I$91/CHI_fec!I$91)</f>
        <v>0.55747980244404693</v>
      </c>
      <c r="J234" s="248">
        <f>IF(J$91=0,0,J$91/CHI_fec!J$91)</f>
        <v>0.55260518137571102</v>
      </c>
      <c r="K234" s="248">
        <f>IF(K$91=0,0,K$91/CHI_fec!K$91)</f>
        <v>0.57854374162551381</v>
      </c>
      <c r="L234" s="248">
        <f>IF(L$91=0,0,L$91/CHI_fec!L$91)</f>
        <v>0.59221384281938061</v>
      </c>
      <c r="M234" s="248">
        <f>IF(M$91=0,0,M$91/CHI_fec!M$91)</f>
        <v>0.59085677891439214</v>
      </c>
      <c r="N234" s="248">
        <f>IF(N$91=0,0,N$91/CHI_fec!N$91)</f>
        <v>0.58546939922892249</v>
      </c>
      <c r="O234" s="248">
        <f>IF(O$91=0,0,O$91/CHI_fec!O$91)</f>
        <v>0.58558065120874936</v>
      </c>
      <c r="P234" s="248">
        <f>IF(P$91=0,0,P$91/CHI_fec!P$91)</f>
        <v>0.59376008981595851</v>
      </c>
      <c r="Q234" s="248">
        <f>IF(Q$91=0,0,Q$91/CHI_fec!Q$91)</f>
        <v>0.60013240650984689</v>
      </c>
    </row>
    <row r="235" spans="1:17" x14ac:dyDescent="0.25">
      <c r="A235" s="72" t="s">
        <v>179</v>
      </c>
      <c r="B235" s="247">
        <f>IF(B$105=0,0,B$105/CHI_fec!B$105)</f>
        <v>0.58133124651099655</v>
      </c>
      <c r="C235" s="247">
        <f>IF(C$105=0,0,C$105/CHI_fec!C$105)</f>
        <v>0.58133124651099655</v>
      </c>
      <c r="D235" s="247">
        <f>IF(D$105=0,0,D$105/CHI_fec!D$105)</f>
        <v>0.5839915449247427</v>
      </c>
      <c r="E235" s="247">
        <f>IF(E$105=0,0,E$105/CHI_fec!E$105)</f>
        <v>0.59112060744793016</v>
      </c>
      <c r="F235" s="247">
        <f>IF(F$105=0,0,F$105/CHI_fec!F$105)</f>
        <v>0.59112060744793016</v>
      </c>
      <c r="G235" s="247">
        <f>IF(G$105=0,0,G$105/CHI_fec!G$105)</f>
        <v>0.59686017642306777</v>
      </c>
      <c r="H235" s="247">
        <f>IF(H$105=0,0,H$105/CHI_fec!H$105)</f>
        <v>0.60358911138770799</v>
      </c>
      <c r="I235" s="247">
        <f>IF(I$105=0,0,I$105/CHI_fec!I$105)</f>
        <v>0.60358911138770799</v>
      </c>
      <c r="J235" s="247">
        <f>IF(J$105=0,0,J$105/CHI_fec!J$105)</f>
        <v>0.60358911138770799</v>
      </c>
      <c r="K235" s="247">
        <f>IF(K$105=0,0,K$105/CHI_fec!K$105)</f>
        <v>0.64758117808282312</v>
      </c>
      <c r="L235" s="247">
        <f>IF(L$105=0,0,L$105/CHI_fec!L$105)</f>
        <v>0.64758117808282301</v>
      </c>
      <c r="M235" s="247">
        <f>IF(M$105=0,0,M$105/CHI_fec!M$105)</f>
        <v>0.64758117808282289</v>
      </c>
      <c r="N235" s="247">
        <f>IF(N$105=0,0,N$105/CHI_fec!N$105)</f>
        <v>0.64758117808282289</v>
      </c>
      <c r="O235" s="247">
        <f>IF(O$105=0,0,O$105/CHI_fec!O$105)</f>
        <v>0.64758117808282289</v>
      </c>
      <c r="P235" s="247">
        <f>IF(P$105=0,0,P$105/CHI_fec!P$105)</f>
        <v>0.64758117808282301</v>
      </c>
      <c r="Q235" s="247">
        <f>IF(Q$105=0,0,Q$105/CHI_fec!Q$105)</f>
        <v>0.64758117808282301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0.49858138689854542</v>
      </c>
      <c r="C237" s="253">
        <f>IF(C$108=0,0,C$108/CHI_fec!C$108)</f>
        <v>0.5006099794475406</v>
      </c>
      <c r="D237" s="253">
        <f>IF(D$108=0,0,D$108/CHI_fec!D$108)</f>
        <v>0.49940023794746924</v>
      </c>
      <c r="E237" s="253">
        <f>IF(E$108=0,0,E$108/CHI_fec!E$108)</f>
        <v>0.49786292853956582</v>
      </c>
      <c r="F237" s="253">
        <f>IF(F$108=0,0,F$108/CHI_fec!F$108)</f>
        <v>0.50132002155832256</v>
      </c>
      <c r="G237" s="253">
        <f>IF(G$108=0,0,G$108/CHI_fec!G$108)</f>
        <v>0.51941162961461806</v>
      </c>
      <c r="H237" s="253">
        <f>IF(H$108=0,0,H$108/CHI_fec!H$108)</f>
        <v>0.51716150577664255</v>
      </c>
      <c r="I237" s="253">
        <f>IF(I$108=0,0,I$108/CHI_fec!I$108)</f>
        <v>0.50973083841327238</v>
      </c>
      <c r="J237" s="253">
        <f>IF(J$108=0,0,J$108/CHI_fec!J$108)</f>
        <v>0.50808502730316107</v>
      </c>
      <c r="K237" s="253">
        <f>IF(K$108=0,0,K$108/CHI_fec!K$108)</f>
        <v>0.54571927920247587</v>
      </c>
      <c r="L237" s="253">
        <f>IF(L$108=0,0,L$108/CHI_fec!L$108)</f>
        <v>0.54939750059898618</v>
      </c>
      <c r="M237" s="253">
        <f>IF(M$108=0,0,M$108/CHI_fec!M$108)</f>
        <v>0.54897767211272697</v>
      </c>
      <c r="N237" s="253">
        <f>IF(N$108=0,0,N$108/CHI_fec!N$108)</f>
        <v>0.57278742849962483</v>
      </c>
      <c r="O237" s="253">
        <f>IF(O$108=0,0,O$108/CHI_fec!O$108)</f>
        <v>0.57292234445933443</v>
      </c>
      <c r="P237" s="253">
        <f>IF(P$108=0,0,P$108/CHI_fec!P$108)</f>
        <v>0.5753299320818267</v>
      </c>
      <c r="Q237" s="253">
        <f>IF(Q$108=0,0,Q$108/CHI_fec!Q$108)</f>
        <v>0.57281456142677001</v>
      </c>
    </row>
    <row r="238" spans="1:17" x14ac:dyDescent="0.25">
      <c r="A238" s="132" t="s">
        <v>83</v>
      </c>
      <c r="B238" s="252">
        <f>IF(B$109=0,0,B$109/CHI_fec!B$109)</f>
        <v>0.39610360015459495</v>
      </c>
      <c r="C238" s="252">
        <f>IF(C$109=0,0,C$109/CHI_fec!C$109)</f>
        <v>0.39610360015459495</v>
      </c>
      <c r="D238" s="252">
        <f>IF(D$109=0,0,D$109/CHI_fec!D$109)</f>
        <v>0.39610360015459495</v>
      </c>
      <c r="E238" s="252">
        <f>IF(E$109=0,0,E$109/CHI_fec!E$109)</f>
        <v>0.40145832231947692</v>
      </c>
      <c r="F238" s="252">
        <f>IF(F$109=0,0,F$109/CHI_fec!F$109)</f>
        <v>0.40145832231947698</v>
      </c>
      <c r="G238" s="252">
        <f>IF(G$109=0,0,G$109/CHI_fec!G$109)</f>
        <v>0.41744706699152034</v>
      </c>
      <c r="H238" s="252">
        <f>IF(H$109=0,0,H$109/CHI_fec!H$109)</f>
        <v>0.41744706699152029</v>
      </c>
      <c r="I238" s="252">
        <f>IF(I$109=0,0,I$109/CHI_fec!I$109)</f>
        <v>0.41744706699152029</v>
      </c>
      <c r="J238" s="252">
        <f>IF(J$109=0,0,J$109/CHI_fec!J$109)</f>
        <v>0.41744706699152034</v>
      </c>
      <c r="K238" s="252">
        <f>IF(K$109=0,0,K$109/CHI_fec!K$109)</f>
        <v>0.45112014436176623</v>
      </c>
      <c r="L238" s="252">
        <f>IF(L$109=0,0,L$109/CHI_fec!L$109)</f>
        <v>0.45112014436176617</v>
      </c>
      <c r="M238" s="252">
        <f>IF(M$109=0,0,M$109/CHI_fec!M$109)</f>
        <v>0.45112014436176617</v>
      </c>
      <c r="N238" s="252">
        <f>IF(N$109=0,0,N$109/CHI_fec!N$109)</f>
        <v>0.47188153257585741</v>
      </c>
      <c r="O238" s="252">
        <f>IF(O$109=0,0,O$109/CHI_fec!O$109)</f>
        <v>0.47188153257585735</v>
      </c>
      <c r="P238" s="252">
        <f>IF(P$109=0,0,P$109/CHI_fec!P$109)</f>
        <v>0.47188153257585741</v>
      </c>
      <c r="Q238" s="252">
        <f>IF(Q$109=0,0,Q$109/CHI_fec!Q$109)</f>
        <v>0.47188153257585735</v>
      </c>
    </row>
    <row r="239" spans="1:17" x14ac:dyDescent="0.25">
      <c r="A239" s="76" t="s">
        <v>82</v>
      </c>
      <c r="B239" s="251">
        <f>IF(B$110=0,0,B$110/CHI_fec!B$110)</f>
        <v>0.1076849191445538</v>
      </c>
      <c r="C239" s="251">
        <f>IF(C$110=0,0,C$110/CHI_fec!C$110)</f>
        <v>0.10768491914455379</v>
      </c>
      <c r="D239" s="251">
        <f>IF(D$110=0,0,D$110/CHI_fec!D$110)</f>
        <v>0.1076849191445538</v>
      </c>
      <c r="E239" s="251">
        <f>IF(E$110=0,0,E$110/CHI_fec!E$110)</f>
        <v>0.10914065654038108</v>
      </c>
      <c r="F239" s="251">
        <f>IF(F$110=0,0,F$110/CHI_fec!F$110)</f>
        <v>0.10914065654038108</v>
      </c>
      <c r="G239" s="251">
        <f>IF(G$110=0,0,G$110/CHI_fec!G$110)</f>
        <v>0.11348736451415344</v>
      </c>
      <c r="H239" s="251">
        <f>IF(H$110=0,0,H$110/CHI_fec!H$110)</f>
        <v>0.11348736451415344</v>
      </c>
      <c r="I239" s="251">
        <f>IF(I$110=0,0,I$110/CHI_fec!I$110)</f>
        <v>0.11348736451415342</v>
      </c>
      <c r="J239" s="251">
        <f>IF(J$110=0,0,J$110/CHI_fec!J$110)</f>
        <v>0.11348736451415342</v>
      </c>
      <c r="K239" s="251">
        <f>IF(K$110=0,0,K$110/CHI_fec!K$110)</f>
        <v>0.12264174385467952</v>
      </c>
      <c r="L239" s="251">
        <f>IF(L$110=0,0,L$110/CHI_fec!L$110)</f>
        <v>0.12264174385467949</v>
      </c>
      <c r="M239" s="251">
        <f>IF(M$110=0,0,M$110/CHI_fec!M$110)</f>
        <v>0.12264174385467951</v>
      </c>
      <c r="N239" s="251">
        <f>IF(N$110=0,0,N$110/CHI_fec!N$110)</f>
        <v>0.12828594504419291</v>
      </c>
      <c r="O239" s="251">
        <f>IF(O$110=0,0,O$110/CHI_fec!O$110)</f>
        <v>0.12828594504419291</v>
      </c>
      <c r="P239" s="251">
        <f>IF(P$110=0,0,P$110/CHI_fec!P$110)</f>
        <v>0.12828594504419288</v>
      </c>
      <c r="Q239" s="251">
        <f>IF(Q$110=0,0,Q$110/CHI_fec!Q$110)</f>
        <v>0.12828594504419291</v>
      </c>
    </row>
    <row r="240" spans="1:17" x14ac:dyDescent="0.25">
      <c r="A240" s="76" t="s">
        <v>81</v>
      </c>
      <c r="B240" s="251">
        <f>IF(B$111=0,0,B$111/CHI_fec!B$111)</f>
        <v>0.56547195301431974</v>
      </c>
      <c r="C240" s="251">
        <f>IF(C$111=0,0,C$111/CHI_fec!C$111)</f>
        <v>0.56547195301431974</v>
      </c>
      <c r="D240" s="251">
        <f>IF(D$111=0,0,D$111/CHI_fec!D$111)</f>
        <v>0.56547195301431974</v>
      </c>
      <c r="E240" s="251">
        <f>IF(E$111=0,0,E$111/CHI_fec!E$111)</f>
        <v>0.57311627939570864</v>
      </c>
      <c r="F240" s="251">
        <f>IF(F$111=0,0,F$111/CHI_fec!F$111)</f>
        <v>0.57311627939570864</v>
      </c>
      <c r="G240" s="251">
        <f>IF(G$111=0,0,G$111/CHI_fec!G$111)</f>
        <v>0.59594158740204584</v>
      </c>
      <c r="H240" s="251">
        <f>IF(H$111=0,0,H$111/CHI_fec!H$111)</f>
        <v>0.59594158740204595</v>
      </c>
      <c r="I240" s="251">
        <f>IF(I$111=0,0,I$111/CHI_fec!I$111)</f>
        <v>0.59594158740204572</v>
      </c>
      <c r="J240" s="251">
        <f>IF(J$111=0,0,J$111/CHI_fec!J$111)</f>
        <v>0.59594158740204584</v>
      </c>
      <c r="K240" s="251">
        <f>IF(K$111=0,0,K$111/CHI_fec!K$111)</f>
        <v>0.64401280113785542</v>
      </c>
      <c r="L240" s="251">
        <f>IF(L$111=0,0,L$111/CHI_fec!L$111)</f>
        <v>0.64401280113785542</v>
      </c>
      <c r="M240" s="251">
        <f>IF(M$111=0,0,M$111/CHI_fec!M$111)</f>
        <v>0.64401280113785542</v>
      </c>
      <c r="N240" s="251">
        <f>IF(N$111=0,0,N$111/CHI_fec!N$111)</f>
        <v>0.67365146823436417</v>
      </c>
      <c r="O240" s="251">
        <f>IF(O$111=0,0,O$111/CHI_fec!O$111)</f>
        <v>0.67365146823436417</v>
      </c>
      <c r="P240" s="251">
        <f>IF(P$111=0,0,P$111/CHI_fec!P$111)</f>
        <v>0.67365146823436428</v>
      </c>
      <c r="Q240" s="251">
        <f>IF(Q$111=0,0,Q$111/CHI_fec!Q$111)</f>
        <v>0.67365146823436417</v>
      </c>
    </row>
    <row r="241" spans="1:17" x14ac:dyDescent="0.25">
      <c r="A241" s="76" t="s">
        <v>80</v>
      </c>
      <c r="B241" s="251">
        <f>IF(B$112=0,0,B$112/CHI_fec!B$112)</f>
        <v>0.42548444671189878</v>
      </c>
      <c r="C241" s="251">
        <f>IF(C$112=0,0,C$112/CHI_fec!C$112)</f>
        <v>0.42548444671189883</v>
      </c>
      <c r="D241" s="251">
        <f>IF(D$112=0,0,D$112/CHI_fec!D$112)</f>
        <v>0.42548444671189889</v>
      </c>
      <c r="E241" s="251">
        <f>IF(E$112=0,0,E$112/CHI_fec!E$112)</f>
        <v>0.43123635352802353</v>
      </c>
      <c r="F241" s="251">
        <f>IF(F$112=0,0,F$112/CHI_fec!F$112)</f>
        <v>0.43123635352802364</v>
      </c>
      <c r="G241" s="251">
        <f>IF(G$112=0,0,G$112/CHI_fec!G$112)</f>
        <v>0.44841105776637713</v>
      </c>
      <c r="H241" s="251">
        <f>IF(H$112=0,0,H$112/CHI_fec!H$112)</f>
        <v>0.44841105776637707</v>
      </c>
      <c r="I241" s="251">
        <f>IF(I$112=0,0,I$112/CHI_fec!I$112)</f>
        <v>0.44841105776637702</v>
      </c>
      <c r="J241" s="251">
        <f>IF(J$112=0,0,J$112/CHI_fec!J$112)</f>
        <v>0.44841105776637702</v>
      </c>
      <c r="K241" s="251">
        <f>IF(K$112=0,0,K$112/CHI_fec!K$112)</f>
        <v>0.4845818239204191</v>
      </c>
      <c r="L241" s="251">
        <f>IF(L$112=0,0,L$112/CHI_fec!L$112)</f>
        <v>0.48458182392041899</v>
      </c>
      <c r="M241" s="251">
        <f>IF(M$112=0,0,M$112/CHI_fec!M$112)</f>
        <v>0.4845818239204191</v>
      </c>
      <c r="N241" s="251">
        <f>IF(N$112=0,0,N$112/CHI_fec!N$112)</f>
        <v>0.50688318087298367</v>
      </c>
      <c r="O241" s="251">
        <f>IF(O$112=0,0,O$112/CHI_fec!O$112)</f>
        <v>0.50688318087298367</v>
      </c>
      <c r="P241" s="251">
        <f>IF(P$112=0,0,P$112/CHI_fec!P$112)</f>
        <v>0.50688318087298356</v>
      </c>
      <c r="Q241" s="251">
        <f>IF(Q$112=0,0,Q$112/CHI_fec!Q$112)</f>
        <v>0.50688318087298379</v>
      </c>
    </row>
    <row r="242" spans="1:17" x14ac:dyDescent="0.25">
      <c r="A242" s="129" t="s">
        <v>79</v>
      </c>
      <c r="B242" s="250">
        <f>IF(B$113=0,0,B$113/CHI_fec!B$113)</f>
        <v>0.66426940355402209</v>
      </c>
      <c r="C242" s="250">
        <f>IF(C$113=0,0,C$113/CHI_fec!C$113)</f>
        <v>0.66426940355402198</v>
      </c>
      <c r="D242" s="250">
        <f>IF(D$113=0,0,D$113/CHI_fec!D$113)</f>
        <v>0.66426940355402198</v>
      </c>
      <c r="E242" s="250">
        <f>IF(E$113=0,0,E$113/CHI_fec!E$113)</f>
        <v>0.65733991420416971</v>
      </c>
      <c r="F242" s="250">
        <f>IF(F$113=0,0,F$113/CHI_fec!F$113)</f>
        <v>0.65916524587986258</v>
      </c>
      <c r="G242" s="250">
        <f>IF(G$113=0,0,G$113/CHI_fec!G$113)</f>
        <v>0.68257820096237209</v>
      </c>
      <c r="H242" s="250">
        <f>IF(H$113=0,0,H$113/CHI_fec!H$113)</f>
        <v>0.68065182243872024</v>
      </c>
      <c r="I242" s="250">
        <f>IF(I$113=0,0,I$113/CHI_fec!I$113)</f>
        <v>0.6787340018885315</v>
      </c>
      <c r="J242" s="250">
        <f>IF(J$113=0,0,J$113/CHI_fec!J$113)</f>
        <v>0.66732364875778949</v>
      </c>
      <c r="K242" s="250">
        <f>IF(K$113=0,0,K$113/CHI_fec!K$113)</f>
        <v>0.73534322248514206</v>
      </c>
      <c r="L242" s="250">
        <f>IF(L$113=0,0,L$113/CHI_fec!L$113)</f>
        <v>0.7361067321906648</v>
      </c>
      <c r="M242" s="250">
        <f>IF(M$113=0,0,M$113/CHI_fec!M$113)</f>
        <v>0.73462334842322796</v>
      </c>
      <c r="N242" s="250">
        <f>IF(N$113=0,0,N$113/CHI_fec!N$113)</f>
        <v>0.76969156601149358</v>
      </c>
      <c r="O242" s="250">
        <f>IF(O$113=0,0,O$113/CHI_fec!O$113)</f>
        <v>0.77278052876825054</v>
      </c>
      <c r="P242" s="250">
        <f>IF(P$113=0,0,P$113/CHI_fec!P$113)</f>
        <v>0.77636027847368783</v>
      </c>
      <c r="Q242" s="250">
        <f>IF(Q$113=0,0,Q$113/CHI_fec!Q$113)</f>
        <v>0.78213590071541528</v>
      </c>
    </row>
    <row r="243" spans="1:17" x14ac:dyDescent="0.25">
      <c r="A243" s="127" t="s">
        <v>182</v>
      </c>
      <c r="B243" s="249">
        <f>IF(B$118=0,0,B$118/CHI_fec!B$118)</f>
        <v>0.60182574794546562</v>
      </c>
      <c r="C243" s="249">
        <f>IF(C$118=0,0,C$118/CHI_fec!C$118)</f>
        <v>0.60182574794546562</v>
      </c>
      <c r="D243" s="249">
        <f>IF(D$118=0,0,D$118/CHI_fec!D$118)</f>
        <v>0.60182574794546562</v>
      </c>
      <c r="E243" s="249">
        <f>IF(E$118=0,0,E$118/CHI_fec!E$118)</f>
        <v>0.60955444966628392</v>
      </c>
      <c r="F243" s="249">
        <f>IF(F$118=0,0,F$118/CHI_fec!F$118)</f>
        <v>0.60956472306819165</v>
      </c>
      <c r="G243" s="249">
        <f>IF(G$118=0,0,G$118/CHI_fec!G$118)</f>
        <v>0.63378687953197421</v>
      </c>
      <c r="H243" s="249">
        <f>IF(H$118=0,0,H$118/CHI_fec!H$118)</f>
        <v>0.63376035097289629</v>
      </c>
      <c r="I243" s="249">
        <f>IF(I$118=0,0,I$118/CHI_fec!I$118)</f>
        <v>0.63380562845707633</v>
      </c>
      <c r="J243" s="249">
        <f>IF(J$118=0,0,J$118/CHI_fec!J$118)</f>
        <v>0.63355758133706741</v>
      </c>
      <c r="K243" s="249">
        <f>IF(K$118=0,0,K$118/CHI_fec!K$118)</f>
        <v>0.68499136495067525</v>
      </c>
      <c r="L243" s="249">
        <f>IF(L$118=0,0,L$118/CHI_fec!L$118)</f>
        <v>0.68497917747021275</v>
      </c>
      <c r="M243" s="249">
        <f>IF(M$118=0,0,M$118/CHI_fec!M$118)</f>
        <v>0.68497133313838388</v>
      </c>
      <c r="N243" s="249">
        <f>IF(N$118=0,0,N$118/CHI_fec!N$118)</f>
        <v>0.71651947631899893</v>
      </c>
      <c r="O243" s="249">
        <f>IF(O$118=0,0,O$118/CHI_fec!O$118)</f>
        <v>0.71656970538225051</v>
      </c>
      <c r="P243" s="249">
        <f>IF(P$118=0,0,P$118/CHI_fec!P$118)</f>
        <v>0.71663454237751079</v>
      </c>
      <c r="Q243" s="249">
        <f>IF(Q$118=0,0,Q$118/CHI_fec!Q$118)</f>
        <v>0.71676551387255227</v>
      </c>
    </row>
    <row r="244" spans="1:17" x14ac:dyDescent="0.25">
      <c r="A244" s="127" t="s">
        <v>181</v>
      </c>
      <c r="B244" s="249">
        <f>IF(B$131=0,0,B$131/CHI_fec!B$131)</f>
        <v>0.42243694017980549</v>
      </c>
      <c r="C244" s="249">
        <f>IF(C$131=0,0,C$131/CHI_fec!C$131)</f>
        <v>0.42627291948491641</v>
      </c>
      <c r="D244" s="249">
        <f>IF(D$131=0,0,D$131/CHI_fec!D$131)</f>
        <v>0.42398535150528105</v>
      </c>
      <c r="E244" s="249">
        <f>IF(E$131=0,0,E$131/CHI_fec!E$131)</f>
        <v>0.41513987120909607</v>
      </c>
      <c r="F244" s="249">
        <f>IF(F$131=0,0,F$131/CHI_fec!F$131)</f>
        <v>0.42156134499402692</v>
      </c>
      <c r="G244" s="249">
        <f>IF(G$131=0,0,G$131/CHI_fec!G$131)</f>
        <v>0.43499720614509474</v>
      </c>
      <c r="H244" s="249">
        <f>IF(H$131=0,0,H$131/CHI_fec!H$131)</f>
        <v>0.43086877339601104</v>
      </c>
      <c r="I244" s="249">
        <f>IF(I$131=0,0,I$131/CHI_fec!I$131)</f>
        <v>0.41682202697886644</v>
      </c>
      <c r="J244" s="249">
        <f>IF(J$131=0,0,J$131/CHI_fec!J$131)</f>
        <v>0.41458572780158681</v>
      </c>
      <c r="K244" s="249">
        <f>IF(K$131=0,0,K$131/CHI_fec!K$131)</f>
        <v>0.44072516502479492</v>
      </c>
      <c r="L244" s="249">
        <f>IF(L$131=0,0,L$131/CHI_fec!L$131)</f>
        <v>0.44763663645122115</v>
      </c>
      <c r="M244" s="249">
        <f>IF(M$131=0,0,M$131/CHI_fec!M$131)</f>
        <v>0.44691275407106962</v>
      </c>
      <c r="N244" s="249">
        <f>IF(N$131=0,0,N$131/CHI_fec!N$131)</f>
        <v>0.46466914364036088</v>
      </c>
      <c r="O244" s="249">
        <f>IF(O$131=0,0,O$131/CHI_fec!O$131)</f>
        <v>0.46471938405458602</v>
      </c>
      <c r="P244" s="249">
        <f>IF(P$131=0,0,P$131/CHI_fec!P$131)</f>
        <v>0.46903277427014861</v>
      </c>
      <c r="Q244" s="249">
        <f>IF(Q$131=0,0,Q$131/CHI_fec!Q$131)</f>
        <v>0.46388306533291485</v>
      </c>
    </row>
    <row r="245" spans="1:17" x14ac:dyDescent="0.25">
      <c r="A245" s="127" t="s">
        <v>180</v>
      </c>
      <c r="B245" s="248">
        <f>IF(B$139=0,0,B$139/CHI_fec!B$139)</f>
        <v>0.60169761790973353</v>
      </c>
      <c r="C245" s="248">
        <f>IF(C$139=0,0,C$139/CHI_fec!C$139)</f>
        <v>0.60997743369466106</v>
      </c>
      <c r="D245" s="248">
        <f>IF(D$139=0,0,D$139/CHI_fec!D$139)</f>
        <v>0.60503980500577748</v>
      </c>
      <c r="E245" s="248">
        <f>IF(E$139=0,0,E$139/CHI_fec!E$139)</f>
        <v>0.58162747526922121</v>
      </c>
      <c r="F245" s="248">
        <f>IF(F$139=0,0,F$139/CHI_fec!F$139)</f>
        <v>0.59549119775681536</v>
      </c>
      <c r="G245" s="248">
        <f>IF(G$139=0,0,G$139/CHI_fec!G$139)</f>
        <v>0.61195203861759451</v>
      </c>
      <c r="H245" s="248">
        <f>IF(H$139=0,0,H$139/CHI_fec!H$139)</f>
        <v>0.60303267130040328</v>
      </c>
      <c r="I245" s="248">
        <f>IF(I$139=0,0,I$139/CHI_fec!I$139)</f>
        <v>0.57308883864002247</v>
      </c>
      <c r="J245" s="248">
        <f>IF(J$139=0,0,J$139/CHI_fec!J$139)</f>
        <v>0.5678228802963734</v>
      </c>
      <c r="K245" s="248">
        <f>IF(K$139=0,0,K$139/CHI_fec!K$139)</f>
        <v>0.59796577090427749</v>
      </c>
      <c r="L245" s="248">
        <f>IF(L$139=0,0,L$139/CHI_fec!L$139)</f>
        <v>0.61288010578193985</v>
      </c>
      <c r="M245" s="248">
        <f>IF(M$139=0,0,M$139/CHI_fec!M$139)</f>
        <v>0.61140002807034288</v>
      </c>
      <c r="N245" s="248">
        <f>IF(N$139=0,0,N$139/CHI_fec!N$139)</f>
        <v>0.63338847497293005</v>
      </c>
      <c r="O245" s="248">
        <f>IF(O$139=0,0,O$139/CHI_fec!O$139)</f>
        <v>0.63351263572640892</v>
      </c>
      <c r="P245" s="248">
        <f>IF(P$139=0,0,P$139/CHI_fec!P$139)</f>
        <v>0.64284321499178643</v>
      </c>
      <c r="Q245" s="248">
        <f>IF(Q$139=0,0,Q$139/CHI_fec!Q$139)</f>
        <v>0.63176874997219779</v>
      </c>
    </row>
    <row r="246" spans="1:17" x14ac:dyDescent="0.25">
      <c r="A246" s="72" t="s">
        <v>179</v>
      </c>
      <c r="B246" s="247">
        <f>IF(B$153=0,0,B$153/CHI_fec!B$153)</f>
        <v>0.57809084518641429</v>
      </c>
      <c r="C246" s="247">
        <f>IF(C$153=0,0,C$153/CHI_fec!C$153)</f>
        <v>0.5780908451864144</v>
      </c>
      <c r="D246" s="247">
        <f>IF(D$153=0,0,D$153/CHI_fec!D$153)</f>
        <v>0.5780908451864144</v>
      </c>
      <c r="E246" s="247">
        <f>IF(E$153=0,0,E$153/CHI_fec!E$153)</f>
        <v>0.58590575992293015</v>
      </c>
      <c r="F246" s="247">
        <f>IF(F$153=0,0,F$153/CHI_fec!F$153)</f>
        <v>0.58590575992293004</v>
      </c>
      <c r="G246" s="247">
        <f>IF(G$153=0,0,G$153/CHI_fec!G$153)</f>
        <v>0.60924043023979635</v>
      </c>
      <c r="H246" s="247">
        <f>IF(H$153=0,0,H$153/CHI_fec!H$153)</f>
        <v>0.60924043023979657</v>
      </c>
      <c r="I246" s="247">
        <f>IF(I$153=0,0,I$153/CHI_fec!I$153)</f>
        <v>0.60924043023979635</v>
      </c>
      <c r="J246" s="247">
        <f>IF(J$153=0,0,J$153/CHI_fec!J$153)</f>
        <v>0.60924043023979646</v>
      </c>
      <c r="K246" s="247">
        <f>IF(K$153=0,0,K$153/CHI_fec!K$153)</f>
        <v>0.65838438588522741</v>
      </c>
      <c r="L246" s="247">
        <f>IF(L$153=0,0,L$153/CHI_fec!L$153)</f>
        <v>0.65838438588522741</v>
      </c>
      <c r="M246" s="247">
        <f>IF(M$153=0,0,M$153/CHI_fec!M$153)</f>
        <v>0.65838438588522741</v>
      </c>
      <c r="N246" s="247">
        <f>IF(N$153=0,0,N$153/CHI_fec!N$153)</f>
        <v>0.68868446004573247</v>
      </c>
      <c r="O246" s="247">
        <f>IF(O$153=0,0,O$153/CHI_fec!O$153)</f>
        <v>0.68868446004573258</v>
      </c>
      <c r="P246" s="247">
        <f>IF(P$153=0,0,P$153/CHI_fec!P$153)</f>
        <v>0.68868446004573247</v>
      </c>
      <c r="Q246" s="247">
        <f>IF(Q$153=0,0,Q$153/CHI_fec!Q$153)</f>
        <v>0.68868446004573225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21126.24476480404</v>
      </c>
      <c r="C5" s="96">
        <v>20740.434209162406</v>
      </c>
      <c r="D5" s="96">
        <v>21689.573048513892</v>
      </c>
      <c r="E5" s="96">
        <v>23173.120524349215</v>
      </c>
      <c r="F5" s="96">
        <v>21266.193189081125</v>
      </c>
      <c r="G5" s="96">
        <v>22471.219778309362</v>
      </c>
      <c r="H5" s="96">
        <v>20354.379578432301</v>
      </c>
      <c r="I5" s="96">
        <v>23150.756504628891</v>
      </c>
      <c r="J5" s="96">
        <v>24395.893631078598</v>
      </c>
      <c r="K5" s="96">
        <v>21734.871039298567</v>
      </c>
      <c r="L5" s="96">
        <v>25392.867811891585</v>
      </c>
      <c r="M5" s="96">
        <v>23342.345879236876</v>
      </c>
      <c r="N5" s="96">
        <v>24461.442765897315</v>
      </c>
      <c r="O5" s="96">
        <v>24749.681520105769</v>
      </c>
      <c r="P5" s="96">
        <v>22871.834169847916</v>
      </c>
      <c r="Q5" s="96">
        <v>24257.39203765407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180.53769743274771</v>
      </c>
      <c r="C10" s="158">
        <v>179.6598384163585</v>
      </c>
      <c r="D10" s="158">
        <v>183.11661922289312</v>
      </c>
      <c r="E10" s="158">
        <v>282.37681664783941</v>
      </c>
      <c r="F10" s="158">
        <v>260.2854918456477</v>
      </c>
      <c r="G10" s="158">
        <v>289.43863348963532</v>
      </c>
      <c r="H10" s="158">
        <v>304.03285766274649</v>
      </c>
      <c r="I10" s="158">
        <v>347.73274634493913</v>
      </c>
      <c r="J10" s="158">
        <v>361.22594548423405</v>
      </c>
      <c r="K10" s="158">
        <v>304.74719763119646</v>
      </c>
      <c r="L10" s="158">
        <v>347.07346637764556</v>
      </c>
      <c r="M10" s="158">
        <v>339.90863882250551</v>
      </c>
      <c r="N10" s="158">
        <v>352.79188597112136</v>
      </c>
      <c r="O10" s="158">
        <v>337.41926371551199</v>
      </c>
      <c r="P10" s="158">
        <v>317.10318781230103</v>
      </c>
      <c r="Q10" s="158">
        <v>302.31221980053238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73.862876859300144</v>
      </c>
      <c r="F11" s="91">
        <v>62.165472138088255</v>
      </c>
      <c r="G11" s="91">
        <v>78.584088351977186</v>
      </c>
      <c r="H11" s="91">
        <v>88.916177414666336</v>
      </c>
      <c r="I11" s="91">
        <v>109.15852230633068</v>
      </c>
      <c r="J11" s="91">
        <v>109.39894746548612</v>
      </c>
      <c r="K11" s="91">
        <v>75.455404025543586</v>
      </c>
      <c r="L11" s="91">
        <v>97.773545693391597</v>
      </c>
      <c r="M11" s="91">
        <v>103.41637679673443</v>
      </c>
      <c r="N11" s="91">
        <v>98.299921564658277</v>
      </c>
      <c r="O11" s="91">
        <v>77.652537179227735</v>
      </c>
      <c r="P11" s="91">
        <v>60.173443234592398</v>
      </c>
      <c r="Q11" s="91">
        <v>32.888556162903072</v>
      </c>
    </row>
    <row r="12" spans="1:17" x14ac:dyDescent="0.25">
      <c r="A12" s="92" t="s">
        <v>26</v>
      </c>
      <c r="B12" s="91">
        <v>180.53769743274771</v>
      </c>
      <c r="C12" s="91">
        <v>179.6598384163585</v>
      </c>
      <c r="D12" s="91">
        <v>183.11661922289312</v>
      </c>
      <c r="E12" s="91">
        <v>208.51393978853923</v>
      </c>
      <c r="F12" s="91">
        <v>198.12001970755944</v>
      </c>
      <c r="G12" s="91">
        <v>210.85454513765816</v>
      </c>
      <c r="H12" s="91">
        <v>215.11668024808014</v>
      </c>
      <c r="I12" s="91">
        <v>238.57422403860843</v>
      </c>
      <c r="J12" s="91">
        <v>251.82699801874793</v>
      </c>
      <c r="K12" s="91">
        <v>229.29179360565286</v>
      </c>
      <c r="L12" s="91">
        <v>249.29992068425395</v>
      </c>
      <c r="M12" s="91">
        <v>236.49226202577105</v>
      </c>
      <c r="N12" s="91">
        <v>254.4919644064631</v>
      </c>
      <c r="O12" s="91">
        <v>259.76672653628424</v>
      </c>
      <c r="P12" s="91">
        <v>256.92974457770862</v>
      </c>
      <c r="Q12" s="91">
        <v>269.42366363762932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10423.756843024119</v>
      </c>
      <c r="C24" s="206">
        <v>10812.955019776029</v>
      </c>
      <c r="D24" s="206">
        <v>11025.650219106141</v>
      </c>
      <c r="E24" s="206">
        <v>11508.395394037219</v>
      </c>
      <c r="F24" s="206">
        <v>10521.765279441597</v>
      </c>
      <c r="G24" s="206">
        <v>10623.71223222056</v>
      </c>
      <c r="H24" s="206">
        <v>8776.132623662741</v>
      </c>
      <c r="I24" s="206">
        <v>10266.805834266617</v>
      </c>
      <c r="J24" s="206">
        <v>11531.448825194171</v>
      </c>
      <c r="K24" s="206">
        <v>9967.2469926641406</v>
      </c>
      <c r="L24" s="206">
        <v>12464.119958271585</v>
      </c>
      <c r="M24" s="206">
        <v>10870.657585717539</v>
      </c>
      <c r="N24" s="206">
        <v>11414.831722952697</v>
      </c>
      <c r="O24" s="206">
        <v>11740.048022171126</v>
      </c>
      <c r="P24" s="206">
        <v>11991.500436221102</v>
      </c>
      <c r="Q24" s="206">
        <v>13594.376054773087</v>
      </c>
    </row>
    <row r="25" spans="1:17" x14ac:dyDescent="0.25">
      <c r="A25" s="88" t="s">
        <v>33</v>
      </c>
      <c r="B25" s="87">
        <v>1264.8578028190739</v>
      </c>
      <c r="C25" s="87">
        <v>2140.9937669066617</v>
      </c>
      <c r="D25" s="87">
        <v>2037.9491700716212</v>
      </c>
      <c r="E25" s="87">
        <v>1883.5028738981403</v>
      </c>
      <c r="F25" s="87">
        <v>996.68822329098009</v>
      </c>
      <c r="G25" s="87">
        <v>540.58163562842049</v>
      </c>
      <c r="H25" s="87">
        <v>706.87601326597905</v>
      </c>
      <c r="I25" s="87">
        <v>1177.6775574652925</v>
      </c>
      <c r="J25" s="87">
        <v>1326.1539411255126</v>
      </c>
      <c r="K25" s="87">
        <v>1027.564164786442</v>
      </c>
      <c r="L25" s="87">
        <v>1987.7101804184269</v>
      </c>
      <c r="M25" s="87">
        <v>1440.5002153150715</v>
      </c>
      <c r="N25" s="87">
        <v>1446.6801258967662</v>
      </c>
      <c r="O25" s="87">
        <v>1639.5698105690103</v>
      </c>
      <c r="P25" s="87">
        <v>2023.0539467211402</v>
      </c>
      <c r="Q25" s="87">
        <v>3753.9195929257648</v>
      </c>
    </row>
    <row r="26" spans="1:17" x14ac:dyDescent="0.25">
      <c r="A26" s="88" t="s">
        <v>31</v>
      </c>
      <c r="B26" s="87">
        <v>192.57176109992312</v>
      </c>
      <c r="C26" s="87">
        <v>41.196447152033684</v>
      </c>
      <c r="D26" s="87">
        <v>5.5836568039073695</v>
      </c>
      <c r="E26" s="87">
        <v>1102.5074899638571</v>
      </c>
      <c r="F26" s="87">
        <v>888.68165830696421</v>
      </c>
      <c r="G26" s="87">
        <v>880.53282233271966</v>
      </c>
      <c r="H26" s="87">
        <v>883.81017353876223</v>
      </c>
      <c r="I26" s="87">
        <v>866.56783816360439</v>
      </c>
      <c r="J26" s="87">
        <v>901.87751617920003</v>
      </c>
      <c r="K26" s="87">
        <v>658.32743181493913</v>
      </c>
      <c r="L26" s="87">
        <v>731.36229696186001</v>
      </c>
      <c r="M26" s="87">
        <v>693.61340790018198</v>
      </c>
      <c r="N26" s="87">
        <v>665.33077622770816</v>
      </c>
      <c r="O26" s="87">
        <v>672.38661276765981</v>
      </c>
      <c r="P26" s="87">
        <v>660.77881273612991</v>
      </c>
      <c r="Q26" s="87">
        <v>759.90367059272194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87.871377745775433</v>
      </c>
      <c r="F28" s="87">
        <v>92.902563387021601</v>
      </c>
      <c r="G28" s="87">
        <v>111.5124767935072</v>
      </c>
      <c r="H28" s="87">
        <v>76.777163602359636</v>
      </c>
      <c r="I28" s="87">
        <v>87.260488086568145</v>
      </c>
      <c r="J28" s="87">
        <v>96.715391661325356</v>
      </c>
      <c r="K28" s="87">
        <v>56.224389080598101</v>
      </c>
      <c r="L28" s="87">
        <v>89.898453343570608</v>
      </c>
      <c r="M28" s="87">
        <v>74.65987632762014</v>
      </c>
      <c r="N28" s="87">
        <v>72.756777497497438</v>
      </c>
      <c r="O28" s="87">
        <v>57.882750554934866</v>
      </c>
      <c r="P28" s="87">
        <v>45.900430886183244</v>
      </c>
      <c r="Q28" s="87">
        <v>20.166943756367104</v>
      </c>
    </row>
    <row r="29" spans="1:17" x14ac:dyDescent="0.25">
      <c r="A29" s="88" t="s">
        <v>29</v>
      </c>
      <c r="B29" s="87">
        <v>893.2214478890553</v>
      </c>
      <c r="C29" s="87">
        <v>1224.8240216993811</v>
      </c>
      <c r="D29" s="87">
        <v>1380.2685326758613</v>
      </c>
      <c r="E29" s="87">
        <v>3581.8083332597571</v>
      </c>
      <c r="F29" s="87">
        <v>3262.2524795578365</v>
      </c>
      <c r="G29" s="87">
        <v>3471.3324860731532</v>
      </c>
      <c r="H29" s="87">
        <v>3453.5785469994953</v>
      </c>
      <c r="I29" s="87">
        <v>3411.4496435826632</v>
      </c>
      <c r="J29" s="87">
        <v>3522.1044963979143</v>
      </c>
      <c r="K29" s="87">
        <v>3552.2975729104487</v>
      </c>
      <c r="L29" s="87">
        <v>3402.6349362399355</v>
      </c>
      <c r="M29" s="87">
        <v>3375.715776701968</v>
      </c>
      <c r="N29" s="87">
        <v>3489.2217268250138</v>
      </c>
      <c r="O29" s="87">
        <v>3668.5219450303057</v>
      </c>
      <c r="P29" s="87">
        <v>3650.5049567613819</v>
      </c>
      <c r="Q29" s="87">
        <v>3925.3521822213843</v>
      </c>
    </row>
    <row r="30" spans="1:17" x14ac:dyDescent="0.25">
      <c r="A30" s="88" t="s">
        <v>28</v>
      </c>
      <c r="B30" s="87">
        <v>0</v>
      </c>
      <c r="C30" s="87">
        <v>19.840356654533579</v>
      </c>
      <c r="D30" s="87">
        <v>62.263536184531574</v>
      </c>
      <c r="E30" s="87">
        <v>0</v>
      </c>
      <c r="F30" s="87">
        <v>17.713497188604919</v>
      </c>
      <c r="G30" s="87">
        <v>26.623068255409688</v>
      </c>
      <c r="H30" s="87">
        <v>9.0543827697631176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20.701501333075509</v>
      </c>
      <c r="O30" s="87">
        <v>17.686838566350669</v>
      </c>
      <c r="P30" s="87">
        <v>20.701755293953163</v>
      </c>
      <c r="Q30" s="87">
        <v>54.189462828904944</v>
      </c>
    </row>
    <row r="31" spans="1:17" x14ac:dyDescent="0.25">
      <c r="A31" s="88" t="s">
        <v>26</v>
      </c>
      <c r="B31" s="87">
        <v>7902.2515469645878</v>
      </c>
      <c r="C31" s="87">
        <v>7234.1380979995065</v>
      </c>
      <c r="D31" s="87">
        <v>7393.9029097005523</v>
      </c>
      <c r="E31" s="87">
        <v>4847.518828214862</v>
      </c>
      <c r="F31" s="87">
        <v>5256.4880379726856</v>
      </c>
      <c r="G31" s="87">
        <v>5588.7997222862195</v>
      </c>
      <c r="H31" s="87">
        <v>3641.7804855514596</v>
      </c>
      <c r="I31" s="87">
        <v>4529.8820747216541</v>
      </c>
      <c r="J31" s="87">
        <v>5184.8908459962931</v>
      </c>
      <c r="K31" s="87">
        <v>4267.809117111291</v>
      </c>
      <c r="L31" s="87">
        <v>5363.4939458443314</v>
      </c>
      <c r="M31" s="87">
        <v>4208.4642601260111</v>
      </c>
      <c r="N31" s="87">
        <v>4635.0188054886721</v>
      </c>
      <c r="O31" s="87">
        <v>4617.4280954866335</v>
      </c>
      <c r="P31" s="87">
        <v>4532.451786413435</v>
      </c>
      <c r="Q31" s="87">
        <v>3944.3356390268564</v>
      </c>
    </row>
    <row r="32" spans="1:17" x14ac:dyDescent="0.25">
      <c r="A32" s="88" t="s">
        <v>25</v>
      </c>
      <c r="B32" s="87">
        <v>170.85428425147995</v>
      </c>
      <c r="C32" s="87">
        <v>151.96232936391158</v>
      </c>
      <c r="D32" s="87">
        <v>145.6824136696674</v>
      </c>
      <c r="E32" s="87">
        <v>0</v>
      </c>
      <c r="F32" s="87">
        <v>0</v>
      </c>
      <c r="G32" s="87">
        <v>0.17136629841693843</v>
      </c>
      <c r="H32" s="87">
        <v>0.17937132631578948</v>
      </c>
      <c r="I32" s="87">
        <v>27.263939360286315</v>
      </c>
      <c r="J32" s="87">
        <v>0</v>
      </c>
      <c r="K32" s="87">
        <v>0</v>
      </c>
      <c r="L32" s="87">
        <v>151.66082536335119</v>
      </c>
      <c r="M32" s="87">
        <v>288.74939578805635</v>
      </c>
      <c r="N32" s="87">
        <v>149.43454214473542</v>
      </c>
      <c r="O32" s="87">
        <v>155.1746286003773</v>
      </c>
      <c r="P32" s="87">
        <v>119.10074534159315</v>
      </c>
      <c r="Q32" s="87">
        <v>108.17615600587061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5.1864909548273692</v>
      </c>
      <c r="F33" s="87">
        <v>7.0388197375042099</v>
      </c>
      <c r="G33" s="87">
        <v>4.1586545527143048</v>
      </c>
      <c r="H33" s="87">
        <v>4.076486608607369</v>
      </c>
      <c r="I33" s="87">
        <v>166.70429288654844</v>
      </c>
      <c r="J33" s="87">
        <v>499.70663383392633</v>
      </c>
      <c r="K33" s="87">
        <v>405.02431696042106</v>
      </c>
      <c r="L33" s="87">
        <v>737.35932010011038</v>
      </c>
      <c r="M33" s="87">
        <v>788.9546535586303</v>
      </c>
      <c r="N33" s="87">
        <v>935.6874675392263</v>
      </c>
      <c r="O33" s="87">
        <v>911.39734059585226</v>
      </c>
      <c r="P33" s="87">
        <v>939.00800206728468</v>
      </c>
      <c r="Q33" s="87">
        <v>1028.3324074152176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1263.1206275736129</v>
      </c>
      <c r="C35" s="204">
        <v>1155.9091489136476</v>
      </c>
      <c r="D35" s="204">
        <v>1239.5817013874414</v>
      </c>
      <c r="E35" s="204">
        <v>1851.3186182596376</v>
      </c>
      <c r="F35" s="204">
        <v>1574.9471706567674</v>
      </c>
      <c r="G35" s="204">
        <v>1774.5773642292652</v>
      </c>
      <c r="H35" s="204">
        <v>1934.0313509778057</v>
      </c>
      <c r="I35" s="204">
        <v>2607.9519936599195</v>
      </c>
      <c r="J35" s="204">
        <v>2834.6886275128159</v>
      </c>
      <c r="K35" s="204">
        <v>2796.641583405758</v>
      </c>
      <c r="L35" s="204">
        <v>2818.8060616760758</v>
      </c>
      <c r="M35" s="204">
        <v>2695.4314693909832</v>
      </c>
      <c r="N35" s="204">
        <v>2989.3105669499</v>
      </c>
      <c r="O35" s="204">
        <v>3049.6623240937442</v>
      </c>
      <c r="P35" s="204">
        <v>2879.928557626627</v>
      </c>
      <c r="Q35" s="204">
        <v>3190.7728956139454</v>
      </c>
    </row>
    <row r="36" spans="1:17" x14ac:dyDescent="0.25">
      <c r="A36" s="152" t="s">
        <v>190</v>
      </c>
      <c r="B36" s="151">
        <v>1263.1206275736129</v>
      </c>
      <c r="C36" s="151">
        <v>1155.9091489136476</v>
      </c>
      <c r="D36" s="151">
        <v>1239.5817013874414</v>
      </c>
      <c r="E36" s="151">
        <v>1851.3186182596376</v>
      </c>
      <c r="F36" s="151">
        <v>1574.9471706567674</v>
      </c>
      <c r="G36" s="151">
        <v>1774.5773642292652</v>
      </c>
      <c r="H36" s="151">
        <v>1934.0313509778057</v>
      </c>
      <c r="I36" s="151">
        <v>2607.9519936599195</v>
      </c>
      <c r="J36" s="151">
        <v>2834.6886275128159</v>
      </c>
      <c r="K36" s="151">
        <v>2796.641583405758</v>
      </c>
      <c r="L36" s="151">
        <v>2818.8060616760758</v>
      </c>
      <c r="M36" s="151">
        <v>2695.4314693909832</v>
      </c>
      <c r="N36" s="151">
        <v>2989.3105669499</v>
      </c>
      <c r="O36" s="151">
        <v>3049.6623240937442</v>
      </c>
      <c r="P36" s="151">
        <v>2879.928557626627</v>
      </c>
      <c r="Q36" s="151">
        <v>3190.7728956139454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19.778406648079095</v>
      </c>
      <c r="J38" s="208">
        <v>0</v>
      </c>
      <c r="K38" s="208">
        <v>0</v>
      </c>
      <c r="L38" s="208">
        <v>0</v>
      </c>
      <c r="M38" s="208">
        <v>4.3695962182577359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5.4650867906156882E-15</v>
      </c>
      <c r="J39" s="208">
        <v>7.5570203704859618E-15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2.1984338553870729E-15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1263.1206275736129</v>
      </c>
      <c r="C41" s="208">
        <v>1155.9091489136476</v>
      </c>
      <c r="D41" s="208">
        <v>1239.5817013874414</v>
      </c>
      <c r="E41" s="208">
        <v>1851.3186182596376</v>
      </c>
      <c r="F41" s="208">
        <v>1574.9471706567674</v>
      </c>
      <c r="G41" s="208">
        <v>1774.5773642292652</v>
      </c>
      <c r="H41" s="208">
        <v>1934.0313509778057</v>
      </c>
      <c r="I41" s="208">
        <v>2588.1735870118405</v>
      </c>
      <c r="J41" s="208">
        <v>2834.6886275128159</v>
      </c>
      <c r="K41" s="208">
        <v>2796.641583405758</v>
      </c>
      <c r="L41" s="208">
        <v>2818.8060616760758</v>
      </c>
      <c r="M41" s="208">
        <v>2691.0618731727254</v>
      </c>
      <c r="N41" s="208">
        <v>2989.3105669499</v>
      </c>
      <c r="O41" s="208">
        <v>3049.6623240937442</v>
      </c>
      <c r="P41" s="208">
        <v>2879.928557626627</v>
      </c>
      <c r="Q41" s="208">
        <v>3190.7728956139454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816.27976677356014</v>
      </c>
      <c r="C43" s="155">
        <v>793.32076205637168</v>
      </c>
      <c r="D43" s="155">
        <v>830.01870879741523</v>
      </c>
      <c r="E43" s="155">
        <v>1059.3281654045131</v>
      </c>
      <c r="F43" s="155">
        <v>927.78366713710909</v>
      </c>
      <c r="G43" s="155">
        <v>1000.5935883699003</v>
      </c>
      <c r="H43" s="155">
        <v>988.60448612900404</v>
      </c>
      <c r="I43" s="155">
        <v>1275.3142403574138</v>
      </c>
      <c r="J43" s="155">
        <v>1400.5637828873735</v>
      </c>
      <c r="K43" s="155">
        <v>1330.5135855974738</v>
      </c>
      <c r="L43" s="155">
        <v>1428.9812855662815</v>
      </c>
      <c r="M43" s="155">
        <v>1328.1253253058469</v>
      </c>
      <c r="N43" s="155">
        <v>1449.8461400235969</v>
      </c>
      <c r="O43" s="155">
        <v>1482.5631801253874</v>
      </c>
      <c r="P43" s="155">
        <v>1432.9529081878875</v>
      </c>
      <c r="Q43" s="155">
        <v>1598.8392574665061</v>
      </c>
    </row>
    <row r="44" spans="1:17" x14ac:dyDescent="0.25">
      <c r="A44" s="152" t="s">
        <v>193</v>
      </c>
      <c r="B44" s="151">
        <v>437.23406339086614</v>
      </c>
      <c r="C44" s="151">
        <v>400.12239770087905</v>
      </c>
      <c r="D44" s="151">
        <v>429.08597355719195</v>
      </c>
      <c r="E44" s="151">
        <v>640.84106016679789</v>
      </c>
      <c r="F44" s="151">
        <v>545.17402061195867</v>
      </c>
      <c r="G44" s="151">
        <v>614.27677992551571</v>
      </c>
      <c r="H44" s="151">
        <v>669.47239072308662</v>
      </c>
      <c r="I44" s="151">
        <v>901.97584638408102</v>
      </c>
      <c r="J44" s="151">
        <v>981.23837106213011</v>
      </c>
      <c r="K44" s="151">
        <v>968.0682404096865</v>
      </c>
      <c r="L44" s="151">
        <v>975.74055981095069</v>
      </c>
      <c r="M44" s="151">
        <v>932.82868582520996</v>
      </c>
      <c r="N44" s="151">
        <v>1034.7613500980442</v>
      </c>
      <c r="O44" s="151">
        <v>1055.6523429555284</v>
      </c>
      <c r="P44" s="151">
        <v>996.89834687075643</v>
      </c>
      <c r="Q44" s="151">
        <v>1104.4983100202121</v>
      </c>
    </row>
    <row r="45" spans="1:17" x14ac:dyDescent="0.25">
      <c r="A45" s="152" t="s">
        <v>187</v>
      </c>
      <c r="B45" s="151">
        <v>379.045703382694</v>
      </c>
      <c r="C45" s="151">
        <v>393.19836435549257</v>
      </c>
      <c r="D45" s="151">
        <v>400.93273524022322</v>
      </c>
      <c r="E45" s="151">
        <v>418.48710523771535</v>
      </c>
      <c r="F45" s="151">
        <v>382.60964652515042</v>
      </c>
      <c r="G45" s="151">
        <v>386.31680844438461</v>
      </c>
      <c r="H45" s="151">
        <v>319.13209540591748</v>
      </c>
      <c r="I45" s="151">
        <v>373.33839397333276</v>
      </c>
      <c r="J45" s="151">
        <v>419.32541182524341</v>
      </c>
      <c r="K45" s="151">
        <v>362.44534518778732</v>
      </c>
      <c r="L45" s="151">
        <v>453.24072575533086</v>
      </c>
      <c r="M45" s="151">
        <v>395.296639480637</v>
      </c>
      <c r="N45" s="151">
        <v>415.0847899255528</v>
      </c>
      <c r="O45" s="151">
        <v>426.91083716985895</v>
      </c>
      <c r="P45" s="151">
        <v>436.05456131713112</v>
      </c>
      <c r="Q45" s="151">
        <v>494.34094744629397</v>
      </c>
    </row>
    <row r="46" spans="1:17" x14ac:dyDescent="0.25">
      <c r="A46" s="150" t="s">
        <v>33</v>
      </c>
      <c r="B46" s="87">
        <v>45.994829193420763</v>
      </c>
      <c r="C46" s="87">
        <v>77.854318796606023</v>
      </c>
      <c r="D46" s="87">
        <v>74.107242548058863</v>
      </c>
      <c r="E46" s="87">
        <v>68.491013596295787</v>
      </c>
      <c r="F46" s="87">
        <v>36.243208119672005</v>
      </c>
      <c r="G46" s="87">
        <v>19.657514022851675</v>
      </c>
      <c r="H46" s="87">
        <v>25.704582300580984</v>
      </c>
      <c r="I46" s="87">
        <v>42.824638453283605</v>
      </c>
      <c r="J46" s="87">
        <v>48.223779677291375</v>
      </c>
      <c r="K46" s="87">
        <v>37.365969628597895</v>
      </c>
      <c r="L46" s="87">
        <v>72.280370197033633</v>
      </c>
      <c r="M46" s="87">
        <v>52.3818260114572</v>
      </c>
      <c r="N46" s="87">
        <v>52.606550032609789</v>
      </c>
      <c r="O46" s="87">
        <v>59.620720384327662</v>
      </c>
      <c r="P46" s="87">
        <v>73.565598062586943</v>
      </c>
      <c r="Q46" s="87">
        <v>136.50616701548259</v>
      </c>
    </row>
    <row r="47" spans="1:17" x14ac:dyDescent="0.25">
      <c r="A47" s="150" t="s">
        <v>31</v>
      </c>
      <c r="B47" s="87">
        <v>7.0026094945426545</v>
      </c>
      <c r="C47" s="87">
        <v>1.498052623710318</v>
      </c>
      <c r="D47" s="87">
        <v>0.20304206559663102</v>
      </c>
      <c r="E47" s="87">
        <v>40.091181453231073</v>
      </c>
      <c r="F47" s="87">
        <v>32.315696665707925</v>
      </c>
      <c r="G47" s="87">
        <v>32.019375357553422</v>
      </c>
      <c r="H47" s="87">
        <v>32.138551765045847</v>
      </c>
      <c r="I47" s="87">
        <v>31.511557751403704</v>
      </c>
      <c r="J47" s="87">
        <v>32.795546042880055</v>
      </c>
      <c r="K47" s="87">
        <v>23.939179338724994</v>
      </c>
      <c r="L47" s="87">
        <v>26.594992616794844</v>
      </c>
      <c r="M47" s="87">
        <v>25.222305741824709</v>
      </c>
      <c r="N47" s="87">
        <v>24.193846408280312</v>
      </c>
      <c r="O47" s="87">
        <v>24.450422282460366</v>
      </c>
      <c r="P47" s="87">
        <v>24.02832046313193</v>
      </c>
      <c r="Q47" s="87">
        <v>27.632860748826307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3.1953228271191025</v>
      </c>
      <c r="F49" s="87">
        <v>3.3782750322553357</v>
      </c>
      <c r="G49" s="87">
        <v>4.0549991561275336</v>
      </c>
      <c r="H49" s="87">
        <v>2.7918968582676182</v>
      </c>
      <c r="I49" s="87">
        <v>3.1731086576933869</v>
      </c>
      <c r="J49" s="87">
        <v>3.5169233331391028</v>
      </c>
      <c r="K49" s="87">
        <v>2.0445232392944837</v>
      </c>
      <c r="L49" s="87">
        <v>3.2690346670389343</v>
      </c>
      <c r="M49" s="87">
        <v>2.7149045937316374</v>
      </c>
      <c r="N49" s="87">
        <v>2.6457009999090024</v>
      </c>
      <c r="O49" s="87">
        <v>2.1048272929067267</v>
      </c>
      <c r="P49" s="87">
        <v>1.6691065776793954</v>
      </c>
      <c r="Q49" s="87">
        <v>0.73334340932244191</v>
      </c>
    </row>
    <row r="50" spans="1:17" x14ac:dyDescent="0.25">
      <c r="A50" s="150" t="s">
        <v>29</v>
      </c>
      <c r="B50" s="87">
        <v>32.48077992323838</v>
      </c>
      <c r="C50" s="87">
        <v>44.539055334523056</v>
      </c>
      <c r="D50" s="87">
        <v>50.191583006394957</v>
      </c>
      <c r="E50" s="87">
        <v>130.24757575489977</v>
      </c>
      <c r="F50" s="87">
        <v>118.62736289301225</v>
      </c>
      <c r="G50" s="87">
        <v>126.23027222084211</v>
      </c>
      <c r="H50" s="87">
        <v>125.58467443634517</v>
      </c>
      <c r="I50" s="87">
        <v>124.05271431209718</v>
      </c>
      <c r="J50" s="87">
        <v>128.0765271417425</v>
      </c>
      <c r="K50" s="87">
        <v>129.17445719674384</v>
      </c>
      <c r="L50" s="87">
        <v>123.73217949963433</v>
      </c>
      <c r="M50" s="87">
        <v>122.75330097098031</v>
      </c>
      <c r="N50" s="87">
        <v>126.8807900663642</v>
      </c>
      <c r="O50" s="87">
        <v>133.40079800110186</v>
      </c>
      <c r="P50" s="87">
        <v>132.74563479132277</v>
      </c>
      <c r="Q50" s="87">
        <v>142.74007935350465</v>
      </c>
    </row>
    <row r="51" spans="1:17" x14ac:dyDescent="0.25">
      <c r="A51" s="150" t="s">
        <v>28</v>
      </c>
      <c r="B51" s="87">
        <v>0</v>
      </c>
      <c r="C51" s="87">
        <v>0.72146751471031312</v>
      </c>
      <c r="D51" s="87">
        <v>2.2641285885284224</v>
      </c>
      <c r="E51" s="87">
        <v>0</v>
      </c>
      <c r="F51" s="87">
        <v>0.64412717049472601</v>
      </c>
      <c r="G51" s="87">
        <v>0.96811157292399064</v>
      </c>
      <c r="H51" s="87">
        <v>0.32925028253684013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0.75278186665729196</v>
      </c>
      <c r="O51" s="87">
        <v>0.64315776604911434</v>
      </c>
      <c r="P51" s="87">
        <v>0.75279110159829798</v>
      </c>
      <c r="Q51" s="87">
        <v>1.970525921051091</v>
      </c>
    </row>
    <row r="52" spans="1:17" x14ac:dyDescent="0.25">
      <c r="A52" s="150" t="s">
        <v>26</v>
      </c>
      <c r="B52" s="87">
        <v>287.35460170780203</v>
      </c>
      <c r="C52" s="87">
        <v>263.05956719998244</v>
      </c>
      <c r="D52" s="87">
        <v>268.86919671638373</v>
      </c>
      <c r="E52" s="87">
        <v>176.27341193508505</v>
      </c>
      <c r="F52" s="87">
        <v>191.14501956264434</v>
      </c>
      <c r="G52" s="87">
        <v>203.22908081040833</v>
      </c>
      <c r="H52" s="87">
        <v>132.42838129278019</v>
      </c>
      <c r="I52" s="87">
        <v>164.72298453533358</v>
      </c>
      <c r="J52" s="87">
        <v>188.54148530895668</v>
      </c>
      <c r="K52" s="87">
        <v>155.19305880404721</v>
      </c>
      <c r="L52" s="87">
        <v>195.03614348524866</v>
      </c>
      <c r="M52" s="87">
        <v>153.0350640045819</v>
      </c>
      <c r="N52" s="87">
        <v>168.54613838140625</v>
      </c>
      <c r="O52" s="87">
        <v>167.90647619951383</v>
      </c>
      <c r="P52" s="87">
        <v>164.81642859685249</v>
      </c>
      <c r="Q52" s="87">
        <v>143.43038687370372</v>
      </c>
    </row>
    <row r="53" spans="1:17" x14ac:dyDescent="0.25">
      <c r="A53" s="150" t="s">
        <v>25</v>
      </c>
      <c r="B53" s="87">
        <v>6.2128830636901773</v>
      </c>
      <c r="C53" s="87">
        <v>5.525902885960412</v>
      </c>
      <c r="D53" s="87">
        <v>5.2975423152606185</v>
      </c>
      <c r="E53" s="87">
        <v>0</v>
      </c>
      <c r="F53" s="87">
        <v>0</v>
      </c>
      <c r="G53" s="87">
        <v>6.2315017606159543E-3</v>
      </c>
      <c r="H53" s="87">
        <v>6.5225936842105469E-3</v>
      </c>
      <c r="I53" s="87">
        <v>0.99141597673768234</v>
      </c>
      <c r="J53" s="87">
        <v>0</v>
      </c>
      <c r="K53" s="87">
        <v>0</v>
      </c>
      <c r="L53" s="87">
        <v>5.5149391041218738</v>
      </c>
      <c r="M53" s="87">
        <v>10.499978028656583</v>
      </c>
      <c r="N53" s="87">
        <v>5.4339833507176429</v>
      </c>
      <c r="O53" s="87">
        <v>5.6427137672864554</v>
      </c>
      <c r="P53" s="87">
        <v>4.3309361942397482</v>
      </c>
      <c r="Q53" s="87">
        <v>3.9336784002134797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0.18859967108463133</v>
      </c>
      <c r="F54" s="87">
        <v>0.25595708136379003</v>
      </c>
      <c r="G54" s="87">
        <v>0.15122380191688414</v>
      </c>
      <c r="H54" s="87">
        <v>0.14823587667663099</v>
      </c>
      <c r="I54" s="87">
        <v>6.0619742867835784</v>
      </c>
      <c r="J54" s="87">
        <v>18.171150321233718</v>
      </c>
      <c r="K54" s="87">
        <v>14.728156980378918</v>
      </c>
      <c r="L54" s="87">
        <v>26.813066185458592</v>
      </c>
      <c r="M54" s="87">
        <v>28.689260129404673</v>
      </c>
      <c r="N54" s="87">
        <v>34.024998819608314</v>
      </c>
      <c r="O54" s="87">
        <v>33.141721476212922</v>
      </c>
      <c r="P54" s="87">
        <v>34.145745529719527</v>
      </c>
      <c r="Q54" s="87">
        <v>37.393905724189722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8442.5498299999999</v>
      </c>
      <c r="C58" s="176">
        <v>7798.5894399999997</v>
      </c>
      <c r="D58" s="176">
        <v>8411.2057999999997</v>
      </c>
      <c r="E58" s="176">
        <v>8471.7015300000003</v>
      </c>
      <c r="F58" s="176">
        <v>7981.41158</v>
      </c>
      <c r="G58" s="176">
        <v>8782.8979600000002</v>
      </c>
      <c r="H58" s="176">
        <v>8351.5782600000002</v>
      </c>
      <c r="I58" s="176">
        <v>8652.9516899999999</v>
      </c>
      <c r="J58" s="176">
        <v>8267.9664499999999</v>
      </c>
      <c r="K58" s="176">
        <v>7335.7216799999997</v>
      </c>
      <c r="L58" s="176">
        <v>8333.8870399999996</v>
      </c>
      <c r="M58" s="176">
        <v>8108.2228599999999</v>
      </c>
      <c r="N58" s="176">
        <v>8254.6624499999998</v>
      </c>
      <c r="O58" s="176">
        <v>8139.98873</v>
      </c>
      <c r="P58" s="176">
        <v>6250.34908</v>
      </c>
      <c r="Q58" s="176">
        <v>5571.0916100000004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1759.7361763854462</v>
      </c>
      <c r="C60" s="96">
        <v>1697.280938929139</v>
      </c>
      <c r="D60" s="96">
        <v>1815.7381515045108</v>
      </c>
      <c r="E60" s="96">
        <v>2463.3337278888084</v>
      </c>
      <c r="F60" s="96">
        <v>2172.9014065840033</v>
      </c>
      <c r="G60" s="96">
        <v>2408.1877130639855</v>
      </c>
      <c r="H60" s="96">
        <v>2439.9139926466933</v>
      </c>
      <c r="I60" s="96">
        <v>3398.2703685815914</v>
      </c>
      <c r="J60" s="96">
        <v>2901.1498380380986</v>
      </c>
      <c r="K60" s="96">
        <v>2745.1200980013941</v>
      </c>
      <c r="L60" s="96">
        <v>2868.3407493818704</v>
      </c>
      <c r="M60" s="96">
        <v>3386.5462450253717</v>
      </c>
      <c r="N60" s="96">
        <v>3230.7756571538685</v>
      </c>
      <c r="O60" s="96">
        <v>2825.3323525300066</v>
      </c>
      <c r="P60" s="96">
        <v>2820.0770314597926</v>
      </c>
      <c r="Q60" s="96">
        <v>2668.5712883847282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40.089608769939524</v>
      </c>
      <c r="C65" s="158">
        <v>41.178474076179604</v>
      </c>
      <c r="D65" s="158">
        <v>42.409592840034541</v>
      </c>
      <c r="E65" s="158">
        <v>63.188965064389023</v>
      </c>
      <c r="F65" s="158">
        <v>58.515576930523693</v>
      </c>
      <c r="G65" s="158">
        <v>64.729149523123965</v>
      </c>
      <c r="H65" s="158">
        <v>67.720972126131414</v>
      </c>
      <c r="I65" s="158">
        <v>81.879833070978464</v>
      </c>
      <c r="J65" s="158">
        <v>67.161756912322247</v>
      </c>
      <c r="K65" s="158">
        <v>55.737666207376705</v>
      </c>
      <c r="L65" s="158">
        <v>64.495547203789599</v>
      </c>
      <c r="M65" s="158">
        <v>78.196729944379314</v>
      </c>
      <c r="N65" s="158">
        <v>70.890570117310503</v>
      </c>
      <c r="O65" s="158">
        <v>59.094942152066686</v>
      </c>
      <c r="P65" s="158">
        <v>58.936024400833006</v>
      </c>
      <c r="Q65" s="158">
        <v>52.079886048059315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16.528689574535218</v>
      </c>
      <c r="F66" s="91">
        <v>13.975609787255445</v>
      </c>
      <c r="G66" s="91">
        <v>17.574299407600218</v>
      </c>
      <c r="H66" s="91">
        <v>19.80539214922689</v>
      </c>
      <c r="I66" s="91">
        <v>25.703307147987029</v>
      </c>
      <c r="J66" s="91">
        <v>20.340248556319644</v>
      </c>
      <c r="K66" s="91">
        <v>13.800645767408252</v>
      </c>
      <c r="L66" s="91">
        <v>18.168943876247216</v>
      </c>
      <c r="M66" s="91">
        <v>23.791164932478274</v>
      </c>
      <c r="N66" s="91">
        <v>19.752544656812081</v>
      </c>
      <c r="O66" s="91">
        <v>13.599911700467352</v>
      </c>
      <c r="P66" s="91">
        <v>11.183689269170149</v>
      </c>
      <c r="Q66" s="91">
        <v>5.6657724864027292</v>
      </c>
    </row>
    <row r="67" spans="1:17" x14ac:dyDescent="0.25">
      <c r="A67" s="92" t="s">
        <v>26</v>
      </c>
      <c r="B67" s="91">
        <v>40.089608769939524</v>
      </c>
      <c r="C67" s="91">
        <v>41.178474076179604</v>
      </c>
      <c r="D67" s="91">
        <v>42.409592840034541</v>
      </c>
      <c r="E67" s="91">
        <v>46.660275489853809</v>
      </c>
      <c r="F67" s="91">
        <v>44.53996714326825</v>
      </c>
      <c r="G67" s="91">
        <v>47.154850115523743</v>
      </c>
      <c r="H67" s="91">
        <v>47.915579976904525</v>
      </c>
      <c r="I67" s="91">
        <v>56.176525922991438</v>
      </c>
      <c r="J67" s="91">
        <v>46.821508356002603</v>
      </c>
      <c r="K67" s="91">
        <v>41.93702043996845</v>
      </c>
      <c r="L67" s="91">
        <v>46.326603327542387</v>
      </c>
      <c r="M67" s="91">
        <v>54.405565011901032</v>
      </c>
      <c r="N67" s="91">
        <v>51.138025460498426</v>
      </c>
      <c r="O67" s="91">
        <v>45.495030451599334</v>
      </c>
      <c r="P67" s="91">
        <v>47.752335131662853</v>
      </c>
      <c r="Q67" s="91">
        <v>46.414113561656585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208.5925225370315</v>
      </c>
      <c r="C70" s="204">
        <v>214.25805951533167</v>
      </c>
      <c r="D70" s="204">
        <v>220.6637635462408</v>
      </c>
      <c r="E70" s="204">
        <v>232.3003263128075</v>
      </c>
      <c r="F70" s="204">
        <v>232.73515319665427</v>
      </c>
      <c r="G70" s="204">
        <v>246.51256998069485</v>
      </c>
      <c r="H70" s="204">
        <v>174.54141376403436</v>
      </c>
      <c r="I70" s="204">
        <v>213.63741610723346</v>
      </c>
      <c r="J70" s="204">
        <v>176.54032771743661</v>
      </c>
      <c r="K70" s="204">
        <v>138.25282670720256</v>
      </c>
      <c r="L70" s="204">
        <v>168.54848169475895</v>
      </c>
      <c r="M70" s="204">
        <v>193.67837825343025</v>
      </c>
      <c r="N70" s="204">
        <v>163.2384014014379</v>
      </c>
      <c r="O70" s="204">
        <v>121.57563503740596</v>
      </c>
      <c r="P70" s="204">
        <v>115.85889200242488</v>
      </c>
      <c r="Q70" s="204">
        <v>0.21588986144002734</v>
      </c>
    </row>
    <row r="71" spans="1:17" x14ac:dyDescent="0.25">
      <c r="A71" s="152" t="s">
        <v>192</v>
      </c>
      <c r="B71" s="151">
        <v>208.5925225370315</v>
      </c>
      <c r="C71" s="151">
        <v>214.25805951533167</v>
      </c>
      <c r="D71" s="151">
        <v>220.6637635462408</v>
      </c>
      <c r="E71" s="151">
        <v>232.3003263128075</v>
      </c>
      <c r="F71" s="151">
        <v>232.73515319665427</v>
      </c>
      <c r="G71" s="151">
        <v>246.51256998069485</v>
      </c>
      <c r="H71" s="151">
        <v>174.54141376403436</v>
      </c>
      <c r="I71" s="151">
        <v>213.63741610723346</v>
      </c>
      <c r="J71" s="151">
        <v>176.54032771743661</v>
      </c>
      <c r="K71" s="151">
        <v>138.25282670720256</v>
      </c>
      <c r="L71" s="151">
        <v>168.54848169475895</v>
      </c>
      <c r="M71" s="151">
        <v>193.67837825343025</v>
      </c>
      <c r="N71" s="151">
        <v>163.2384014014379</v>
      </c>
      <c r="O71" s="151">
        <v>121.57563503740596</v>
      </c>
      <c r="P71" s="151">
        <v>115.85889200242488</v>
      </c>
      <c r="Q71" s="151">
        <v>0.21588986144002734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4.1359545794872874</v>
      </c>
      <c r="F75" s="87">
        <v>4.0418982148629325</v>
      </c>
      <c r="G75" s="87">
        <v>4.8224073137113441</v>
      </c>
      <c r="H75" s="87">
        <v>3.6037614430955087</v>
      </c>
      <c r="I75" s="87">
        <v>4.0375849238954427</v>
      </c>
      <c r="J75" s="87">
        <v>3.2327602950542893</v>
      </c>
      <c r="K75" s="87">
        <v>1.7976689378440969</v>
      </c>
      <c r="L75" s="87">
        <v>2.7784994565992296</v>
      </c>
      <c r="M75" s="87">
        <v>3.3760412509799038</v>
      </c>
      <c r="N75" s="87">
        <v>2.5227838159350271</v>
      </c>
      <c r="O75" s="87">
        <v>1.5051688300866835</v>
      </c>
      <c r="P75" s="87">
        <v>1.1615473892141253</v>
      </c>
      <c r="Q75" s="87">
        <v>1.0982055383539104E-3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208.5925225370315</v>
      </c>
      <c r="C78" s="87">
        <v>214.25805951533167</v>
      </c>
      <c r="D78" s="87">
        <v>220.6637635462408</v>
      </c>
      <c r="E78" s="87">
        <v>228.16437173332022</v>
      </c>
      <c r="F78" s="87">
        <v>228.69325498179134</v>
      </c>
      <c r="G78" s="87">
        <v>241.6901626669835</v>
      </c>
      <c r="H78" s="87">
        <v>170.93765232093884</v>
      </c>
      <c r="I78" s="87">
        <v>209.59983118333801</v>
      </c>
      <c r="J78" s="87">
        <v>173.30756742238233</v>
      </c>
      <c r="K78" s="87">
        <v>136.45515776935846</v>
      </c>
      <c r="L78" s="87">
        <v>165.76998223815971</v>
      </c>
      <c r="M78" s="87">
        <v>190.30233700245034</v>
      </c>
      <c r="N78" s="87">
        <v>160.71561758550288</v>
      </c>
      <c r="O78" s="87">
        <v>120.07046620731927</v>
      </c>
      <c r="P78" s="87">
        <v>114.69734461321076</v>
      </c>
      <c r="Q78" s="87">
        <v>0.21479165590167343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1184.9286638694423</v>
      </c>
      <c r="C83" s="204">
        <v>1119.2481999929037</v>
      </c>
      <c r="D83" s="204">
        <v>1212.8161095190767</v>
      </c>
      <c r="E83" s="204">
        <v>1750.1562859770006</v>
      </c>
      <c r="F83" s="204">
        <v>1495.7912190449872</v>
      </c>
      <c r="G83" s="204">
        <v>1676.5704150541596</v>
      </c>
      <c r="H83" s="204">
        <v>1819.9088250810892</v>
      </c>
      <c r="I83" s="204">
        <v>2594.2654379346682</v>
      </c>
      <c r="J83" s="204">
        <v>2226.5473349714339</v>
      </c>
      <c r="K83" s="204">
        <v>2160.8734309554884</v>
      </c>
      <c r="L83" s="204">
        <v>2212.8754682323238</v>
      </c>
      <c r="M83" s="204">
        <v>2619.6190687343164</v>
      </c>
      <c r="N83" s="204">
        <v>2537.6070800848634</v>
      </c>
      <c r="O83" s="204">
        <v>2256.397718367858</v>
      </c>
      <c r="P83" s="204">
        <v>2261.2334539379226</v>
      </c>
      <c r="Q83" s="204">
        <v>2322.1682152156468</v>
      </c>
    </row>
    <row r="84" spans="1:17" x14ac:dyDescent="0.25">
      <c r="A84" s="152" t="s">
        <v>190</v>
      </c>
      <c r="B84" s="151">
        <v>1184.9286638694423</v>
      </c>
      <c r="C84" s="151">
        <v>1119.2481999929037</v>
      </c>
      <c r="D84" s="151">
        <v>1212.8161095190767</v>
      </c>
      <c r="E84" s="151">
        <v>1750.1562859770006</v>
      </c>
      <c r="F84" s="151">
        <v>1495.7912190449872</v>
      </c>
      <c r="G84" s="151">
        <v>1676.5704150541596</v>
      </c>
      <c r="H84" s="151">
        <v>1819.9088250810892</v>
      </c>
      <c r="I84" s="151">
        <v>2594.2654379346682</v>
      </c>
      <c r="J84" s="151">
        <v>2226.5473349714339</v>
      </c>
      <c r="K84" s="151">
        <v>2160.8734309554884</v>
      </c>
      <c r="L84" s="151">
        <v>2212.8754682323238</v>
      </c>
      <c r="M84" s="151">
        <v>2619.6190687343164</v>
      </c>
      <c r="N84" s="151">
        <v>2537.6070800848634</v>
      </c>
      <c r="O84" s="151">
        <v>2256.397718367858</v>
      </c>
      <c r="P84" s="151">
        <v>2261.2334539379226</v>
      </c>
      <c r="Q84" s="151">
        <v>2322.1682152156468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19.674609390536126</v>
      </c>
      <c r="J86" s="208">
        <v>0</v>
      </c>
      <c r="K86" s="208">
        <v>0</v>
      </c>
      <c r="L86" s="208">
        <v>0</v>
      </c>
      <c r="M86" s="208">
        <v>4.246695828109341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5.4364059655525997E-15</v>
      </c>
      <c r="J87" s="208">
        <v>5.9357713587730842E-15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1.5999675906898286E-15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1184.9286638694423</v>
      </c>
      <c r="C89" s="208">
        <v>1119.2481999929037</v>
      </c>
      <c r="D89" s="208">
        <v>1212.8161095190767</v>
      </c>
      <c r="E89" s="208">
        <v>1750.1562859770006</v>
      </c>
      <c r="F89" s="208">
        <v>1495.7912190449872</v>
      </c>
      <c r="G89" s="208">
        <v>1676.5704150541596</v>
      </c>
      <c r="H89" s="208">
        <v>1819.9088250810892</v>
      </c>
      <c r="I89" s="208">
        <v>2574.5908285441319</v>
      </c>
      <c r="J89" s="208">
        <v>2226.5473349714339</v>
      </c>
      <c r="K89" s="208">
        <v>2160.8734309554884</v>
      </c>
      <c r="L89" s="208">
        <v>2212.8754682323238</v>
      </c>
      <c r="M89" s="208">
        <v>2615.3723729062071</v>
      </c>
      <c r="N89" s="208">
        <v>2537.6070800848634</v>
      </c>
      <c r="O89" s="208">
        <v>2256.397718367858</v>
      </c>
      <c r="P89" s="208">
        <v>2261.2334539379226</v>
      </c>
      <c r="Q89" s="208">
        <v>2322.1682152156468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326.12538120903275</v>
      </c>
      <c r="C91" s="155">
        <v>322.5962053447239</v>
      </c>
      <c r="D91" s="155">
        <v>339.84868559915856</v>
      </c>
      <c r="E91" s="155">
        <v>417.68815053461151</v>
      </c>
      <c r="F91" s="155">
        <v>385.85945741183798</v>
      </c>
      <c r="G91" s="155">
        <v>420.37557850600695</v>
      </c>
      <c r="H91" s="155">
        <v>377.74278167543861</v>
      </c>
      <c r="I91" s="155">
        <v>508.48768146871089</v>
      </c>
      <c r="J91" s="155">
        <v>430.90041843690551</v>
      </c>
      <c r="K91" s="155">
        <v>390.25617413132704</v>
      </c>
      <c r="L91" s="155">
        <v>422.42125225099812</v>
      </c>
      <c r="M91" s="155">
        <v>495.05206809324551</v>
      </c>
      <c r="N91" s="155">
        <v>459.0396055502564</v>
      </c>
      <c r="O91" s="155">
        <v>388.26405697267614</v>
      </c>
      <c r="P91" s="155">
        <v>384.04866111861196</v>
      </c>
      <c r="Q91" s="155">
        <v>294.10729725958191</v>
      </c>
    </row>
    <row r="92" spans="1:17" x14ac:dyDescent="0.25">
      <c r="A92" s="152" t="s">
        <v>193</v>
      </c>
      <c r="B92" s="151">
        <v>149.980584399984</v>
      </c>
      <c r="C92" s="151">
        <v>141.66717730955494</v>
      </c>
      <c r="D92" s="151">
        <v>153.51039638233303</v>
      </c>
      <c r="E92" s="151">
        <v>221.52343053712966</v>
      </c>
      <c r="F92" s="151">
        <v>189.3275502679966</v>
      </c>
      <c r="G92" s="151">
        <v>212.20940830008689</v>
      </c>
      <c r="H92" s="151">
        <v>230.35225449692072</v>
      </c>
      <c r="I92" s="151">
        <v>328.0827523114915</v>
      </c>
      <c r="J92" s="151">
        <v>281.82191947551456</v>
      </c>
      <c r="K92" s="151">
        <v>273.50934268968939</v>
      </c>
      <c r="L92" s="151">
        <v>280.09142326431282</v>
      </c>
      <c r="M92" s="151">
        <v>331.50143756812662</v>
      </c>
      <c r="N92" s="151">
        <v>321.19384436681997</v>
      </c>
      <c r="O92" s="151">
        <v>285.60018738553339</v>
      </c>
      <c r="P92" s="151">
        <v>286.2122634276754</v>
      </c>
      <c r="Q92" s="151">
        <v>293.92499026547699</v>
      </c>
    </row>
    <row r="93" spans="1:17" x14ac:dyDescent="0.25">
      <c r="A93" s="152" t="s">
        <v>187</v>
      </c>
      <c r="B93" s="151">
        <v>176.14479680904876</v>
      </c>
      <c r="C93" s="151">
        <v>180.92902803516895</v>
      </c>
      <c r="D93" s="151">
        <v>186.33828921682556</v>
      </c>
      <c r="E93" s="151">
        <v>196.16471999748188</v>
      </c>
      <c r="F93" s="151">
        <v>196.53190714384141</v>
      </c>
      <c r="G93" s="151">
        <v>208.16617020592003</v>
      </c>
      <c r="H93" s="151">
        <v>147.39052717851789</v>
      </c>
      <c r="I93" s="151">
        <v>180.40492915721939</v>
      </c>
      <c r="J93" s="151">
        <v>149.07849896139095</v>
      </c>
      <c r="K93" s="151">
        <v>116.74683144163765</v>
      </c>
      <c r="L93" s="151">
        <v>142.32982898668533</v>
      </c>
      <c r="M93" s="151">
        <v>163.55063052511889</v>
      </c>
      <c r="N93" s="151">
        <v>137.84576118343645</v>
      </c>
      <c r="O93" s="151">
        <v>102.66386958714278</v>
      </c>
      <c r="P93" s="151">
        <v>97.836397690936565</v>
      </c>
      <c r="Q93" s="151">
        <v>0.18230699410491194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3.4925838671225975</v>
      </c>
      <c r="F97" s="87">
        <v>3.4131584925509215</v>
      </c>
      <c r="G97" s="87">
        <v>4.0722550649117997</v>
      </c>
      <c r="H97" s="87">
        <v>3.043176329725096</v>
      </c>
      <c r="I97" s="87">
        <v>3.4095161579561513</v>
      </c>
      <c r="J97" s="87">
        <v>2.7298864713791771</v>
      </c>
      <c r="K97" s="87">
        <v>1.5180315475127928</v>
      </c>
      <c r="L97" s="87">
        <v>2.3462884300171267</v>
      </c>
      <c r="M97" s="87">
        <v>2.8508792786052517</v>
      </c>
      <c r="N97" s="87">
        <v>2.1303507779006892</v>
      </c>
      <c r="O97" s="87">
        <v>1.2710314565176435</v>
      </c>
      <c r="P97" s="87">
        <v>0.98086223978081655</v>
      </c>
      <c r="Q97" s="87">
        <v>9.2737356572107979E-4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176.14479680904876</v>
      </c>
      <c r="C100" s="87">
        <v>180.92902803516895</v>
      </c>
      <c r="D100" s="87">
        <v>186.33828921682556</v>
      </c>
      <c r="E100" s="87">
        <v>192.67213613035929</v>
      </c>
      <c r="F100" s="87">
        <v>193.11874865129047</v>
      </c>
      <c r="G100" s="87">
        <v>204.09391514100824</v>
      </c>
      <c r="H100" s="87">
        <v>144.34735084879279</v>
      </c>
      <c r="I100" s="87">
        <v>176.99541299926324</v>
      </c>
      <c r="J100" s="87">
        <v>146.34861249001176</v>
      </c>
      <c r="K100" s="87">
        <v>115.22879989412486</v>
      </c>
      <c r="L100" s="87">
        <v>139.9835405566682</v>
      </c>
      <c r="M100" s="87">
        <v>160.69975124651364</v>
      </c>
      <c r="N100" s="87">
        <v>135.71541040553575</v>
      </c>
      <c r="O100" s="87">
        <v>101.39283813062514</v>
      </c>
      <c r="P100" s="87">
        <v>96.855535451155745</v>
      </c>
      <c r="Q100" s="87">
        <v>0.18137962053919085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56.560329780583004</v>
      </c>
      <c r="C108" s="96">
        <v>56.172320930313667</v>
      </c>
      <c r="D108" s="96">
        <v>58.335708335015013</v>
      </c>
      <c r="E108" s="96">
        <v>83.96646294111666</v>
      </c>
      <c r="F108" s="96">
        <v>78.603034152718152</v>
      </c>
      <c r="G108" s="96">
        <v>94.62147896122849</v>
      </c>
      <c r="H108" s="96">
        <v>106.20064760516067</v>
      </c>
      <c r="I108" s="96">
        <v>135.75171673802137</v>
      </c>
      <c r="J108" s="96">
        <v>140.53409227182999</v>
      </c>
      <c r="K108" s="96">
        <v>152.78906744088627</v>
      </c>
      <c r="L108" s="96">
        <v>127.7530239540374</v>
      </c>
      <c r="M108" s="96">
        <v>132.21539930423984</v>
      </c>
      <c r="N108" s="96">
        <v>153.39502952326399</v>
      </c>
      <c r="O108" s="96">
        <v>156.47940356112673</v>
      </c>
      <c r="P108" s="96">
        <v>157.12517699682894</v>
      </c>
      <c r="Q108" s="96">
        <v>173.7584351601551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1.82693177684215</v>
      </c>
      <c r="C113" s="158">
        <v>1.8942182465629978</v>
      </c>
      <c r="D113" s="158">
        <v>1.9168825233922167</v>
      </c>
      <c r="E113" s="158">
        <v>3.1817702673145405</v>
      </c>
      <c r="F113" s="158">
        <v>3.0787789289802241</v>
      </c>
      <c r="G113" s="158">
        <v>3.7443111363335255</v>
      </c>
      <c r="H113" s="158">
        <v>4.1618330483767814</v>
      </c>
      <c r="I113" s="158">
        <v>4.8736511672877381</v>
      </c>
      <c r="J113" s="158">
        <v>4.8907763705883198</v>
      </c>
      <c r="K113" s="158">
        <v>4.6839436074856451</v>
      </c>
      <c r="L113" s="158">
        <v>4.2963545183745397</v>
      </c>
      <c r="M113" s="158">
        <v>4.5614334351199357</v>
      </c>
      <c r="N113" s="158">
        <v>5.0149902182680437</v>
      </c>
      <c r="O113" s="158">
        <v>4.8077072922547073</v>
      </c>
      <c r="P113" s="158">
        <v>4.7328889960604261</v>
      </c>
      <c r="Q113" s="158">
        <v>4.6076093029857903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0.83227337229433518</v>
      </c>
      <c r="F114" s="91">
        <v>0.73532237379696919</v>
      </c>
      <c r="G114" s="91">
        <v>1.0165998699184107</v>
      </c>
      <c r="H114" s="91">
        <v>1.2171522793440319</v>
      </c>
      <c r="I114" s="91">
        <v>1.5299121674607155</v>
      </c>
      <c r="J114" s="91">
        <v>1.4811942329175378</v>
      </c>
      <c r="K114" s="91">
        <v>1.159744404814542</v>
      </c>
      <c r="L114" s="91">
        <v>1.2103195879578725</v>
      </c>
      <c r="M114" s="91">
        <v>1.3878050304744201</v>
      </c>
      <c r="N114" s="91">
        <v>1.3973483084688367</v>
      </c>
      <c r="O114" s="91">
        <v>1.1064296245202494</v>
      </c>
      <c r="P114" s="91">
        <v>0.89811215492618679</v>
      </c>
      <c r="Q114" s="91">
        <v>0.5012619649908574</v>
      </c>
    </row>
    <row r="115" spans="1:17" x14ac:dyDescent="0.25">
      <c r="A115" s="92" t="s">
        <v>26</v>
      </c>
      <c r="B115" s="91">
        <v>1.82693177684215</v>
      </c>
      <c r="C115" s="91">
        <v>1.8942182465629978</v>
      </c>
      <c r="D115" s="91">
        <v>1.9168825233922167</v>
      </c>
      <c r="E115" s="91">
        <v>2.3494968950202053</v>
      </c>
      <c r="F115" s="91">
        <v>2.3434565551832547</v>
      </c>
      <c r="G115" s="91">
        <v>2.7277112664151151</v>
      </c>
      <c r="H115" s="91">
        <v>2.9446807690327494</v>
      </c>
      <c r="I115" s="91">
        <v>3.3437389998270222</v>
      </c>
      <c r="J115" s="91">
        <v>3.4095821376707818</v>
      </c>
      <c r="K115" s="91">
        <v>3.5241992026711033</v>
      </c>
      <c r="L115" s="91">
        <v>3.0860349304166674</v>
      </c>
      <c r="M115" s="91">
        <v>3.1736284046455152</v>
      </c>
      <c r="N115" s="91">
        <v>3.617641909799207</v>
      </c>
      <c r="O115" s="91">
        <v>3.7012776677344581</v>
      </c>
      <c r="P115" s="91">
        <v>3.8347768411342389</v>
      </c>
      <c r="Q115" s="91">
        <v>4.1063473379949329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15.599908850863192</v>
      </c>
      <c r="C118" s="204">
        <v>16.174458381309226</v>
      </c>
      <c r="D118" s="204">
        <v>16.367985395940099</v>
      </c>
      <c r="E118" s="204">
        <v>20.149436357327559</v>
      </c>
      <c r="F118" s="204">
        <v>20.095638656064885</v>
      </c>
      <c r="G118" s="204">
        <v>23.401511593828374</v>
      </c>
      <c r="H118" s="204">
        <v>25.269144235568881</v>
      </c>
      <c r="I118" s="204">
        <v>28.684560853347509</v>
      </c>
      <c r="J118" s="204">
        <v>28.99685334444359</v>
      </c>
      <c r="K118" s="204">
        <v>30.106348955633511</v>
      </c>
      <c r="L118" s="204">
        <v>26.446905206524104</v>
      </c>
      <c r="M118" s="204">
        <v>27.21736675327659</v>
      </c>
      <c r="N118" s="204">
        <v>30.98470347782553</v>
      </c>
      <c r="O118" s="204">
        <v>31.647794418584585</v>
      </c>
      <c r="P118" s="204">
        <v>32.771896835964355</v>
      </c>
      <c r="Q118" s="204">
        <v>35.049001515587463</v>
      </c>
    </row>
    <row r="119" spans="1:17" x14ac:dyDescent="0.25">
      <c r="A119" s="152" t="s">
        <v>192</v>
      </c>
      <c r="B119" s="151">
        <v>15.599908850863192</v>
      </c>
      <c r="C119" s="151">
        <v>16.174458381309226</v>
      </c>
      <c r="D119" s="151">
        <v>16.367985395940099</v>
      </c>
      <c r="E119" s="151">
        <v>20.149436357327559</v>
      </c>
      <c r="F119" s="151">
        <v>20.095638656064885</v>
      </c>
      <c r="G119" s="151">
        <v>23.401511593828374</v>
      </c>
      <c r="H119" s="151">
        <v>25.269144235568881</v>
      </c>
      <c r="I119" s="151">
        <v>28.684560853347509</v>
      </c>
      <c r="J119" s="151">
        <v>28.99685334444359</v>
      </c>
      <c r="K119" s="151">
        <v>30.106348955633511</v>
      </c>
      <c r="L119" s="151">
        <v>26.446905206524104</v>
      </c>
      <c r="M119" s="151">
        <v>27.21736675327659</v>
      </c>
      <c r="N119" s="151">
        <v>30.98470347782553</v>
      </c>
      <c r="O119" s="151">
        <v>31.647794418584585</v>
      </c>
      <c r="P119" s="151">
        <v>32.771896835964355</v>
      </c>
      <c r="Q119" s="151">
        <v>35.049001515587463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0.3587474666908459</v>
      </c>
      <c r="F123" s="87">
        <v>0.3489998175816908</v>
      </c>
      <c r="G123" s="87">
        <v>0.45779256072344088</v>
      </c>
      <c r="H123" s="87">
        <v>0.52173272653373426</v>
      </c>
      <c r="I123" s="87">
        <v>0.54211641649842968</v>
      </c>
      <c r="J123" s="87">
        <v>0.5309827923479653</v>
      </c>
      <c r="K123" s="87">
        <v>0.39146576340213002</v>
      </c>
      <c r="L123" s="87">
        <v>0.43597373886841434</v>
      </c>
      <c r="M123" s="87">
        <v>0.474430619105431</v>
      </c>
      <c r="N123" s="87">
        <v>0.47885612579097109</v>
      </c>
      <c r="O123" s="87">
        <v>0.39181595625791782</v>
      </c>
      <c r="P123" s="87">
        <v>0.32855580224789599</v>
      </c>
      <c r="Q123" s="87">
        <v>0.17829001937122133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15.599908850863192</v>
      </c>
      <c r="C126" s="87">
        <v>16.174458381309226</v>
      </c>
      <c r="D126" s="87">
        <v>16.367985395940099</v>
      </c>
      <c r="E126" s="87">
        <v>19.790688890636712</v>
      </c>
      <c r="F126" s="87">
        <v>19.746638838483193</v>
      </c>
      <c r="G126" s="87">
        <v>22.943719033104934</v>
      </c>
      <c r="H126" s="87">
        <v>24.747411509035146</v>
      </c>
      <c r="I126" s="87">
        <v>28.142444436849079</v>
      </c>
      <c r="J126" s="87">
        <v>28.465870552095623</v>
      </c>
      <c r="K126" s="87">
        <v>29.71488319223138</v>
      </c>
      <c r="L126" s="87">
        <v>26.010931467655688</v>
      </c>
      <c r="M126" s="87">
        <v>26.74293613417116</v>
      </c>
      <c r="N126" s="87">
        <v>30.505847352034557</v>
      </c>
      <c r="O126" s="87">
        <v>31.255978462326667</v>
      </c>
      <c r="P126" s="87">
        <v>32.443341033716457</v>
      </c>
      <c r="Q126" s="87">
        <v>34.870711496216245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20.110694498737729</v>
      </c>
      <c r="C131" s="204">
        <v>19.174785869366222</v>
      </c>
      <c r="D131" s="204">
        <v>20.416002180689677</v>
      </c>
      <c r="E131" s="204">
        <v>32.820769612213077</v>
      </c>
      <c r="F131" s="204">
        <v>29.310440494028544</v>
      </c>
      <c r="G131" s="204">
        <v>36.119204657816375</v>
      </c>
      <c r="H131" s="204">
        <v>41.653879217416211</v>
      </c>
      <c r="I131" s="204">
        <v>57.50905801979782</v>
      </c>
      <c r="J131" s="204">
        <v>60.385412972306945</v>
      </c>
      <c r="K131" s="204">
        <v>67.629559481974567</v>
      </c>
      <c r="L131" s="204">
        <v>54.899919101749582</v>
      </c>
      <c r="M131" s="204">
        <v>56.910872563274651</v>
      </c>
      <c r="N131" s="204">
        <v>66.857533429858805</v>
      </c>
      <c r="O131" s="204">
        <v>68.367186884742551</v>
      </c>
      <c r="P131" s="204">
        <v>67.629353485323875</v>
      </c>
      <c r="Q131" s="204">
        <v>76.514483171466921</v>
      </c>
    </row>
    <row r="132" spans="1:17" x14ac:dyDescent="0.25">
      <c r="A132" s="152" t="s">
        <v>190</v>
      </c>
      <c r="B132" s="151">
        <v>20.110694498737729</v>
      </c>
      <c r="C132" s="151">
        <v>19.174785869366222</v>
      </c>
      <c r="D132" s="151">
        <v>20.416002180689677</v>
      </c>
      <c r="E132" s="151">
        <v>32.820769612213077</v>
      </c>
      <c r="F132" s="151">
        <v>29.310440494028544</v>
      </c>
      <c r="G132" s="151">
        <v>36.119204657816375</v>
      </c>
      <c r="H132" s="151">
        <v>41.653879217416211</v>
      </c>
      <c r="I132" s="151">
        <v>57.50905801979782</v>
      </c>
      <c r="J132" s="151">
        <v>60.385412972306945</v>
      </c>
      <c r="K132" s="151">
        <v>67.629559481974567</v>
      </c>
      <c r="L132" s="151">
        <v>54.899919101749582</v>
      </c>
      <c r="M132" s="151">
        <v>56.910872563274651</v>
      </c>
      <c r="N132" s="151">
        <v>66.857533429858805</v>
      </c>
      <c r="O132" s="151">
        <v>68.367186884742551</v>
      </c>
      <c r="P132" s="151">
        <v>67.629353485323875</v>
      </c>
      <c r="Q132" s="151">
        <v>76.514483171466921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0.43614205254878591</v>
      </c>
      <c r="J134" s="208">
        <v>0</v>
      </c>
      <c r="K134" s="208">
        <v>0</v>
      </c>
      <c r="L134" s="208">
        <v>0</v>
      </c>
      <c r="M134" s="208">
        <v>9.2258896712525268E-2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1.2051295195954915E-16</v>
      </c>
      <c r="J135" s="208">
        <v>1.609819828121026E-16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5.2718271006633693E-17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20.110694498737729</v>
      </c>
      <c r="C137" s="208">
        <v>19.174785869366222</v>
      </c>
      <c r="D137" s="208">
        <v>20.416002180689677</v>
      </c>
      <c r="E137" s="208">
        <v>32.820769612213077</v>
      </c>
      <c r="F137" s="208">
        <v>29.310440494028544</v>
      </c>
      <c r="G137" s="208">
        <v>36.119204657816375</v>
      </c>
      <c r="H137" s="208">
        <v>41.653879217416211</v>
      </c>
      <c r="I137" s="208">
        <v>57.072915967249031</v>
      </c>
      <c r="J137" s="208">
        <v>60.385412972306945</v>
      </c>
      <c r="K137" s="208">
        <v>67.629559481974567</v>
      </c>
      <c r="L137" s="208">
        <v>54.899919101749582</v>
      </c>
      <c r="M137" s="208">
        <v>56.818613666562129</v>
      </c>
      <c r="N137" s="208">
        <v>66.857533429858805</v>
      </c>
      <c r="O137" s="208">
        <v>68.367186884742551</v>
      </c>
      <c r="P137" s="208">
        <v>67.629353485323875</v>
      </c>
      <c r="Q137" s="208">
        <v>76.514483171466921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19.022794654139929</v>
      </c>
      <c r="C139" s="155">
        <v>18.928858433075227</v>
      </c>
      <c r="D139" s="155">
        <v>19.634838234993019</v>
      </c>
      <c r="E139" s="155">
        <v>27.814486704261491</v>
      </c>
      <c r="F139" s="155">
        <v>26.118176073644502</v>
      </c>
      <c r="G139" s="155">
        <v>31.356451573250212</v>
      </c>
      <c r="H139" s="155">
        <v>35.115791103798813</v>
      </c>
      <c r="I139" s="155">
        <v>44.684446697588299</v>
      </c>
      <c r="J139" s="155">
        <v>46.261049584491133</v>
      </c>
      <c r="K139" s="155">
        <v>50.369215395792537</v>
      </c>
      <c r="L139" s="155">
        <v>42.109845127389178</v>
      </c>
      <c r="M139" s="155">
        <v>43.525726552568663</v>
      </c>
      <c r="N139" s="155">
        <v>50.537802397311616</v>
      </c>
      <c r="O139" s="155">
        <v>51.656714965544879</v>
      </c>
      <c r="P139" s="155">
        <v>51.991037679480279</v>
      </c>
      <c r="Q139" s="155">
        <v>57.587341170114939</v>
      </c>
    </row>
    <row r="140" spans="1:17" x14ac:dyDescent="0.25">
      <c r="A140" s="152" t="s">
        <v>193</v>
      </c>
      <c r="B140" s="151">
        <v>9.5306362485924296</v>
      </c>
      <c r="C140" s="151">
        <v>9.087100859547661</v>
      </c>
      <c r="D140" s="151">
        <v>9.675324263258851</v>
      </c>
      <c r="E140" s="151">
        <v>15.554053421302401</v>
      </c>
      <c r="F140" s="151">
        <v>13.890477360298707</v>
      </c>
      <c r="G140" s="151">
        <v>17.11721100450907</v>
      </c>
      <c r="H140" s="151">
        <v>19.740142300352431</v>
      </c>
      <c r="I140" s="151">
        <v>27.230601420891357</v>
      </c>
      <c r="J140" s="151">
        <v>28.617182056851171</v>
      </c>
      <c r="K140" s="151">
        <v>32.050247251068413</v>
      </c>
      <c r="L140" s="151">
        <v>26.017557925151142</v>
      </c>
      <c r="M140" s="151">
        <v>26.964632569658114</v>
      </c>
      <c r="N140" s="151">
        <v>31.684377266935655</v>
      </c>
      <c r="O140" s="151">
        <v>32.399815410597519</v>
      </c>
      <c r="P140" s="151">
        <v>32.050149627431061</v>
      </c>
      <c r="Q140" s="151">
        <v>36.260891283593857</v>
      </c>
    </row>
    <row r="141" spans="1:17" x14ac:dyDescent="0.25">
      <c r="A141" s="152" t="s">
        <v>187</v>
      </c>
      <c r="B141" s="151">
        <v>9.4921584055474977</v>
      </c>
      <c r="C141" s="151">
        <v>9.841757573527568</v>
      </c>
      <c r="D141" s="151">
        <v>9.9595139717341699</v>
      </c>
      <c r="E141" s="151">
        <v>12.260433282959088</v>
      </c>
      <c r="F141" s="151">
        <v>12.227698713345795</v>
      </c>
      <c r="G141" s="151">
        <v>14.23924056874114</v>
      </c>
      <c r="H141" s="151">
        <v>15.37564880344638</v>
      </c>
      <c r="I141" s="151">
        <v>17.453845276696939</v>
      </c>
      <c r="J141" s="151">
        <v>17.643867527639966</v>
      </c>
      <c r="K141" s="151">
        <v>18.318968144724128</v>
      </c>
      <c r="L141" s="151">
        <v>16.092287202238033</v>
      </c>
      <c r="M141" s="151">
        <v>16.561093982910549</v>
      </c>
      <c r="N141" s="151">
        <v>18.85342513037596</v>
      </c>
      <c r="O141" s="151">
        <v>19.25689955494736</v>
      </c>
      <c r="P141" s="151">
        <v>19.940888052049218</v>
      </c>
      <c r="Q141" s="151">
        <v>21.326449886521086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0.21828895373513416</v>
      </c>
      <c r="F145" s="87">
        <v>0.21235775052681052</v>
      </c>
      <c r="G145" s="87">
        <v>0.27855544188180792</v>
      </c>
      <c r="H145" s="87">
        <v>0.31746145012522736</v>
      </c>
      <c r="I145" s="87">
        <v>0.32986442093000579</v>
      </c>
      <c r="J145" s="87">
        <v>0.32308988621481166</v>
      </c>
      <c r="K145" s="87">
        <v>0.23819722743802998</v>
      </c>
      <c r="L145" s="87">
        <v>0.26527922884426347</v>
      </c>
      <c r="M145" s="87">
        <v>0.2886792885806852</v>
      </c>
      <c r="N145" s="87">
        <v>0.29137209985833773</v>
      </c>
      <c r="O145" s="87">
        <v>0.23841031112277489</v>
      </c>
      <c r="P145" s="87">
        <v>0.19991807322811372</v>
      </c>
      <c r="Q145" s="87">
        <v>0.10848506373844111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9.4921584055474977</v>
      </c>
      <c r="C148" s="87">
        <v>9.841757573527568</v>
      </c>
      <c r="D148" s="87">
        <v>9.9595139717341699</v>
      </c>
      <c r="E148" s="87">
        <v>12.042144329223953</v>
      </c>
      <c r="F148" s="87">
        <v>12.015340962818984</v>
      </c>
      <c r="G148" s="87">
        <v>13.960685126859332</v>
      </c>
      <c r="H148" s="87">
        <v>15.058187353321152</v>
      </c>
      <c r="I148" s="87">
        <v>17.123980855766934</v>
      </c>
      <c r="J148" s="87">
        <v>17.320777641425153</v>
      </c>
      <c r="K148" s="87">
        <v>18.080770917286099</v>
      </c>
      <c r="L148" s="87">
        <v>15.827007973393771</v>
      </c>
      <c r="M148" s="87">
        <v>16.272414694329864</v>
      </c>
      <c r="N148" s="87">
        <v>18.562053030517621</v>
      </c>
      <c r="O148" s="87">
        <v>19.018489243824586</v>
      </c>
      <c r="P148" s="87">
        <v>19.740969978821102</v>
      </c>
      <c r="Q148" s="87">
        <v>21.217964822782644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1.0000000000000002</v>
      </c>
      <c r="D157" s="77">
        <f t="shared" si="0"/>
        <v>0.99999999999999989</v>
      </c>
      <c r="E157" s="77">
        <f t="shared" si="0"/>
        <v>0.99999999999999978</v>
      </c>
      <c r="F157" s="77">
        <f t="shared" si="0"/>
        <v>0.99999999999999978</v>
      </c>
      <c r="G157" s="77">
        <f t="shared" si="0"/>
        <v>1</v>
      </c>
      <c r="H157" s="77">
        <f t="shared" si="0"/>
        <v>0.99999999999999978</v>
      </c>
      <c r="I157" s="77">
        <f t="shared" si="0"/>
        <v>1</v>
      </c>
      <c r="J157" s="77">
        <f t="shared" si="0"/>
        <v>0.99999999999999978</v>
      </c>
      <c r="K157" s="77">
        <f t="shared" si="0"/>
        <v>1</v>
      </c>
      <c r="L157" s="77">
        <f t="shared" si="0"/>
        <v>1</v>
      </c>
      <c r="M157" s="77">
        <f t="shared" si="0"/>
        <v>0.99999999999999978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8.5456596495331917E-3</v>
      </c>
      <c r="C162" s="238">
        <f t="shared" si="5"/>
        <v>8.6622988026446909E-3</v>
      </c>
      <c r="D162" s="238">
        <f t="shared" si="5"/>
        <v>8.4426105951144921E-3</v>
      </c>
      <c r="E162" s="238">
        <f t="shared" si="5"/>
        <v>1.2185532645511908E-2</v>
      </c>
      <c r="F162" s="238">
        <f t="shared" si="5"/>
        <v>1.2239402206657663E-2</v>
      </c>
      <c r="G162" s="238">
        <f t="shared" si="5"/>
        <v>1.288041487489788E-2</v>
      </c>
      <c r="H162" s="238">
        <f t="shared" si="5"/>
        <v>1.4936974939039786E-2</v>
      </c>
      <c r="I162" s="238">
        <f t="shared" si="5"/>
        <v>1.5020362132676377E-2</v>
      </c>
      <c r="J162" s="238">
        <f t="shared" si="5"/>
        <v>1.480683392651206E-2</v>
      </c>
      <c r="K162" s="238">
        <f t="shared" si="5"/>
        <v>1.4021118279477555E-2</v>
      </c>
      <c r="L162" s="238">
        <f t="shared" si="5"/>
        <v>1.3668147644792985E-2</v>
      </c>
      <c r="M162" s="238">
        <f t="shared" si="5"/>
        <v>1.4561888534299194E-2</v>
      </c>
      <c r="N162" s="238">
        <f t="shared" si="5"/>
        <v>1.4422366225387277E-2</v>
      </c>
      <c r="O162" s="238">
        <f t="shared" si="5"/>
        <v>1.363327699556071E-2</v>
      </c>
      <c r="P162" s="238">
        <f t="shared" si="5"/>
        <v>1.3864353224033959E-2</v>
      </c>
      <c r="Q162" s="238">
        <f t="shared" si="5"/>
        <v>1.2462684336851281E-2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0.49340320341218041</v>
      </c>
      <c r="C164" s="237">
        <f t="shared" si="7"/>
        <v>0.52134660782556042</v>
      </c>
      <c r="D164" s="237">
        <f t="shared" si="7"/>
        <v>0.50833873928475448</v>
      </c>
      <c r="E164" s="237">
        <f t="shared" si="7"/>
        <v>0.49662691660127273</v>
      </c>
      <c r="F164" s="237">
        <f t="shared" si="7"/>
        <v>0.49476486862932634</v>
      </c>
      <c r="G164" s="237">
        <f t="shared" si="7"/>
        <v>0.47276971775583082</v>
      </c>
      <c r="H164" s="237">
        <f t="shared" si="7"/>
        <v>0.43116679581636658</v>
      </c>
      <c r="I164" s="237">
        <f t="shared" si="7"/>
        <v>0.44347604071658803</v>
      </c>
      <c r="J164" s="237">
        <f t="shared" si="7"/>
        <v>0.47267991079055788</v>
      </c>
      <c r="K164" s="237">
        <f t="shared" si="7"/>
        <v>0.45858321287678577</v>
      </c>
      <c r="L164" s="237">
        <f t="shared" si="7"/>
        <v>0.49085121265564918</v>
      </c>
      <c r="M164" s="237">
        <f t="shared" si="7"/>
        <v>0.46570544545769238</v>
      </c>
      <c r="N164" s="237">
        <f t="shared" si="7"/>
        <v>0.46664588970469784</v>
      </c>
      <c r="O164" s="237">
        <f t="shared" si="7"/>
        <v>0.4743514785284782</v>
      </c>
      <c r="P164" s="237">
        <f t="shared" si="7"/>
        <v>0.52429115860019537</v>
      </c>
      <c r="Q164" s="237">
        <f t="shared" si="7"/>
        <v>0.56042199564037709</v>
      </c>
    </row>
    <row r="165" spans="1:17" x14ac:dyDescent="0.25">
      <c r="A165" s="127" t="s">
        <v>181</v>
      </c>
      <c r="B165" s="237">
        <f t="shared" ref="B165:Q165" si="8">IF(B$35=0,0,B$35/B$5)</f>
        <v>5.9789169425791662E-2</v>
      </c>
      <c r="C165" s="237">
        <f t="shared" si="8"/>
        <v>5.573215764224488E-2</v>
      </c>
      <c r="D165" s="237">
        <f t="shared" si="8"/>
        <v>5.7151042052087514E-2</v>
      </c>
      <c r="E165" s="237">
        <f t="shared" si="8"/>
        <v>7.9890777606510088E-2</v>
      </c>
      <c r="F165" s="237">
        <f t="shared" si="8"/>
        <v>7.4058725821479196E-2</v>
      </c>
      <c r="G165" s="237">
        <f t="shared" si="8"/>
        <v>7.8971118690325803E-2</v>
      </c>
      <c r="H165" s="237">
        <f t="shared" si="8"/>
        <v>9.5017946556677377E-2</v>
      </c>
      <c r="I165" s="237">
        <f t="shared" si="8"/>
        <v>0.11265083251765319</v>
      </c>
      <c r="J165" s="237">
        <f t="shared" si="8"/>
        <v>0.11619531837528707</v>
      </c>
      <c r="K165" s="237">
        <f t="shared" si="8"/>
        <v>0.12867072357361509</v>
      </c>
      <c r="L165" s="237">
        <f t="shared" si="8"/>
        <v>0.11100778701159612</v>
      </c>
      <c r="M165" s="237">
        <f t="shared" si="8"/>
        <v>0.11547388952832636</v>
      </c>
      <c r="N165" s="237">
        <f t="shared" si="8"/>
        <v>0.12220499810900029</v>
      </c>
      <c r="O165" s="237">
        <f t="shared" si="8"/>
        <v>0.12322026534427548</v>
      </c>
      <c r="P165" s="237">
        <f t="shared" si="8"/>
        <v>0.12591594256237024</v>
      </c>
      <c r="Q165" s="237">
        <f t="shared" si="8"/>
        <v>0.13153816744442262</v>
      </c>
    </row>
    <row r="166" spans="1:17" x14ac:dyDescent="0.25">
      <c r="A166" s="142" t="s">
        <v>190</v>
      </c>
      <c r="B166" s="235">
        <f t="shared" ref="B166:Q166" si="9">IF(B$36=0,0,B$36/B$5)</f>
        <v>5.9789169425791662E-2</v>
      </c>
      <c r="C166" s="235">
        <f t="shared" si="9"/>
        <v>5.573215764224488E-2</v>
      </c>
      <c r="D166" s="235">
        <f t="shared" si="9"/>
        <v>5.7151042052087514E-2</v>
      </c>
      <c r="E166" s="235">
        <f t="shared" si="9"/>
        <v>7.9890777606510088E-2</v>
      </c>
      <c r="F166" s="235">
        <f t="shared" si="9"/>
        <v>7.4058725821479196E-2</v>
      </c>
      <c r="G166" s="235">
        <f t="shared" si="9"/>
        <v>7.8971118690325803E-2</v>
      </c>
      <c r="H166" s="235">
        <f t="shared" si="9"/>
        <v>9.5017946556677377E-2</v>
      </c>
      <c r="I166" s="235">
        <f t="shared" si="9"/>
        <v>0.11265083251765319</v>
      </c>
      <c r="J166" s="235">
        <f t="shared" si="9"/>
        <v>0.11619531837528707</v>
      </c>
      <c r="K166" s="235">
        <f t="shared" si="9"/>
        <v>0.12867072357361509</v>
      </c>
      <c r="L166" s="235">
        <f t="shared" si="9"/>
        <v>0.11100778701159612</v>
      </c>
      <c r="M166" s="235">
        <f t="shared" si="9"/>
        <v>0.11547388952832636</v>
      </c>
      <c r="N166" s="235">
        <f t="shared" si="9"/>
        <v>0.12220499810900029</v>
      </c>
      <c r="O166" s="235">
        <f t="shared" si="9"/>
        <v>0.12322026534427548</v>
      </c>
      <c r="P166" s="235">
        <f t="shared" si="9"/>
        <v>0.12591594256237024</v>
      </c>
      <c r="Q166" s="235">
        <f t="shared" si="9"/>
        <v>0.13153816744442262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3.8638185624615511E-2</v>
      </c>
      <c r="C168" s="236">
        <f t="shared" si="11"/>
        <v>3.8249959188699625E-2</v>
      </c>
      <c r="D168" s="236">
        <f t="shared" si="11"/>
        <v>3.8268098082930489E-2</v>
      </c>
      <c r="E168" s="236">
        <f t="shared" si="11"/>
        <v>4.5713660544397607E-2</v>
      </c>
      <c r="F168" s="236">
        <f t="shared" si="11"/>
        <v>4.3627162552697427E-2</v>
      </c>
      <c r="G168" s="236">
        <f t="shared" si="11"/>
        <v>4.4527782569940257E-2</v>
      </c>
      <c r="H168" s="236">
        <f t="shared" si="11"/>
        <v>4.8569620229375055E-2</v>
      </c>
      <c r="I168" s="236">
        <f t="shared" si="11"/>
        <v>5.508736788374153E-2</v>
      </c>
      <c r="J168" s="236">
        <f t="shared" si="11"/>
        <v>5.7409816753060311E-2</v>
      </c>
      <c r="K168" s="236">
        <f t="shared" si="11"/>
        <v>6.1215619047924774E-2</v>
      </c>
      <c r="L168" s="236">
        <f t="shared" si="11"/>
        <v>5.6274907432751008E-2</v>
      </c>
      <c r="M168" s="236">
        <f t="shared" si="11"/>
        <v>5.6897679958003725E-2</v>
      </c>
      <c r="N168" s="236">
        <f t="shared" si="11"/>
        <v>5.9270671558461219E-2</v>
      </c>
      <c r="O168" s="236">
        <f t="shared" si="11"/>
        <v>5.990231344678134E-2</v>
      </c>
      <c r="P168" s="236">
        <f t="shared" si="11"/>
        <v>6.2651420850058384E-2</v>
      </c>
      <c r="Q168" s="236">
        <f t="shared" si="11"/>
        <v>6.5911424236565611E-2</v>
      </c>
    </row>
    <row r="169" spans="1:17" x14ac:dyDescent="0.25">
      <c r="A169" s="142" t="s">
        <v>188</v>
      </c>
      <c r="B169" s="235">
        <f t="shared" ref="B169:Q169" si="12">IF(B$44=0,0,B$44/B$5)</f>
        <v>2.0696250955081735E-2</v>
      </c>
      <c r="C169" s="235">
        <f t="shared" si="12"/>
        <v>1.9291900722315583E-2</v>
      </c>
      <c r="D169" s="235">
        <f t="shared" si="12"/>
        <v>1.9783053018030326E-2</v>
      </c>
      <c r="E169" s="235">
        <f t="shared" si="12"/>
        <v>2.7654499940715043E-2</v>
      </c>
      <c r="F169" s="235">
        <f t="shared" si="12"/>
        <v>2.5635712784358219E-2</v>
      </c>
      <c r="G169" s="235">
        <f t="shared" si="12"/>
        <v>2.7336156469728198E-2</v>
      </c>
      <c r="H169" s="235">
        <f t="shared" si="12"/>
        <v>3.2890827654234477E-2</v>
      </c>
      <c r="I169" s="235">
        <f t="shared" si="12"/>
        <v>3.8960966403138272E-2</v>
      </c>
      <c r="J169" s="235">
        <f t="shared" si="12"/>
        <v>4.0221456360676359E-2</v>
      </c>
      <c r="K169" s="235">
        <f t="shared" si="12"/>
        <v>4.4539865852405269E-2</v>
      </c>
      <c r="L169" s="235">
        <f t="shared" si="12"/>
        <v>3.8425772427091019E-2</v>
      </c>
      <c r="M169" s="235">
        <f t="shared" si="12"/>
        <v>3.9962936486814947E-2</v>
      </c>
      <c r="N169" s="235">
        <f t="shared" si="12"/>
        <v>4.2301730114654025E-2</v>
      </c>
      <c r="O169" s="235">
        <f t="shared" si="12"/>
        <v>4.2653168773018502E-2</v>
      </c>
      <c r="P169" s="235">
        <f t="shared" si="12"/>
        <v>4.358628781005127E-2</v>
      </c>
      <c r="Q169" s="235">
        <f t="shared" si="12"/>
        <v>4.5532442576915536E-2</v>
      </c>
    </row>
    <row r="170" spans="1:17" x14ac:dyDescent="0.25">
      <c r="A170" s="142" t="s">
        <v>187</v>
      </c>
      <c r="B170" s="235">
        <f t="shared" ref="B170:Q170" si="13">IF(B$45=0,0,B$45/B$5)</f>
        <v>1.7941934669533775E-2</v>
      </c>
      <c r="C170" s="235">
        <f t="shared" si="13"/>
        <v>1.8958058466384042E-2</v>
      </c>
      <c r="D170" s="235">
        <f t="shared" si="13"/>
        <v>1.848504506490016E-2</v>
      </c>
      <c r="E170" s="235">
        <f t="shared" si="13"/>
        <v>1.805916060368257E-2</v>
      </c>
      <c r="F170" s="235">
        <f t="shared" si="13"/>
        <v>1.7991449768339208E-2</v>
      </c>
      <c r="G170" s="235">
        <f t="shared" si="13"/>
        <v>1.7191626100212055E-2</v>
      </c>
      <c r="H170" s="235">
        <f t="shared" si="13"/>
        <v>1.5678792575140585E-2</v>
      </c>
      <c r="I170" s="235">
        <f t="shared" si="13"/>
        <v>1.6126401480603254E-2</v>
      </c>
      <c r="J170" s="235">
        <f t="shared" si="13"/>
        <v>1.7188360392383958E-2</v>
      </c>
      <c r="K170" s="235">
        <f t="shared" si="13"/>
        <v>1.6675753195519501E-2</v>
      </c>
      <c r="L170" s="235">
        <f t="shared" si="13"/>
        <v>1.7849135005659988E-2</v>
      </c>
      <c r="M170" s="235">
        <f t="shared" si="13"/>
        <v>1.6934743471188778E-2</v>
      </c>
      <c r="N170" s="235">
        <f t="shared" si="13"/>
        <v>1.6968941443807201E-2</v>
      </c>
      <c r="O170" s="235">
        <f t="shared" si="13"/>
        <v>1.7249144673762838E-2</v>
      </c>
      <c r="P170" s="235">
        <f t="shared" si="13"/>
        <v>1.906513304000711E-2</v>
      </c>
      <c r="Q170" s="235">
        <f t="shared" si="13"/>
        <v>2.0378981659650072E-2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0.39962378188787923</v>
      </c>
      <c r="C173" s="209">
        <f t="shared" si="16"/>
        <v>0.37600897654085047</v>
      </c>
      <c r="D173" s="209">
        <f t="shared" si="16"/>
        <v>0.38779950998511292</v>
      </c>
      <c r="E173" s="209">
        <f t="shared" si="16"/>
        <v>0.36558311260230741</v>
      </c>
      <c r="F173" s="209">
        <f t="shared" si="16"/>
        <v>0.3753098407898392</v>
      </c>
      <c r="G173" s="209">
        <f t="shared" si="16"/>
        <v>0.39085096610900522</v>
      </c>
      <c r="H173" s="209">
        <f t="shared" si="16"/>
        <v>0.41030866245854103</v>
      </c>
      <c r="I173" s="209">
        <f t="shared" si="16"/>
        <v>0.37376539674934078</v>
      </c>
      <c r="J173" s="209">
        <f t="shared" si="16"/>
        <v>0.33890812015458255</v>
      </c>
      <c r="K173" s="209">
        <f t="shared" si="16"/>
        <v>0.33750932622219687</v>
      </c>
      <c r="L173" s="209">
        <f t="shared" si="16"/>
        <v>0.32819794525521084</v>
      </c>
      <c r="M173" s="209">
        <f t="shared" si="16"/>
        <v>0.34736109652167829</v>
      </c>
      <c r="N173" s="209">
        <f t="shared" si="16"/>
        <v>0.3374560744024534</v>
      </c>
      <c r="O173" s="209">
        <f t="shared" si="16"/>
        <v>0.32889266568490427</v>
      </c>
      <c r="P173" s="209">
        <f t="shared" si="16"/>
        <v>0.27327712476334209</v>
      </c>
      <c r="Q173" s="209">
        <f t="shared" si="16"/>
        <v>0.22966572834178345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0.99999999999999989</v>
      </c>
      <c r="D175" s="77">
        <f t="shared" si="17"/>
        <v>1</v>
      </c>
      <c r="E175" s="77">
        <f t="shared" si="17"/>
        <v>1</v>
      </c>
      <c r="F175" s="77">
        <f t="shared" si="17"/>
        <v>0.99999999999999989</v>
      </c>
      <c r="G175" s="77">
        <f t="shared" si="17"/>
        <v>0.99999999999999989</v>
      </c>
      <c r="H175" s="77">
        <f t="shared" si="17"/>
        <v>1</v>
      </c>
      <c r="I175" s="77">
        <f t="shared" si="17"/>
        <v>0.99999999999999989</v>
      </c>
      <c r="J175" s="77">
        <f t="shared" si="17"/>
        <v>0.99999999999999989</v>
      </c>
      <c r="K175" s="77">
        <f t="shared" si="17"/>
        <v>1.0000000000000002</v>
      </c>
      <c r="L175" s="77">
        <f t="shared" si="17"/>
        <v>0.99999999999999989</v>
      </c>
      <c r="M175" s="77">
        <f t="shared" si="17"/>
        <v>1</v>
      </c>
      <c r="N175" s="77">
        <f t="shared" si="17"/>
        <v>1</v>
      </c>
      <c r="O175" s="77">
        <f t="shared" si="17"/>
        <v>1.0000000000000002</v>
      </c>
      <c r="P175" s="77">
        <f t="shared" si="17"/>
        <v>0.99999999999999989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2.2781601758216308E-2</v>
      </c>
      <c r="C180" s="238">
        <f t="shared" si="22"/>
        <v>2.4261436708386198E-2</v>
      </c>
      <c r="D180" s="238">
        <f t="shared" si="22"/>
        <v>2.3356667812974123E-2</v>
      </c>
      <c r="E180" s="238">
        <f t="shared" si="22"/>
        <v>2.5651808502027414E-2</v>
      </c>
      <c r="F180" s="238">
        <f t="shared" si="22"/>
        <v>2.6929697202651936E-2</v>
      </c>
      <c r="G180" s="238">
        <f t="shared" si="22"/>
        <v>2.687878074121048E-2</v>
      </c>
      <c r="H180" s="238">
        <f t="shared" si="22"/>
        <v>2.7755475123396125E-2</v>
      </c>
      <c r="I180" s="238">
        <f t="shared" si="22"/>
        <v>2.4094561112026645E-2</v>
      </c>
      <c r="J180" s="238">
        <f t="shared" si="22"/>
        <v>2.3150047623097039E-2</v>
      </c>
      <c r="K180" s="238">
        <f t="shared" si="22"/>
        <v>2.0304272387921003E-2</v>
      </c>
      <c r="L180" s="238">
        <f t="shared" si="22"/>
        <v>2.2485315671678281E-2</v>
      </c>
      <c r="M180" s="238">
        <f t="shared" si="22"/>
        <v>2.3090406652277524E-2</v>
      </c>
      <c r="N180" s="238">
        <f t="shared" si="22"/>
        <v>2.1942275676226031E-2</v>
      </c>
      <c r="O180" s="238">
        <f t="shared" si="22"/>
        <v>2.0916102878710468E-2</v>
      </c>
      <c r="P180" s="238">
        <f t="shared" si="22"/>
        <v>2.0898728560731973E-2</v>
      </c>
      <c r="Q180" s="238">
        <f t="shared" si="22"/>
        <v>1.9516018280921768E-2</v>
      </c>
    </row>
    <row r="181" spans="1:17" x14ac:dyDescent="0.25">
      <c r="A181" s="127" t="s">
        <v>183</v>
      </c>
      <c r="B181" s="237">
        <f t="shared" ref="B181:Q181" si="23">IF(B$70=0,0,B$70/B$60)</f>
        <v>0.11853624727172862</v>
      </c>
      <c r="C181" s="237">
        <f t="shared" si="23"/>
        <v>0.12623606063149034</v>
      </c>
      <c r="D181" s="237">
        <f t="shared" si="23"/>
        <v>0.12152840615448875</v>
      </c>
      <c r="E181" s="237">
        <f t="shared" si="23"/>
        <v>9.4303229677247052E-2</v>
      </c>
      <c r="F181" s="237">
        <f t="shared" si="23"/>
        <v>0.10710801350280079</v>
      </c>
      <c r="G181" s="237">
        <f t="shared" si="23"/>
        <v>0.10236435002280282</v>
      </c>
      <c r="H181" s="237">
        <f t="shared" si="23"/>
        <v>7.1535887859186714E-2</v>
      </c>
      <c r="I181" s="237">
        <f t="shared" si="23"/>
        <v>6.2866515296251688E-2</v>
      </c>
      <c r="J181" s="237">
        <f t="shared" si="23"/>
        <v>6.0851847568418577E-2</v>
      </c>
      <c r="K181" s="237">
        <f t="shared" si="23"/>
        <v>5.0363125026063014E-2</v>
      </c>
      <c r="L181" s="237">
        <f t="shared" si="23"/>
        <v>5.8761666211059924E-2</v>
      </c>
      <c r="M181" s="237">
        <f t="shared" si="23"/>
        <v>5.7190531072159989E-2</v>
      </c>
      <c r="N181" s="237">
        <f t="shared" si="23"/>
        <v>5.0526071359978532E-2</v>
      </c>
      <c r="O181" s="237">
        <f t="shared" si="23"/>
        <v>4.303056060945834E-2</v>
      </c>
      <c r="P181" s="237">
        <f t="shared" si="23"/>
        <v>4.1083591231708787E-2</v>
      </c>
      <c r="Q181" s="237">
        <f t="shared" si="23"/>
        <v>8.0900915924454961E-5</v>
      </c>
    </row>
    <row r="182" spans="1:17" x14ac:dyDescent="0.25">
      <c r="A182" s="142" t="s">
        <v>192</v>
      </c>
      <c r="B182" s="235">
        <f t="shared" ref="B182:Q182" si="24">IF(B$71=0,0,B$71/B$60)</f>
        <v>0.11853624727172862</v>
      </c>
      <c r="C182" s="235">
        <f t="shared" si="24"/>
        <v>0.12623606063149034</v>
      </c>
      <c r="D182" s="235">
        <f t="shared" si="24"/>
        <v>0.12152840615448875</v>
      </c>
      <c r="E182" s="235">
        <f t="shared" si="24"/>
        <v>9.4303229677247052E-2</v>
      </c>
      <c r="F182" s="235">
        <f t="shared" si="24"/>
        <v>0.10710801350280079</v>
      </c>
      <c r="G182" s="235">
        <f t="shared" si="24"/>
        <v>0.10236435002280282</v>
      </c>
      <c r="H182" s="235">
        <f t="shared" si="24"/>
        <v>7.1535887859186714E-2</v>
      </c>
      <c r="I182" s="235">
        <f t="shared" si="24"/>
        <v>6.2866515296251688E-2</v>
      </c>
      <c r="J182" s="235">
        <f t="shared" si="24"/>
        <v>6.0851847568418577E-2</v>
      </c>
      <c r="K182" s="235">
        <f t="shared" si="24"/>
        <v>5.0363125026063014E-2</v>
      </c>
      <c r="L182" s="235">
        <f t="shared" si="24"/>
        <v>5.8761666211059924E-2</v>
      </c>
      <c r="M182" s="235">
        <f t="shared" si="24"/>
        <v>5.7190531072159989E-2</v>
      </c>
      <c r="N182" s="235">
        <f t="shared" si="24"/>
        <v>5.0526071359978532E-2</v>
      </c>
      <c r="O182" s="235">
        <f t="shared" si="24"/>
        <v>4.303056060945834E-2</v>
      </c>
      <c r="P182" s="235">
        <f t="shared" si="24"/>
        <v>4.1083591231708787E-2</v>
      </c>
      <c r="Q182" s="235">
        <f t="shared" si="24"/>
        <v>8.0900915924454961E-5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0.67335585854882141</v>
      </c>
      <c r="C184" s="237">
        <f t="shared" si="26"/>
        <v>0.65943602754360042</v>
      </c>
      <c r="D184" s="237">
        <f t="shared" si="26"/>
        <v>0.66794659159094272</v>
      </c>
      <c r="E184" s="237">
        <f t="shared" si="26"/>
        <v>0.71048281690884241</v>
      </c>
      <c r="F184" s="237">
        <f t="shared" si="26"/>
        <v>0.68838430244127169</v>
      </c>
      <c r="G184" s="237">
        <f t="shared" si="26"/>
        <v>0.69619590115798136</v>
      </c>
      <c r="H184" s="237">
        <f t="shared" si="26"/>
        <v>0.74589056440753698</v>
      </c>
      <c r="I184" s="237">
        <f t="shared" si="26"/>
        <v>0.76340760344430514</v>
      </c>
      <c r="J184" s="237">
        <f t="shared" si="26"/>
        <v>0.76747064414885091</v>
      </c>
      <c r="K184" s="237">
        <f t="shared" si="26"/>
        <v>0.78716899582234268</v>
      </c>
      <c r="L184" s="237">
        <f t="shared" si="26"/>
        <v>0.77148277055618308</v>
      </c>
      <c r="M184" s="237">
        <f t="shared" si="26"/>
        <v>0.7735370726392341</v>
      </c>
      <c r="N184" s="237">
        <f t="shared" si="26"/>
        <v>0.78544824815238101</v>
      </c>
      <c r="O184" s="237">
        <f t="shared" si="26"/>
        <v>0.79863089959923361</v>
      </c>
      <c r="P184" s="237">
        <f t="shared" si="26"/>
        <v>0.80183393173746442</v>
      </c>
      <c r="Q184" s="237">
        <f t="shared" si="26"/>
        <v>0.87019156105109818</v>
      </c>
    </row>
    <row r="185" spans="1:17" x14ac:dyDescent="0.25">
      <c r="A185" s="142" t="s">
        <v>190</v>
      </c>
      <c r="B185" s="235">
        <f t="shared" ref="B185:Q185" si="27">IF(B$84=0,0,B$84/B$60)</f>
        <v>0.67335585854882141</v>
      </c>
      <c r="C185" s="235">
        <f t="shared" si="27"/>
        <v>0.65943602754360042</v>
      </c>
      <c r="D185" s="235">
        <f t="shared" si="27"/>
        <v>0.66794659159094272</v>
      </c>
      <c r="E185" s="235">
        <f t="shared" si="27"/>
        <v>0.71048281690884241</v>
      </c>
      <c r="F185" s="235">
        <f t="shared" si="27"/>
        <v>0.68838430244127169</v>
      </c>
      <c r="G185" s="235">
        <f t="shared" si="27"/>
        <v>0.69619590115798136</v>
      </c>
      <c r="H185" s="235">
        <f t="shared" si="27"/>
        <v>0.74589056440753698</v>
      </c>
      <c r="I185" s="235">
        <f t="shared" si="27"/>
        <v>0.76340760344430514</v>
      </c>
      <c r="J185" s="235">
        <f t="shared" si="27"/>
        <v>0.76747064414885091</v>
      </c>
      <c r="K185" s="235">
        <f t="shared" si="27"/>
        <v>0.78716899582234268</v>
      </c>
      <c r="L185" s="235">
        <f t="shared" si="27"/>
        <v>0.77148277055618308</v>
      </c>
      <c r="M185" s="235">
        <f t="shared" si="27"/>
        <v>0.7735370726392341</v>
      </c>
      <c r="N185" s="235">
        <f t="shared" si="27"/>
        <v>0.78544824815238101</v>
      </c>
      <c r="O185" s="235">
        <f t="shared" si="27"/>
        <v>0.79863089959923361</v>
      </c>
      <c r="P185" s="235">
        <f t="shared" si="27"/>
        <v>0.80183393173746442</v>
      </c>
      <c r="Q185" s="235">
        <f t="shared" si="27"/>
        <v>0.87019156105109818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0.18532629242123361</v>
      </c>
      <c r="C187" s="236">
        <f t="shared" si="29"/>
        <v>0.19006647511652294</v>
      </c>
      <c r="D187" s="236">
        <f t="shared" si="29"/>
        <v>0.18716833444159434</v>
      </c>
      <c r="E187" s="236">
        <f t="shared" si="29"/>
        <v>0.16956214491188318</v>
      </c>
      <c r="F187" s="236">
        <f t="shared" si="29"/>
        <v>0.1775779868532755</v>
      </c>
      <c r="G187" s="236">
        <f t="shared" si="29"/>
        <v>0.17456096807800531</v>
      </c>
      <c r="H187" s="236">
        <f t="shared" si="29"/>
        <v>0.15481807260988026</v>
      </c>
      <c r="I187" s="236">
        <f t="shared" si="29"/>
        <v>0.14963132014741642</v>
      </c>
      <c r="J187" s="236">
        <f t="shared" si="29"/>
        <v>0.1485274606596334</v>
      </c>
      <c r="K187" s="236">
        <f t="shared" si="29"/>
        <v>0.14216360676367348</v>
      </c>
      <c r="L187" s="236">
        <f t="shared" si="29"/>
        <v>0.14727024756107873</v>
      </c>
      <c r="M187" s="236">
        <f t="shared" si="29"/>
        <v>0.14618198963632834</v>
      </c>
      <c r="N187" s="236">
        <f t="shared" si="29"/>
        <v>0.14208340481141438</v>
      </c>
      <c r="O187" s="236">
        <f t="shared" si="29"/>
        <v>0.13742243691259773</v>
      </c>
      <c r="P187" s="236">
        <f t="shared" si="29"/>
        <v>0.13618374847009479</v>
      </c>
      <c r="Q187" s="236">
        <f t="shared" si="29"/>
        <v>0.11021151975205559</v>
      </c>
    </row>
    <row r="188" spans="1:17" x14ac:dyDescent="0.25">
      <c r="A188" s="142" t="s">
        <v>188</v>
      </c>
      <c r="B188" s="235">
        <f t="shared" ref="B188:Q188" si="30">IF(B$92=0,0,B$92/B$60)</f>
        <v>8.5229016947329497E-2</v>
      </c>
      <c r="C188" s="235">
        <f t="shared" si="30"/>
        <v>8.3467135027708875E-2</v>
      </c>
      <c r="D188" s="235">
        <f t="shared" si="30"/>
        <v>8.4544347022248306E-2</v>
      </c>
      <c r="E188" s="235">
        <f t="shared" si="30"/>
        <v>8.9928306517763443E-2</v>
      </c>
      <c r="F188" s="235">
        <f t="shared" si="30"/>
        <v>8.7131219895354828E-2</v>
      </c>
      <c r="G188" s="235">
        <f t="shared" si="30"/>
        <v>8.8119961392082932E-2</v>
      </c>
      <c r="H188" s="235">
        <f t="shared" si="30"/>
        <v>9.4409989528789262E-2</v>
      </c>
      <c r="I188" s="235">
        <f t="shared" si="30"/>
        <v>9.6544040563914996E-2</v>
      </c>
      <c r="J188" s="235">
        <f t="shared" si="30"/>
        <v>9.7141456046302158E-2</v>
      </c>
      <c r="K188" s="235">
        <f t="shared" si="30"/>
        <v>9.9634745630553648E-2</v>
      </c>
      <c r="L188" s="235">
        <f t="shared" si="30"/>
        <v>9.764928498285036E-2</v>
      </c>
      <c r="M188" s="235">
        <f t="shared" si="30"/>
        <v>9.7887763397615443E-2</v>
      </c>
      <c r="N188" s="235">
        <f t="shared" si="30"/>
        <v>9.9416944551876954E-2</v>
      </c>
      <c r="O188" s="235">
        <f t="shared" si="30"/>
        <v>0.1010855190646107</v>
      </c>
      <c r="P188" s="235">
        <f t="shared" si="30"/>
        <v>0.1014909380966518</v>
      </c>
      <c r="Q188" s="235">
        <f t="shared" si="30"/>
        <v>0.11014320342305271</v>
      </c>
    </row>
    <row r="189" spans="1:17" x14ac:dyDescent="0.25">
      <c r="A189" s="142" t="s">
        <v>187</v>
      </c>
      <c r="B189" s="235">
        <f t="shared" ref="B189:Q189" si="31">IF(B$93=0,0,B$93/B$60)</f>
        <v>0.10009727547390412</v>
      </c>
      <c r="C189" s="235">
        <f t="shared" si="31"/>
        <v>0.10659934008881407</v>
      </c>
      <c r="D189" s="235">
        <f t="shared" si="31"/>
        <v>0.10262398741934604</v>
      </c>
      <c r="E189" s="235">
        <f t="shared" si="31"/>
        <v>7.9633838394119735E-2</v>
      </c>
      <c r="F189" s="235">
        <f t="shared" si="31"/>
        <v>9.0446766957920685E-2</v>
      </c>
      <c r="G189" s="235">
        <f t="shared" si="31"/>
        <v>8.6441006685922347E-2</v>
      </c>
      <c r="H189" s="235">
        <f t="shared" si="31"/>
        <v>6.0408083081090996E-2</v>
      </c>
      <c r="I189" s="235">
        <f t="shared" si="31"/>
        <v>5.3087279583501429E-2</v>
      </c>
      <c r="J189" s="235">
        <f t="shared" si="31"/>
        <v>5.1386004613331253E-2</v>
      </c>
      <c r="K189" s="235">
        <f t="shared" si="31"/>
        <v>4.2528861133119857E-2</v>
      </c>
      <c r="L189" s="235">
        <f t="shared" si="31"/>
        <v>4.9620962578228373E-2</v>
      </c>
      <c r="M189" s="235">
        <f t="shared" si="31"/>
        <v>4.8294226238712878E-2</v>
      </c>
      <c r="N189" s="235">
        <f t="shared" si="31"/>
        <v>4.266646025953743E-2</v>
      </c>
      <c r="O189" s="235">
        <f t="shared" si="31"/>
        <v>3.6336917847987031E-2</v>
      </c>
      <c r="P189" s="235">
        <f t="shared" si="31"/>
        <v>3.4692810373442975E-2</v>
      </c>
      <c r="Q189" s="235">
        <f t="shared" si="31"/>
        <v>6.8316329002873056E-5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0.99999999999999989</v>
      </c>
      <c r="C194" s="77">
        <f t="shared" si="35"/>
        <v>1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0.99999999999999989</v>
      </c>
      <c r="H194" s="77">
        <f t="shared" si="35"/>
        <v>1.0000000000000002</v>
      </c>
      <c r="I194" s="77">
        <f t="shared" si="35"/>
        <v>1</v>
      </c>
      <c r="J194" s="77">
        <f t="shared" si="35"/>
        <v>1</v>
      </c>
      <c r="K194" s="77">
        <f t="shared" si="35"/>
        <v>0.99999999999999989</v>
      </c>
      <c r="L194" s="77">
        <f t="shared" si="35"/>
        <v>1</v>
      </c>
      <c r="M194" s="77">
        <f t="shared" si="35"/>
        <v>1</v>
      </c>
      <c r="N194" s="77">
        <f t="shared" si="35"/>
        <v>1</v>
      </c>
      <c r="O194" s="77">
        <f t="shared" si="35"/>
        <v>1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3.2300585656580283E-2</v>
      </c>
      <c r="C199" s="238">
        <f t="shared" si="40"/>
        <v>3.3721559216200618E-2</v>
      </c>
      <c r="D199" s="238">
        <f t="shared" si="40"/>
        <v>3.285950540591346E-2</v>
      </c>
      <c r="E199" s="238">
        <f t="shared" si="40"/>
        <v>3.7893346413148635E-2</v>
      </c>
      <c r="F199" s="238">
        <f t="shared" si="40"/>
        <v>3.9168703373440424E-2</v>
      </c>
      <c r="G199" s="238">
        <f t="shared" si="40"/>
        <v>3.957147127099727E-2</v>
      </c>
      <c r="H199" s="238">
        <f t="shared" si="40"/>
        <v>3.9188396137186485E-2</v>
      </c>
      <c r="I199" s="238">
        <f t="shared" si="40"/>
        <v>3.5901212039130881E-2</v>
      </c>
      <c r="J199" s="238">
        <f t="shared" si="40"/>
        <v>3.4801351697126053E-2</v>
      </c>
      <c r="K199" s="238">
        <f t="shared" si="40"/>
        <v>3.0656274600915748E-2</v>
      </c>
      <c r="L199" s="238">
        <f t="shared" si="40"/>
        <v>3.3630159078819687E-2</v>
      </c>
      <c r="M199" s="238">
        <f t="shared" si="40"/>
        <v>3.450001633034936E-2</v>
      </c>
      <c r="N199" s="238">
        <f t="shared" si="40"/>
        <v>3.2693303256657785E-2</v>
      </c>
      <c r="O199" s="238">
        <f t="shared" si="40"/>
        <v>3.0724217902432356E-2</v>
      </c>
      <c r="P199" s="238">
        <f t="shared" si="40"/>
        <v>3.0121773521731302E-2</v>
      </c>
      <c r="Q199" s="238">
        <f t="shared" si="40"/>
        <v>2.6517327338606067E-2</v>
      </c>
    </row>
    <row r="200" spans="1:17" x14ac:dyDescent="0.25">
      <c r="A200" s="127" t="s">
        <v>183</v>
      </c>
      <c r="B200" s="237">
        <f t="shared" ref="B200:Q200" si="41">IF(B$118=0,0,B$118/B$108)</f>
        <v>0.27581007592035994</v>
      </c>
      <c r="C200" s="237">
        <f t="shared" si="41"/>
        <v>0.28794356568201901</v>
      </c>
      <c r="D200" s="237">
        <f t="shared" si="41"/>
        <v>0.28058261163026788</v>
      </c>
      <c r="E200" s="237">
        <f t="shared" si="41"/>
        <v>0.23997005056004084</v>
      </c>
      <c r="F200" s="237">
        <f t="shared" si="41"/>
        <v>0.25565983390693275</v>
      </c>
      <c r="G200" s="237">
        <f t="shared" si="41"/>
        <v>0.24731711922847066</v>
      </c>
      <c r="H200" s="237">
        <f t="shared" si="41"/>
        <v>0.23793776031871355</v>
      </c>
      <c r="I200" s="237">
        <f t="shared" si="41"/>
        <v>0.21130164349010794</v>
      </c>
      <c r="J200" s="237">
        <f t="shared" si="41"/>
        <v>0.20633323114476756</v>
      </c>
      <c r="K200" s="237">
        <f t="shared" si="41"/>
        <v>0.19704517777282451</v>
      </c>
      <c r="L200" s="237">
        <f t="shared" si="41"/>
        <v>0.20701588414877045</v>
      </c>
      <c r="M200" s="237">
        <f t="shared" si="41"/>
        <v>0.20585625348108594</v>
      </c>
      <c r="N200" s="237">
        <f t="shared" si="41"/>
        <v>0.2019928779577983</v>
      </c>
      <c r="O200" s="237">
        <f t="shared" si="41"/>
        <v>0.20224894585709338</v>
      </c>
      <c r="P200" s="237">
        <f t="shared" si="41"/>
        <v>0.20857190083945457</v>
      </c>
      <c r="Q200" s="237">
        <f t="shared" si="41"/>
        <v>0.201711079426345</v>
      </c>
    </row>
    <row r="201" spans="1:17" x14ac:dyDescent="0.25">
      <c r="A201" s="142" t="s">
        <v>192</v>
      </c>
      <c r="B201" s="235">
        <f t="shared" ref="B201:Q201" si="42">IF(B$119=0,0,B$119/B$108)</f>
        <v>0.27581007592035994</v>
      </c>
      <c r="C201" s="235">
        <f t="shared" si="42"/>
        <v>0.28794356568201901</v>
      </c>
      <c r="D201" s="235">
        <f t="shared" si="42"/>
        <v>0.28058261163026788</v>
      </c>
      <c r="E201" s="235">
        <f t="shared" si="42"/>
        <v>0.23997005056004084</v>
      </c>
      <c r="F201" s="235">
        <f t="shared" si="42"/>
        <v>0.25565983390693275</v>
      </c>
      <c r="G201" s="235">
        <f t="shared" si="42"/>
        <v>0.24731711922847066</v>
      </c>
      <c r="H201" s="235">
        <f t="shared" si="42"/>
        <v>0.23793776031871355</v>
      </c>
      <c r="I201" s="235">
        <f t="shared" si="42"/>
        <v>0.21130164349010794</v>
      </c>
      <c r="J201" s="235">
        <f t="shared" si="42"/>
        <v>0.20633323114476756</v>
      </c>
      <c r="K201" s="235">
        <f t="shared" si="42"/>
        <v>0.19704517777282451</v>
      </c>
      <c r="L201" s="235">
        <f t="shared" si="42"/>
        <v>0.20701588414877045</v>
      </c>
      <c r="M201" s="235">
        <f t="shared" si="42"/>
        <v>0.20585625348108594</v>
      </c>
      <c r="N201" s="235">
        <f t="shared" si="42"/>
        <v>0.2019928779577983</v>
      </c>
      <c r="O201" s="235">
        <f t="shared" si="42"/>
        <v>0.20224894585709338</v>
      </c>
      <c r="P201" s="235">
        <f t="shared" si="42"/>
        <v>0.20857190083945457</v>
      </c>
      <c r="Q201" s="235">
        <f t="shared" si="42"/>
        <v>0.201711079426345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0.35556183241423872</v>
      </c>
      <c r="C203" s="237">
        <f t="shared" si="44"/>
        <v>0.34135648219261056</v>
      </c>
      <c r="D203" s="237">
        <f t="shared" si="44"/>
        <v>0.34997435984565428</v>
      </c>
      <c r="E203" s="237">
        <f t="shared" si="44"/>
        <v>0.39087950668148747</v>
      </c>
      <c r="F203" s="237">
        <f t="shared" si="44"/>
        <v>0.37289197306405719</v>
      </c>
      <c r="G203" s="237">
        <f t="shared" si="44"/>
        <v>0.38172310403873899</v>
      </c>
      <c r="H203" s="237">
        <f t="shared" si="44"/>
        <v>0.39221869316917518</v>
      </c>
      <c r="I203" s="237">
        <f t="shared" si="44"/>
        <v>0.42363411234629839</v>
      </c>
      <c r="J203" s="237">
        <f t="shared" si="44"/>
        <v>0.42968515323317868</v>
      </c>
      <c r="K203" s="237">
        <f t="shared" si="44"/>
        <v>0.44263349868366914</v>
      </c>
      <c r="L203" s="237">
        <f t="shared" si="44"/>
        <v>0.42973479141676763</v>
      </c>
      <c r="M203" s="237">
        <f t="shared" si="44"/>
        <v>0.43044057547576192</v>
      </c>
      <c r="N203" s="237">
        <f t="shared" si="44"/>
        <v>0.43585201970132381</v>
      </c>
      <c r="O203" s="237">
        <f t="shared" si="44"/>
        <v>0.43690853447070921</v>
      </c>
      <c r="P203" s="237">
        <f t="shared" si="44"/>
        <v>0.43041703931820396</v>
      </c>
      <c r="Q203" s="237">
        <f t="shared" si="44"/>
        <v>0.44034974820613837</v>
      </c>
    </row>
    <row r="204" spans="1:17" x14ac:dyDescent="0.25">
      <c r="A204" s="142" t="s">
        <v>190</v>
      </c>
      <c r="B204" s="235">
        <f t="shared" ref="B204:Q204" si="45">IF(B$132=0,0,B$132/B$108)</f>
        <v>0.35556183241423872</v>
      </c>
      <c r="C204" s="235">
        <f t="shared" si="45"/>
        <v>0.34135648219261056</v>
      </c>
      <c r="D204" s="235">
        <f t="shared" si="45"/>
        <v>0.34997435984565428</v>
      </c>
      <c r="E204" s="235">
        <f t="shared" si="45"/>
        <v>0.39087950668148747</v>
      </c>
      <c r="F204" s="235">
        <f t="shared" si="45"/>
        <v>0.37289197306405719</v>
      </c>
      <c r="G204" s="235">
        <f t="shared" si="45"/>
        <v>0.38172310403873899</v>
      </c>
      <c r="H204" s="235">
        <f t="shared" si="45"/>
        <v>0.39221869316917518</v>
      </c>
      <c r="I204" s="235">
        <f t="shared" si="45"/>
        <v>0.42363411234629839</v>
      </c>
      <c r="J204" s="235">
        <f t="shared" si="45"/>
        <v>0.42968515323317868</v>
      </c>
      <c r="K204" s="235">
        <f t="shared" si="45"/>
        <v>0.44263349868366914</v>
      </c>
      <c r="L204" s="235">
        <f t="shared" si="45"/>
        <v>0.42973479141676763</v>
      </c>
      <c r="M204" s="235">
        <f t="shared" si="45"/>
        <v>0.43044057547576192</v>
      </c>
      <c r="N204" s="235">
        <f t="shared" si="45"/>
        <v>0.43585201970132381</v>
      </c>
      <c r="O204" s="235">
        <f t="shared" si="45"/>
        <v>0.43690853447070921</v>
      </c>
      <c r="P204" s="235">
        <f t="shared" si="45"/>
        <v>0.43041703931820396</v>
      </c>
      <c r="Q204" s="235">
        <f t="shared" si="45"/>
        <v>0.44034974820613837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0.33632750600882105</v>
      </c>
      <c r="C206" s="236">
        <f t="shared" si="47"/>
        <v>0.33697839290916992</v>
      </c>
      <c r="D206" s="236">
        <f t="shared" si="47"/>
        <v>0.33658352311816436</v>
      </c>
      <c r="E206" s="236">
        <f t="shared" si="47"/>
        <v>0.33125709634532319</v>
      </c>
      <c r="F206" s="236">
        <f t="shared" si="47"/>
        <v>0.33227948965556969</v>
      </c>
      <c r="G206" s="236">
        <f t="shared" si="47"/>
        <v>0.33138830546179304</v>
      </c>
      <c r="H206" s="236">
        <f t="shared" si="47"/>
        <v>0.33065515037492493</v>
      </c>
      <c r="I206" s="236">
        <f t="shared" si="47"/>
        <v>0.3291630321244628</v>
      </c>
      <c r="J206" s="236">
        <f t="shared" si="47"/>
        <v>0.32918026392492766</v>
      </c>
      <c r="K206" s="236">
        <f t="shared" si="47"/>
        <v>0.32966504894259052</v>
      </c>
      <c r="L206" s="236">
        <f t="shared" si="47"/>
        <v>0.32961916535564223</v>
      </c>
      <c r="M206" s="236">
        <f t="shared" si="47"/>
        <v>0.32920315471280276</v>
      </c>
      <c r="N206" s="236">
        <f t="shared" si="47"/>
        <v>0.32946179908422013</v>
      </c>
      <c r="O206" s="236">
        <f t="shared" si="47"/>
        <v>0.33011830176976503</v>
      </c>
      <c r="P206" s="236">
        <f t="shared" si="47"/>
        <v>0.33088928632061015</v>
      </c>
      <c r="Q206" s="236">
        <f t="shared" si="47"/>
        <v>0.33142184502891064</v>
      </c>
    </row>
    <row r="207" spans="1:17" x14ac:dyDescent="0.25">
      <c r="A207" s="142" t="s">
        <v>188</v>
      </c>
      <c r="B207" s="235">
        <f t="shared" ref="B207:Q207" si="48">IF(B$140=0,0,B$140/B$108)</f>
        <v>0.16850390168453844</v>
      </c>
      <c r="C207" s="235">
        <f t="shared" si="48"/>
        <v>0.16177186039403552</v>
      </c>
      <c r="D207" s="235">
        <f t="shared" si="48"/>
        <v>0.16585594894459185</v>
      </c>
      <c r="E207" s="235">
        <f t="shared" si="48"/>
        <v>0.18524126033759483</v>
      </c>
      <c r="F207" s="235">
        <f t="shared" si="48"/>
        <v>0.17671680883604116</v>
      </c>
      <c r="G207" s="235">
        <f t="shared" si="48"/>
        <v>0.18090196002456177</v>
      </c>
      <c r="H207" s="235">
        <f t="shared" si="48"/>
        <v>0.18587591267563219</v>
      </c>
      <c r="I207" s="235">
        <f t="shared" si="48"/>
        <v>0.2005912122160633</v>
      </c>
      <c r="J207" s="235">
        <f t="shared" si="48"/>
        <v>0.20363159995012453</v>
      </c>
      <c r="K207" s="235">
        <f t="shared" si="48"/>
        <v>0.20976793554596815</v>
      </c>
      <c r="L207" s="235">
        <f t="shared" si="48"/>
        <v>0.20365512392498561</v>
      </c>
      <c r="M207" s="235">
        <f t="shared" si="48"/>
        <v>0.20394471984016027</v>
      </c>
      <c r="N207" s="235">
        <f t="shared" si="48"/>
        <v>0.20655413259091543</v>
      </c>
      <c r="O207" s="235">
        <f t="shared" si="48"/>
        <v>0.20705482429795263</v>
      </c>
      <c r="P207" s="235">
        <f t="shared" si="48"/>
        <v>0.20397844724832284</v>
      </c>
      <c r="Q207" s="235">
        <f t="shared" si="48"/>
        <v>0.20868564596689529</v>
      </c>
    </row>
    <row r="208" spans="1:17" x14ac:dyDescent="0.25">
      <c r="A208" s="142" t="s">
        <v>187</v>
      </c>
      <c r="B208" s="235">
        <f t="shared" ref="B208:Q208" si="49">IF(B$141=0,0,B$141/B$108)</f>
        <v>0.16782360432428256</v>
      </c>
      <c r="C208" s="235">
        <f t="shared" si="49"/>
        <v>0.17520653251513443</v>
      </c>
      <c r="D208" s="235">
        <f t="shared" si="49"/>
        <v>0.17072757417357254</v>
      </c>
      <c r="E208" s="235">
        <f t="shared" si="49"/>
        <v>0.14601583600772833</v>
      </c>
      <c r="F208" s="235">
        <f t="shared" si="49"/>
        <v>0.15556268081952854</v>
      </c>
      <c r="G208" s="235">
        <f t="shared" si="49"/>
        <v>0.15048634543723124</v>
      </c>
      <c r="H208" s="235">
        <f t="shared" si="49"/>
        <v>0.14477923769929274</v>
      </c>
      <c r="I208" s="235">
        <f t="shared" si="49"/>
        <v>0.12857181990839944</v>
      </c>
      <c r="J208" s="235">
        <f t="shared" si="49"/>
        <v>0.12554866397480316</v>
      </c>
      <c r="K208" s="235">
        <f t="shared" si="49"/>
        <v>0.11989711339662239</v>
      </c>
      <c r="L208" s="235">
        <f t="shared" si="49"/>
        <v>0.12596404143065659</v>
      </c>
      <c r="M208" s="235">
        <f t="shared" si="49"/>
        <v>0.12525843487264252</v>
      </c>
      <c r="N208" s="235">
        <f t="shared" si="49"/>
        <v>0.12290766649330472</v>
      </c>
      <c r="O208" s="235">
        <f t="shared" si="49"/>
        <v>0.1230634774718124</v>
      </c>
      <c r="P208" s="235">
        <f t="shared" si="49"/>
        <v>0.12691083907228731</v>
      </c>
      <c r="Q208" s="235">
        <f t="shared" si="49"/>
        <v>0.12273619906201537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1.5498556718473231</v>
      </c>
      <c r="C214" s="230">
        <f>IF(C$5=0,0,(C$5-C$15-C$58)/(CHI_fec!C$5-CHI_fec!C$15))</f>
        <v>1.5891267924971182</v>
      </c>
      <c r="D214" s="230">
        <f>IF(D$5=0,0,(D$5-D$15-D$58)/(CHI_fec!D$5-CHI_fec!D$15))</f>
        <v>1.5996695671893011</v>
      </c>
      <c r="E214" s="230">
        <f>IF(E$5=0,0,(E$5-E$15-E$58)/(CHI_fec!E$5-CHI_fec!E$15))</f>
        <v>1.5538165231796941</v>
      </c>
      <c r="F214" s="230">
        <f>IF(F$5=0,0,(F$5-F$15-F$58)/(CHI_fec!F$5-CHI_fec!F$15))</f>
        <v>1.4768834786153027</v>
      </c>
      <c r="G214" s="230">
        <f>IF(G$5=0,0,(G$5-G$15-G$58)/(CHI_fec!G$5-CHI_fec!G$15))</f>
        <v>1.4305286961804031</v>
      </c>
      <c r="H214" s="230">
        <f>IF(H$5=0,0,(H$5-H$15-H$58)/(CHI_fec!H$5-CHI_fec!H$15))</f>
        <v>1.2306421017301432</v>
      </c>
      <c r="I214" s="230">
        <f>IF(I$5=0,0,(I$5-I$15-I$58)/(CHI_fec!I$5-CHI_fec!I$15))</f>
        <v>1.3367756950049117</v>
      </c>
      <c r="J214" s="230">
        <f>IF(J$5=0,0,(J$5-J$15-J$58)/(CHI_fec!J$5-CHI_fec!J$15))</f>
        <v>1.410730031665115</v>
      </c>
      <c r="K214" s="230">
        <f>IF(K$5=0,0,(K$5-K$15-K$58)/(CHI_fec!K$5-CHI_fec!K$15))</f>
        <v>1.3853281506626824</v>
      </c>
      <c r="L214" s="230">
        <f>IF(L$5=0,0,(L$5-L$15-L$58)/(CHI_fec!L$5-CHI_fec!L$15))</f>
        <v>1.4776354281398243</v>
      </c>
      <c r="M214" s="230">
        <f>IF(M$5=0,0,(M$5-M$15-M$58)/(CHI_fec!M$5-CHI_fec!M$15))</f>
        <v>1.3814482287021113</v>
      </c>
      <c r="N214" s="230">
        <f>IF(N$5=0,0,(N$5-N$15-N$58)/(CHI_fec!N$5-CHI_fec!N$15))</f>
        <v>1.4040781756660448</v>
      </c>
      <c r="O214" s="230">
        <f>IF(O$5=0,0,(O$5-O$15-O$58)/(CHI_fec!O$5-CHI_fec!O$15))</f>
        <v>1.40830959278199</v>
      </c>
      <c r="P214" s="230">
        <f>IF(P$5=0,0,(P$5-P$15-P$58)/(CHI_fec!P$5-CHI_fec!P$15))</f>
        <v>1.4253234685919705</v>
      </c>
      <c r="Q214" s="230">
        <f>IF(Q$5=0,0,(Q$5-Q$15-Q$58)/(CHI_fec!Q$5-CHI_fec!Q$15))</f>
        <v>1.5271922082689142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0.70463844000000009</v>
      </c>
      <c r="C219" s="227">
        <f>IF(C$10=0,0,C$10/CHI_fec!C$10)</f>
        <v>0.70463844000000009</v>
      </c>
      <c r="D219" s="227">
        <f>IF(D$10=0,0,D$10/CHI_fec!D$10)</f>
        <v>0.70463844000000009</v>
      </c>
      <c r="E219" s="227">
        <f>IF(E$10=0,0,E$10/CHI_fec!E$10)</f>
        <v>0.9532843894851053</v>
      </c>
      <c r="F219" s="227">
        <f>IF(F$10=0,0,F$10/CHI_fec!F$10)</f>
        <v>0.92426123319155373</v>
      </c>
      <c r="G219" s="227">
        <f>IF(G$10=0,0,G$10/CHI_fec!G$10)</f>
        <v>0.96617507456723273</v>
      </c>
      <c r="H219" s="227">
        <f>IF(H$10=0,0,H$10/CHI_fec!H$10)</f>
        <v>0.99568653989183953</v>
      </c>
      <c r="I219" s="227">
        <f>IF(I$10=0,0,I$10/CHI_fec!I$10)</f>
        <v>1.0241294288576872</v>
      </c>
      <c r="J219" s="227">
        <f>IF(J$10=0,0,J$10/CHI_fec!J$10)</f>
        <v>1.0092465128989574</v>
      </c>
      <c r="K219" s="227">
        <f>IF(K$10=0,0,K$10/CHI_fec!K$10)</f>
        <v>0.93650156342292901</v>
      </c>
      <c r="L219" s="227">
        <f>IF(L$10=0,0,L$10/CHI_fec!L$10)</f>
        <v>0.96025945523995027</v>
      </c>
      <c r="M219" s="227">
        <f>IF(M$10=0,0,M$10/CHI_fec!M$10)</f>
        <v>0.98453763280050943</v>
      </c>
      <c r="N219" s="227">
        <f>IF(N$10=0,0,N$10/CHI_fec!N$10)</f>
        <v>0.97626134753825899</v>
      </c>
      <c r="O219" s="227">
        <f>IF(O$10=0,0,O$10/CHI_fec!O$10)</f>
        <v>0.91381729703061509</v>
      </c>
      <c r="P219" s="227">
        <f>IF(P$10=0,0,P$10/CHI_fec!P$10)</f>
        <v>0.86855471635988257</v>
      </c>
      <c r="Q219" s="227">
        <f>IF(Q$10=0,0,Q$10/CHI_fec!Q$10)</f>
        <v>0.78918539269729893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2.390904963810959</v>
      </c>
      <c r="C221" s="226">
        <f>IF(C$24=0,0,C$24/CHI_fec!C$24)</f>
        <v>2.4922943477874386</v>
      </c>
      <c r="D221" s="226">
        <f>IF(D$24=0,0,D$24/CHI_fec!D$24)</f>
        <v>2.4933450844535714</v>
      </c>
      <c r="E221" s="226">
        <f>IF(E$24=0,0,E$24/CHI_fec!E$24)</f>
        <v>2.2832203538625486</v>
      </c>
      <c r="F221" s="226">
        <f>IF(F$24=0,0,F$24/CHI_fec!F$24)</f>
        <v>2.1956999642624351</v>
      </c>
      <c r="G221" s="226">
        <f>IF(G$24=0,0,G$24/CHI_fec!G$24)</f>
        <v>2.0840840890585999</v>
      </c>
      <c r="H221" s="226">
        <f>IF(H$24=0,0,H$24/CHI_fec!H$24)</f>
        <v>1.6890593175984532</v>
      </c>
      <c r="I221" s="226">
        <f>IF(I$24=0,0,I$24/CHI_fec!I$24)</f>
        <v>1.7769868484458984</v>
      </c>
      <c r="J221" s="226">
        <f>IF(J$24=0,0,J$24/CHI_fec!J$24)</f>
        <v>1.8933975311534947</v>
      </c>
      <c r="K221" s="226">
        <f>IF(K$24=0,0,K$24/CHI_fec!K$24)</f>
        <v>1.8000460510332907</v>
      </c>
      <c r="L221" s="226">
        <f>IF(L$24=0,0,L$24/CHI_fec!L$24)</f>
        <v>2.0266017270269026</v>
      </c>
      <c r="M221" s="226">
        <f>IF(M$24=0,0,M$24/CHI_fec!M$24)</f>
        <v>1.8503996788678372</v>
      </c>
      <c r="N221" s="226">
        <f>IF(N$24=0,0,N$24/CHI_fec!N$24)</f>
        <v>1.8563361829630474</v>
      </c>
      <c r="O221" s="226">
        <f>IF(O$24=0,0,O$24/CHI_fec!O$24)</f>
        <v>1.8685253045457417</v>
      </c>
      <c r="P221" s="226">
        <f>IF(P$24=0,0,P$24/CHI_fec!P$24)</f>
        <v>1.9302328921651535</v>
      </c>
      <c r="Q221" s="226">
        <f>IF(Q$24=0,0,Q$24/CHI_fec!Q$24)</f>
        <v>2.0855577724007004</v>
      </c>
    </row>
    <row r="222" spans="1:17" x14ac:dyDescent="0.25">
      <c r="A222" s="127" t="s">
        <v>181</v>
      </c>
      <c r="B222" s="226">
        <f>IF(B$35=0,0,B$35/CHI_fec!B$35)</f>
        <v>1.2257508593926376</v>
      </c>
      <c r="C222" s="226">
        <f>IF(C$35=0,0,C$35/CHI_fec!C$35)</f>
        <v>1.1271921990572504</v>
      </c>
      <c r="D222" s="226">
        <f>IF(D$35=0,0,D$35/CHI_fec!D$35)</f>
        <v>1.1859671865027219</v>
      </c>
      <c r="E222" s="226">
        <f>IF(E$35=0,0,E$35/CHI_fec!E$35)</f>
        <v>1.5539375408340566</v>
      </c>
      <c r="F222" s="226">
        <f>IF(F$35=0,0,F$35/CHI_fec!F$35)</f>
        <v>1.3904959020778123</v>
      </c>
      <c r="G222" s="226">
        <f>IF(G$35=0,0,G$35/CHI_fec!G$35)</f>
        <v>1.4728320099949166</v>
      </c>
      <c r="H222" s="226">
        <f>IF(H$35=0,0,H$35/CHI_fec!H$35)</f>
        <v>1.5747969720291333</v>
      </c>
      <c r="I222" s="226">
        <f>IF(I$35=0,0,I$35/CHI_fec!I$35)</f>
        <v>1.9097116383592503</v>
      </c>
      <c r="J222" s="226">
        <f>IF(J$35=0,0,J$35/CHI_fec!J$35)</f>
        <v>1.9691673624656065</v>
      </c>
      <c r="K222" s="226">
        <f>IF(K$35=0,0,K$35/CHI_fec!K$35)</f>
        <v>2.1368032896133591</v>
      </c>
      <c r="L222" s="226">
        <f>IF(L$35=0,0,L$35/CHI_fec!L$35)</f>
        <v>1.9390603332602601</v>
      </c>
      <c r="M222" s="226">
        <f>IF(M$35=0,0,M$35/CHI_fec!M$35)</f>
        <v>1.9411422391838156</v>
      </c>
      <c r="N222" s="226">
        <f>IF(N$35=0,0,N$35/CHI_fec!N$35)</f>
        <v>2.0567309850256636</v>
      </c>
      <c r="O222" s="226">
        <f>IF(O$35=0,0,O$35/CHI_fec!O$35)</f>
        <v>2.053525981305222</v>
      </c>
      <c r="P222" s="226">
        <f>IF(P$35=0,0,P$35/CHI_fec!P$35)</f>
        <v>1.961269325219497</v>
      </c>
      <c r="Q222" s="226">
        <f>IF(Q$35=0,0,Q$35/CHI_fec!Q$35)</f>
        <v>2.0709908342191494</v>
      </c>
    </row>
    <row r="223" spans="1:17" x14ac:dyDescent="0.25">
      <c r="A223" s="127" t="s">
        <v>180</v>
      </c>
      <c r="B223" s="225">
        <f>IF(B$43=0,0,B$43/CHI_fec!B$43)</f>
        <v>1.5842598145982745</v>
      </c>
      <c r="C223" s="225">
        <f>IF(C$43=0,0,C$43/CHI_fec!C$43)</f>
        <v>1.5472236294357713</v>
      </c>
      <c r="D223" s="225">
        <f>IF(D$43=0,0,D$43/CHI_fec!D$43)</f>
        <v>1.5882373089491384</v>
      </c>
      <c r="E223" s="225">
        <f>IF(E$43=0,0,E$43/CHI_fec!E$43)</f>
        <v>1.7783322525351299</v>
      </c>
      <c r="F223" s="225">
        <f>IF(F$43=0,0,F$43/CHI_fec!F$43)</f>
        <v>1.6382509981346207</v>
      </c>
      <c r="G223" s="225">
        <f>IF(G$43=0,0,G$43/CHI_fec!G$43)</f>
        <v>1.6609095727837431</v>
      </c>
      <c r="H223" s="225">
        <f>IF(H$43=0,0,H$43/CHI_fec!H$43)</f>
        <v>1.609954616819693</v>
      </c>
      <c r="I223" s="225">
        <f>IF(I$43=0,0,I$43/CHI_fec!I$43)</f>
        <v>1.8677356433681536</v>
      </c>
      <c r="J223" s="225">
        <f>IF(J$43=0,0,J$43/CHI_fec!J$43)</f>
        <v>1.9458535682157267</v>
      </c>
      <c r="K223" s="225">
        <f>IF(K$43=0,0,K$43/CHI_fec!K$43)</f>
        <v>2.0331856777425683</v>
      </c>
      <c r="L223" s="225">
        <f>IF(L$43=0,0,L$43/CHI_fec!L$43)</f>
        <v>1.9659961467269196</v>
      </c>
      <c r="M223" s="225">
        <f>IF(M$43=0,0,M$43/CHI_fec!M$43)</f>
        <v>1.9129257761937668</v>
      </c>
      <c r="N223" s="225">
        <f>IF(N$43=0,0,N$43/CHI_fec!N$43)</f>
        <v>1.9950710459294738</v>
      </c>
      <c r="O223" s="225">
        <f>IF(O$43=0,0,O$43/CHI_fec!O$43)</f>
        <v>1.9966026961484595</v>
      </c>
      <c r="P223" s="225">
        <f>IF(P$43=0,0,P$43/CHI_fec!P$43)</f>
        <v>1.9517196535104682</v>
      </c>
      <c r="Q223" s="225">
        <f>IF(Q$43=0,0,Q$43/CHI_fec!Q$43)</f>
        <v>2.0754729690442426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0.88630456296414351</v>
      </c>
      <c r="C226" s="230">
        <f>IF(C$60=0,0,(C$60-C$106)/CHI_fec!C$60)</f>
        <v>0.83224410131324622</v>
      </c>
      <c r="D226" s="230">
        <f>IF(D$60=0,0,(D$60-D$106)/CHI_fec!D$60)</f>
        <v>0.86448280001324329</v>
      </c>
      <c r="E226" s="230">
        <f>IF(E$60=0,0,(E$60-E$106)/CHI_fec!E$60)</f>
        <v>1.0648916008656359</v>
      </c>
      <c r="F226" s="230">
        <f>IF(F$60=0,0,(F$60-F$106)/CHI_fec!F$60)</f>
        <v>0.98347692982985657</v>
      </c>
      <c r="G226" s="230">
        <f>IF(G$60=0,0,(G$60-G$106)/CHI_fec!G$60)</f>
        <v>1.0300235970839469</v>
      </c>
      <c r="H226" s="230">
        <f>IF(H$60=0,0,(H$60-H$106)/CHI_fec!H$60)</f>
        <v>1.0279568374688106</v>
      </c>
      <c r="I226" s="230">
        <f>IF(I$60=0,0,(I$60-I$106)/CHI_fec!I$60)</f>
        <v>1.2179704045765771</v>
      </c>
      <c r="J226" s="230">
        <f>IF(J$60=0,0,(J$60-J$106)/CHI_fec!J$60)</f>
        <v>1.2492411407538635</v>
      </c>
      <c r="K226" s="230">
        <f>IF(K$60=0,0,(K$60-K$106)/CHI_fec!K$60)</f>
        <v>1.3216668136300567</v>
      </c>
      <c r="L226" s="230">
        <f>IF(L$60=0,0,(L$60-L$106)/CHI_fec!L$60)</f>
        <v>1.2237438228748794</v>
      </c>
      <c r="M226" s="230">
        <f>IF(M$60=0,0,(M$60-M$106)/CHI_fec!M$60)</f>
        <v>1.2218042998148941</v>
      </c>
      <c r="N226" s="230">
        <f>IF(N$60=0,0,(N$60-N$106)/CHI_fec!N$60)</f>
        <v>1.2749270549510454</v>
      </c>
      <c r="O226" s="230">
        <f>IF(O$60=0,0,(O$60-O$106)/CHI_fec!O$60)</f>
        <v>1.2519284660726342</v>
      </c>
      <c r="P226" s="230">
        <f>IF(P$60=0,0,(P$60-P$106)/CHI_fec!P$60)</f>
        <v>1.1909080396165357</v>
      </c>
      <c r="Q226" s="230">
        <f>IF(Q$60=0,0,(Q$60-Q$106)/CHI_fec!Q$60)</f>
        <v>1.1587472897726847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0.7046384400000002</v>
      </c>
      <c r="C231" s="227">
        <f>IF(C$65=0,0,C$65/CHI_fec!C$65)</f>
        <v>0.70463843999999998</v>
      </c>
      <c r="D231" s="227">
        <f>IF(D$65=0,0,D$65/CHI_fec!D$65)</f>
        <v>0.70463844000000009</v>
      </c>
      <c r="E231" s="227">
        <f>IF(E$65=0,0,E$65/CHI_fec!E$65)</f>
        <v>0.95328438948510519</v>
      </c>
      <c r="F231" s="227">
        <f>IF(F$65=0,0,F$65/CHI_fec!F$65)</f>
        <v>0.92426123319155373</v>
      </c>
      <c r="G231" s="227">
        <f>IF(G$65=0,0,G$65/CHI_fec!G$65)</f>
        <v>0.96617507456723306</v>
      </c>
      <c r="H231" s="227">
        <f>IF(H$65=0,0,H$65/CHI_fec!H$65)</f>
        <v>0.99568653989183942</v>
      </c>
      <c r="I231" s="227">
        <f>IF(I$65=0,0,I$65/CHI_fec!I$65)</f>
        <v>1.0241294288576872</v>
      </c>
      <c r="J231" s="227">
        <f>IF(J$65=0,0,J$65/CHI_fec!J$65)</f>
        <v>1.0092465128989574</v>
      </c>
      <c r="K231" s="227">
        <f>IF(K$65=0,0,K$65/CHI_fec!K$65)</f>
        <v>0.9365015634229289</v>
      </c>
      <c r="L231" s="227">
        <f>IF(L$65=0,0,L$65/CHI_fec!L$65)</f>
        <v>0.96025945523995015</v>
      </c>
      <c r="M231" s="227">
        <f>IF(M$65=0,0,M$65/CHI_fec!M$65)</f>
        <v>0.98453763280050932</v>
      </c>
      <c r="N231" s="227">
        <f>IF(N$65=0,0,N$65/CHI_fec!N$65)</f>
        <v>0.97626134753825877</v>
      </c>
      <c r="O231" s="227">
        <f>IF(O$65=0,0,O$65/CHI_fec!O$65)</f>
        <v>0.91381729703061521</v>
      </c>
      <c r="P231" s="227">
        <f>IF(P$65=0,0,P$65/CHI_fec!P$65)</f>
        <v>0.86855471635988257</v>
      </c>
      <c r="Q231" s="227">
        <f>IF(Q$65=0,0,Q$65/CHI_fec!Q$65)</f>
        <v>0.78918539269729882</v>
      </c>
    </row>
    <row r="232" spans="1:17" x14ac:dyDescent="0.25">
      <c r="A232" s="127" t="s">
        <v>183</v>
      </c>
      <c r="B232" s="226">
        <f>IF(B$70=0,0,B$70/CHI_fec!B$70)</f>
        <v>2.1139153200000003</v>
      </c>
      <c r="C232" s="226">
        <f>IF(C$70=0,0,C$70/CHI_fec!C$70)</f>
        <v>2.1139153200000003</v>
      </c>
      <c r="D232" s="226">
        <f>IF(D$70=0,0,D$70/CHI_fec!D$70)</f>
        <v>2.1139153199999998</v>
      </c>
      <c r="E232" s="226">
        <f>IF(E$70=0,0,E$70/CHI_fec!E$70)</f>
        <v>2.0206234807462571</v>
      </c>
      <c r="F232" s="226">
        <f>IF(F$70=0,0,F$70/CHI_fec!F$70)</f>
        <v>2.1195300031655671</v>
      </c>
      <c r="G232" s="226">
        <f>IF(G$70=0,0,G$70/CHI_fec!G$70)</f>
        <v>2.1215307675761443</v>
      </c>
      <c r="H232" s="226">
        <f>IF(H$70=0,0,H$70/CHI_fec!H$70)</f>
        <v>1.4796271050486725</v>
      </c>
      <c r="I232" s="226">
        <f>IF(I$70=0,0,I$70/CHI_fec!I$70)</f>
        <v>1.5406697326119607</v>
      </c>
      <c r="J232" s="226">
        <f>IF(J$70=0,0,J$70/CHI_fec!J$70)</f>
        <v>1.5295845002490986</v>
      </c>
      <c r="K232" s="226">
        <f>IF(K$70=0,0,K$70/CHI_fec!K$70)</f>
        <v>1.3393314980812774</v>
      </c>
      <c r="L232" s="226">
        <f>IF(L$70=0,0,L$70/CHI_fec!L$70)</f>
        <v>1.4468984176057704</v>
      </c>
      <c r="M232" s="226">
        <f>IF(M$70=0,0,M$70/CHI_fec!M$70)</f>
        <v>1.405980203550069</v>
      </c>
      <c r="N232" s="226">
        <f>IF(N$70=0,0,N$70/CHI_fec!N$70)</f>
        <v>1.2961471091549193</v>
      </c>
      <c r="O232" s="226">
        <f>IF(O$70=0,0,O$70/CHI_fec!O$70)</f>
        <v>1.0839517373404723</v>
      </c>
      <c r="P232" s="226">
        <f>IF(P$70=0,0,P$70/CHI_fec!P$70)</f>
        <v>0.98446448586456681</v>
      </c>
      <c r="Q232" s="226">
        <f>IF(Q$70=0,0,Q$70/CHI_fec!Q$70)</f>
        <v>1.8862341223886418E-3</v>
      </c>
    </row>
    <row r="233" spans="1:17" x14ac:dyDescent="0.25">
      <c r="A233" s="127" t="s">
        <v>181</v>
      </c>
      <c r="B233" s="226">
        <f>IF(B$83=0,0,B$83/CHI_fec!B$83)</f>
        <v>1.2257508593926376</v>
      </c>
      <c r="C233" s="226">
        <f>IF(C$83=0,0,C$83/CHI_fec!C$83)</f>
        <v>1.1271921990572502</v>
      </c>
      <c r="D233" s="226">
        <f>IF(D$83=0,0,D$83/CHI_fec!D$83)</f>
        <v>1.1859671865027224</v>
      </c>
      <c r="E233" s="226">
        <f>IF(E$83=0,0,E$83/CHI_fec!E$83)</f>
        <v>1.5539375408340563</v>
      </c>
      <c r="F233" s="226">
        <f>IF(F$83=0,0,F$83/CHI_fec!F$83)</f>
        <v>1.3904959020778125</v>
      </c>
      <c r="G233" s="226">
        <f>IF(G$83=0,0,G$83/CHI_fec!G$83)</f>
        <v>1.4728320099949166</v>
      </c>
      <c r="H233" s="226">
        <f>IF(H$83=0,0,H$83/CHI_fec!H$83)</f>
        <v>1.574796972029133</v>
      </c>
      <c r="I233" s="226">
        <f>IF(I$83=0,0,I$83/CHI_fec!I$83)</f>
        <v>1.9097116383592501</v>
      </c>
      <c r="J233" s="226">
        <f>IF(J$83=0,0,J$83/CHI_fec!J$83)</f>
        <v>1.9691673624656065</v>
      </c>
      <c r="K233" s="226">
        <f>IF(K$83=0,0,K$83/CHI_fec!K$83)</f>
        <v>2.1368032896133591</v>
      </c>
      <c r="L233" s="226">
        <f>IF(L$83=0,0,L$83/CHI_fec!L$83)</f>
        <v>1.9390603332602598</v>
      </c>
      <c r="M233" s="226">
        <f>IF(M$83=0,0,M$83/CHI_fec!M$83)</f>
        <v>1.9411422391838158</v>
      </c>
      <c r="N233" s="226">
        <f>IF(N$83=0,0,N$83/CHI_fec!N$83)</f>
        <v>2.0567309850256636</v>
      </c>
      <c r="O233" s="226">
        <f>IF(O$83=0,0,O$83/CHI_fec!O$83)</f>
        <v>2.053525981305222</v>
      </c>
      <c r="P233" s="226">
        <f>IF(P$83=0,0,P$83/CHI_fec!P$83)</f>
        <v>1.9612693252194968</v>
      </c>
      <c r="Q233" s="226">
        <f>IF(Q$83=0,0,Q$83/CHI_fec!Q$83)</f>
        <v>2.070990834219149</v>
      </c>
    </row>
    <row r="234" spans="1:17" x14ac:dyDescent="0.25">
      <c r="A234" s="127" t="s">
        <v>180</v>
      </c>
      <c r="B234" s="225">
        <f>IF(B$91=0,0,B$91/CHI_fec!B$91)</f>
        <v>1.6525075568234355</v>
      </c>
      <c r="C234" s="225">
        <f>IF(C$91=0,0,C$91/CHI_fec!C$91)</f>
        <v>1.5914011874154963</v>
      </c>
      <c r="D234" s="225">
        <f>IF(D$91=0,0,D$91/CHI_fec!D$91)</f>
        <v>1.6278416796316884</v>
      </c>
      <c r="E234" s="225">
        <f>IF(E$91=0,0,E$91/CHI_fec!E$91)</f>
        <v>1.8165934116322016</v>
      </c>
      <c r="F234" s="225">
        <f>IF(F$91=0,0,F$91/CHI_fec!F$91)</f>
        <v>1.7570201272914836</v>
      </c>
      <c r="G234" s="225">
        <f>IF(G$91=0,0,G$91/CHI_fec!G$91)</f>
        <v>1.8089132813956652</v>
      </c>
      <c r="H234" s="225">
        <f>IF(H$91=0,0,H$91/CHI_fec!H$91)</f>
        <v>1.6011055670119465</v>
      </c>
      <c r="I234" s="225">
        <f>IF(I$91=0,0,I$91/CHI_fec!I$91)</f>
        <v>1.8335074317029931</v>
      </c>
      <c r="J234" s="225">
        <f>IF(J$91=0,0,J$91/CHI_fec!J$91)</f>
        <v>1.866708331500518</v>
      </c>
      <c r="K234" s="225">
        <f>IF(K$91=0,0,K$91/CHI_fec!K$91)</f>
        <v>1.8903135609723771</v>
      </c>
      <c r="L234" s="225">
        <f>IF(L$91=0,0,L$91/CHI_fec!L$91)</f>
        <v>1.8131300718326866</v>
      </c>
      <c r="M234" s="225">
        <f>IF(M$91=0,0,M$91/CHI_fec!M$91)</f>
        <v>1.7968794806688662</v>
      </c>
      <c r="N234" s="225">
        <f>IF(N$91=0,0,N$91/CHI_fec!N$91)</f>
        <v>1.8224353234702111</v>
      </c>
      <c r="O234" s="225">
        <f>IF(O$91=0,0,O$91/CHI_fec!O$91)</f>
        <v>1.7308546197307706</v>
      </c>
      <c r="P234" s="225">
        <f>IF(P$91=0,0,P$91/CHI_fec!P$91)</f>
        <v>1.6316497645566836</v>
      </c>
      <c r="Q234" s="225">
        <f>IF(Q$91=0,0,Q$91/CHI_fec!Q$91)</f>
        <v>1.2848107271786589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0.71365114384538852</v>
      </c>
      <c r="C237" s="230">
        <f>IF(C$108=0,0,C$108/CHI_fec!C$108)</f>
        <v>0.68357900513746328</v>
      </c>
      <c r="D237" s="230">
        <f>IF(D$108=0,0,D$108/CHI_fec!D$108)</f>
        <v>0.7015123817580684</v>
      </c>
      <c r="E237" s="230">
        <f>IF(E$108=0,0,E$108/CHI_fec!E$108)</f>
        <v>0.82298051462810873</v>
      </c>
      <c r="F237" s="230">
        <f>IF(F$108=0,0,F$108/CHI_fec!F$108)</f>
        <v>0.77194360553872476</v>
      </c>
      <c r="G237" s="230">
        <f>IF(G$108=0,0,G$108/CHI_fec!G$108)</f>
        <v>0.79873674330867372</v>
      </c>
      <c r="H237" s="230">
        <f>IF(H$108=0,0,H$108/CHI_fec!H$108)</f>
        <v>0.83118017923407839</v>
      </c>
      <c r="I237" s="230">
        <f>IF(I$108=0,0,I$108/CHI_fec!I$108)</f>
        <v>0.93320222746695558</v>
      </c>
      <c r="J237" s="230">
        <f>IF(J$108=0,0,J$108/CHI_fec!J$108)</f>
        <v>0.94870497198447479</v>
      </c>
      <c r="K237" s="230">
        <f>IF(K$108=0,0,K$108/CHI_fec!K$108)</f>
        <v>0.99935355266405579</v>
      </c>
      <c r="L237" s="230">
        <f>IF(L$108=0,0,L$108/CHI_fec!L$108)</f>
        <v>0.93409210639575824</v>
      </c>
      <c r="M237" s="230">
        <f>IF(M$108=0,0,M$108/CHI_fec!M$108)</f>
        <v>0.93356175569525579</v>
      </c>
      <c r="N237" s="230">
        <f>IF(N$108=0,0,N$108/CHI_fec!N$108)</f>
        <v>0.97687123951678334</v>
      </c>
      <c r="O237" s="230">
        <f>IF(O$108=0,0,O$108/CHI_fec!O$108)</f>
        <v>0.97299043119264284</v>
      </c>
      <c r="P237" s="230">
        <f>IF(P$108=0,0,P$108/CHI_fec!P$108)</f>
        <v>0.94329313893733313</v>
      </c>
      <c r="Q237" s="230">
        <f>IF(Q$108=0,0,Q$108/CHI_fec!Q$108)</f>
        <v>0.97359720838924146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0.70463843999999998</v>
      </c>
      <c r="C242" s="227">
        <f>IF(C$113=0,0,C$113/CHI_fec!C$113)</f>
        <v>0.70463843999999998</v>
      </c>
      <c r="D242" s="227">
        <f>IF(D$113=0,0,D$113/CHI_fec!D$113)</f>
        <v>0.70463844000000009</v>
      </c>
      <c r="E242" s="227">
        <f>IF(E$113=0,0,E$113/CHI_fec!E$113)</f>
        <v>0.95328438948510519</v>
      </c>
      <c r="F242" s="227">
        <f>IF(F$113=0,0,F$113/CHI_fec!F$113)</f>
        <v>0.92426123319155373</v>
      </c>
      <c r="G242" s="227">
        <f>IF(G$113=0,0,G$113/CHI_fec!G$113)</f>
        <v>0.96617507456723284</v>
      </c>
      <c r="H242" s="227">
        <f>IF(H$113=0,0,H$113/CHI_fec!H$113)</f>
        <v>0.99568653989183942</v>
      </c>
      <c r="I242" s="227">
        <f>IF(I$113=0,0,I$113/CHI_fec!I$113)</f>
        <v>1.0241294288576874</v>
      </c>
      <c r="J242" s="227">
        <f>IF(J$113=0,0,J$113/CHI_fec!J$113)</f>
        <v>1.0092465128989574</v>
      </c>
      <c r="K242" s="227">
        <f>IF(K$113=0,0,K$113/CHI_fec!K$113)</f>
        <v>0.93650156342292878</v>
      </c>
      <c r="L242" s="227">
        <f>IF(L$113=0,0,L$113/CHI_fec!L$113)</f>
        <v>0.96025945523995015</v>
      </c>
      <c r="M242" s="227">
        <f>IF(M$113=0,0,M$113/CHI_fec!M$113)</f>
        <v>0.98453763280050943</v>
      </c>
      <c r="N242" s="227">
        <f>IF(N$113=0,0,N$113/CHI_fec!N$113)</f>
        <v>0.97626134753825899</v>
      </c>
      <c r="O242" s="227">
        <f>IF(O$113=0,0,O$113/CHI_fec!O$113)</f>
        <v>0.91381729703061509</v>
      </c>
      <c r="P242" s="227">
        <f>IF(P$113=0,0,P$113/CHI_fec!P$113)</f>
        <v>0.86855471635988257</v>
      </c>
      <c r="Q242" s="227">
        <f>IF(Q$113=0,0,Q$113/CHI_fec!Q$113)</f>
        <v>0.78918539269729893</v>
      </c>
    </row>
    <row r="243" spans="1:17" x14ac:dyDescent="0.25">
      <c r="A243" s="127" t="s">
        <v>182</v>
      </c>
      <c r="B243" s="226">
        <f>IF(B$118=0,0,B$118/CHI_fec!B$118)</f>
        <v>1.9964755800000005</v>
      </c>
      <c r="C243" s="226">
        <f>IF(C$118=0,0,C$118/CHI_fec!C$118)</f>
        <v>1.9964755800000002</v>
      </c>
      <c r="D243" s="226">
        <f>IF(D$118=0,0,D$118/CHI_fec!D$118)</f>
        <v>1.9964755799999998</v>
      </c>
      <c r="E243" s="226">
        <f>IF(E$118=0,0,E$118/CHI_fec!E$118)</f>
        <v>2.0031547636469065</v>
      </c>
      <c r="F243" s="226">
        <f>IF(F$118=0,0,F$118/CHI_fec!F$118)</f>
        <v>2.0017783363230355</v>
      </c>
      <c r="G243" s="226">
        <f>IF(G$118=0,0,G$118/CHI_fec!G$118)</f>
        <v>2.0036679471552477</v>
      </c>
      <c r="H243" s="226">
        <f>IF(H$118=0,0,H$118/CHI_fec!H$118)</f>
        <v>2.0059793407844935</v>
      </c>
      <c r="I243" s="226">
        <f>IF(I$118=0,0,I$118/CHI_fec!I$118)</f>
        <v>2.0000762376859966</v>
      </c>
      <c r="J243" s="226">
        <f>IF(J$118=0,0,J$118/CHI_fec!J$118)</f>
        <v>1.9854925611909948</v>
      </c>
      <c r="K243" s="226">
        <f>IF(K$118=0,0,K$118/CHI_fec!K$118)</f>
        <v>1.997344049730664</v>
      </c>
      <c r="L243" s="226">
        <f>IF(L$118=0,0,L$118/CHI_fec!L$118)</f>
        <v>1.9613779123059027</v>
      </c>
      <c r="M243" s="226">
        <f>IF(M$118=0,0,M$118/CHI_fec!M$118)</f>
        <v>1.9492835823619163</v>
      </c>
      <c r="N243" s="226">
        <f>IF(N$118=0,0,N$118/CHI_fec!N$118)</f>
        <v>2.0014340724633795</v>
      </c>
      <c r="O243" s="226">
        <f>IF(O$118=0,0,O$118/CHI_fec!O$118)</f>
        <v>1.9960101452826049</v>
      </c>
      <c r="P243" s="226">
        <f>IF(P$118=0,0,P$118/CHI_fec!P$118)</f>
        <v>1.9955856998474295</v>
      </c>
      <c r="Q243" s="226">
        <f>IF(Q$118=0,0,Q$118/CHI_fec!Q$118)</f>
        <v>1.9919433441606946</v>
      </c>
    </row>
    <row r="244" spans="1:17" x14ac:dyDescent="0.25">
      <c r="A244" s="127" t="s">
        <v>181</v>
      </c>
      <c r="B244" s="226">
        <f>IF(B$131=0,0,B$131/CHI_fec!B$131)</f>
        <v>1.2257508593926376</v>
      </c>
      <c r="C244" s="226">
        <f>IF(C$131=0,0,C$131/CHI_fec!C$131)</f>
        <v>1.1271921990572502</v>
      </c>
      <c r="D244" s="226">
        <f>IF(D$131=0,0,D$131/CHI_fec!D$131)</f>
        <v>1.1859671865027221</v>
      </c>
      <c r="E244" s="226">
        <f>IF(E$131=0,0,E$131/CHI_fec!E$131)</f>
        <v>1.5539375408340563</v>
      </c>
      <c r="F244" s="226">
        <f>IF(F$131=0,0,F$131/CHI_fec!F$131)</f>
        <v>1.3904959020778125</v>
      </c>
      <c r="G244" s="226">
        <f>IF(G$131=0,0,G$131/CHI_fec!G$131)</f>
        <v>1.4728320099949164</v>
      </c>
      <c r="H244" s="226">
        <f>IF(H$131=0,0,H$131/CHI_fec!H$131)</f>
        <v>1.5747969720291333</v>
      </c>
      <c r="I244" s="226">
        <f>IF(I$131=0,0,I$131/CHI_fec!I$131)</f>
        <v>1.9097116383592501</v>
      </c>
      <c r="J244" s="226">
        <f>IF(J$131=0,0,J$131/CHI_fec!J$131)</f>
        <v>1.9691673624656065</v>
      </c>
      <c r="K244" s="226">
        <f>IF(K$131=0,0,K$131/CHI_fec!K$131)</f>
        <v>2.1368032896133591</v>
      </c>
      <c r="L244" s="226">
        <f>IF(L$131=0,0,L$131/CHI_fec!L$131)</f>
        <v>1.9390603332602598</v>
      </c>
      <c r="M244" s="226">
        <f>IF(M$131=0,0,M$131/CHI_fec!M$131)</f>
        <v>1.9411422391838153</v>
      </c>
      <c r="N244" s="226">
        <f>IF(N$131=0,0,N$131/CHI_fec!N$131)</f>
        <v>2.0567309850256636</v>
      </c>
      <c r="O244" s="226">
        <f>IF(O$131=0,0,O$131/CHI_fec!O$131)</f>
        <v>2.053525981305222</v>
      </c>
      <c r="P244" s="226">
        <f>IF(P$131=0,0,P$131/CHI_fec!P$131)</f>
        <v>1.9612693252194968</v>
      </c>
      <c r="Q244" s="226">
        <f>IF(Q$131=0,0,Q$131/CHI_fec!Q$131)</f>
        <v>2.070990834219149</v>
      </c>
    </row>
    <row r="245" spans="1:17" x14ac:dyDescent="0.25">
      <c r="A245" s="127" t="s">
        <v>180</v>
      </c>
      <c r="B245" s="225">
        <f>IF(B$139=0,0,B$139/CHI_fec!B$139)</f>
        <v>1.6098318870803556</v>
      </c>
      <c r="C245" s="225">
        <f>IF(C$139=0,0,C$139/CHI_fec!C$139)</f>
        <v>1.5449802885796717</v>
      </c>
      <c r="D245" s="225">
        <f>IF(D$139=0,0,D$139/CHI_fec!D$139)</f>
        <v>1.5836542303187919</v>
      </c>
      <c r="E245" s="225">
        <f>IF(E$139=0,0,E$139/CHI_fec!E$139)</f>
        <v>1.8284661126537998</v>
      </c>
      <c r="F245" s="225">
        <f>IF(F$139=0,0,F$139/CHI_fec!F$139)</f>
        <v>1.7203677047701165</v>
      </c>
      <c r="G245" s="225">
        <f>IF(G$139=0,0,G$139/CHI_fec!G$139)</f>
        <v>1.7753051542555902</v>
      </c>
      <c r="H245" s="225">
        <f>IF(H$139=0,0,H$139/CHI_fec!H$139)</f>
        <v>1.8433280952990481</v>
      </c>
      <c r="I245" s="225">
        <f>IF(I$139=0,0,I$139/CHI_fec!I$139)</f>
        <v>2.0602455910614164</v>
      </c>
      <c r="J245" s="225">
        <f>IF(J$139=0,0,J$139/CHI_fec!J$139)</f>
        <v>2.0945808961815695</v>
      </c>
      <c r="K245" s="225">
        <f>IF(K$139=0,0,K$139/CHI_fec!K$139)</f>
        <v>2.2096538175160454</v>
      </c>
      <c r="L245" s="225">
        <f>IF(L$139=0,0,L$139/CHI_fec!L$139)</f>
        <v>2.0650678710600969</v>
      </c>
      <c r="M245" s="225">
        <f>IF(M$139=0,0,M$139/CHI_fec!M$139)</f>
        <v>2.0612905530815837</v>
      </c>
      <c r="N245" s="225">
        <f>IF(N$139=0,0,N$139/CHI_fec!N$139)</f>
        <v>2.1586118737733289</v>
      </c>
      <c r="O245" s="225">
        <f>IF(O$139=0,0,O$139/CHI_fec!O$139)</f>
        <v>2.154320648271367</v>
      </c>
      <c r="P245" s="225">
        <f>IF(P$139=0,0,P$139/CHI_fec!P$139)</f>
        <v>2.0934449916977478</v>
      </c>
      <c r="Q245" s="225">
        <f>IF(Q$139=0,0,Q$139/CHI_fec!Q$139)</f>
        <v>2.1641762320961497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18299.90134824071</v>
      </c>
      <c r="C3" s="46">
        <f t="shared" ref="C3:Q3" si="0">SUM(C4:C6)</f>
        <v>16671.905654855458</v>
      </c>
      <c r="D3" s="46">
        <f t="shared" si="0"/>
        <v>15566.674523753398</v>
      </c>
      <c r="E3" s="46">
        <f t="shared" si="0"/>
        <v>14648.120444345419</v>
      </c>
      <c r="F3" s="46">
        <f t="shared" si="0"/>
        <v>14830.223566986053</v>
      </c>
      <c r="G3" s="46">
        <f t="shared" si="0"/>
        <v>14306.169587892848</v>
      </c>
      <c r="H3" s="46">
        <f t="shared" si="0"/>
        <v>15361.43321932093</v>
      </c>
      <c r="I3" s="46">
        <f t="shared" si="0"/>
        <v>16234.991601517948</v>
      </c>
      <c r="J3" s="46">
        <f t="shared" si="0"/>
        <v>15487.08551663081</v>
      </c>
      <c r="K3" s="46">
        <f t="shared" si="0"/>
        <v>13374.49805274734</v>
      </c>
      <c r="L3" s="46">
        <f t="shared" si="0"/>
        <v>14253</v>
      </c>
      <c r="M3" s="46">
        <f t="shared" si="0"/>
        <v>15168.288987691485</v>
      </c>
      <c r="N3" s="46">
        <f t="shared" si="0"/>
        <v>15138.44712861241</v>
      </c>
      <c r="O3" s="46">
        <f t="shared" si="0"/>
        <v>15225.975466340315</v>
      </c>
      <c r="P3" s="46">
        <f t="shared" si="0"/>
        <v>15989.190406485755</v>
      </c>
      <c r="Q3" s="46">
        <f t="shared" si="0"/>
        <v>15446.8932725053</v>
      </c>
    </row>
    <row r="4" spans="1:17" x14ac:dyDescent="0.25">
      <c r="A4" s="257" t="s">
        <v>38</v>
      </c>
      <c r="B4" s="215">
        <v>7994.6018469873306</v>
      </c>
      <c r="C4" s="215">
        <v>7196.1335356590353</v>
      </c>
      <c r="D4" s="215">
        <v>6257.5368980857011</v>
      </c>
      <c r="E4" s="215">
        <v>5966.0666474121044</v>
      </c>
      <c r="F4" s="215">
        <v>5684.2123703189363</v>
      </c>
      <c r="G4" s="215">
        <v>5521.1055839206283</v>
      </c>
      <c r="H4" s="215">
        <v>6032.6261136140056</v>
      </c>
      <c r="I4" s="215">
        <v>5928.4134458126446</v>
      </c>
      <c r="J4" s="215">
        <v>5499.9358373430587</v>
      </c>
      <c r="K4" s="215">
        <v>5563.3643885276006</v>
      </c>
      <c r="L4" s="215">
        <v>5235.2730330139675</v>
      </c>
      <c r="M4" s="215">
        <v>5772.6211915906024</v>
      </c>
      <c r="N4" s="215">
        <v>5676.1104917308694</v>
      </c>
      <c r="O4" s="215">
        <v>5837.9060344243808</v>
      </c>
      <c r="P4" s="215">
        <v>6052.1067900057651</v>
      </c>
      <c r="Q4" s="215">
        <v>6054.1640880466903</v>
      </c>
    </row>
    <row r="5" spans="1:17" x14ac:dyDescent="0.25">
      <c r="A5" s="256" t="s">
        <v>37</v>
      </c>
      <c r="B5" s="214">
        <v>4786.197474967641</v>
      </c>
      <c r="C5" s="214">
        <v>4152.8170186198495</v>
      </c>
      <c r="D5" s="214">
        <v>4652.3108867027213</v>
      </c>
      <c r="E5" s="214">
        <v>4405.8016131061204</v>
      </c>
      <c r="F5" s="214">
        <v>5025.2159205804755</v>
      </c>
      <c r="G5" s="214">
        <v>4754.9347739220284</v>
      </c>
      <c r="H5" s="214">
        <v>5071.4435780127196</v>
      </c>
      <c r="I5" s="214">
        <v>5947.220037076997</v>
      </c>
      <c r="J5" s="214">
        <v>5839.9303065392605</v>
      </c>
      <c r="K5" s="214">
        <v>4388.9106623186926</v>
      </c>
      <c r="L5" s="214">
        <v>5336.4599799838197</v>
      </c>
      <c r="M5" s="214">
        <v>5589.154021276292</v>
      </c>
      <c r="N5" s="214">
        <v>5888.6782132750341</v>
      </c>
      <c r="O5" s="214">
        <v>5863.1678440202832</v>
      </c>
      <c r="P5" s="214">
        <v>6221.6190582558438</v>
      </c>
      <c r="Q5" s="214">
        <v>5736.9646542293794</v>
      </c>
    </row>
    <row r="6" spans="1:17" x14ac:dyDescent="0.25">
      <c r="A6" s="223" t="s">
        <v>57</v>
      </c>
      <c r="B6" s="213">
        <v>5519.1020262857382</v>
      </c>
      <c r="C6" s="213">
        <v>5322.9551005765734</v>
      </c>
      <c r="D6" s="213">
        <v>4656.8267389649745</v>
      </c>
      <c r="E6" s="213">
        <v>4276.2521838271941</v>
      </c>
      <c r="F6" s="213">
        <v>4120.7952760866419</v>
      </c>
      <c r="G6" s="213">
        <v>4030.1292300501923</v>
      </c>
      <c r="H6" s="213">
        <v>4257.363527694205</v>
      </c>
      <c r="I6" s="213">
        <v>4359.3581186283063</v>
      </c>
      <c r="J6" s="213">
        <v>4147.219372748491</v>
      </c>
      <c r="K6" s="213">
        <v>3422.2230019010481</v>
      </c>
      <c r="L6" s="213">
        <v>3681.2669870022128</v>
      </c>
      <c r="M6" s="213">
        <v>3806.5137748245902</v>
      </c>
      <c r="N6" s="213">
        <v>3573.6584236065069</v>
      </c>
      <c r="O6" s="213">
        <v>3524.9015878956502</v>
      </c>
      <c r="P6" s="213">
        <v>3715.4645582241474</v>
      </c>
      <c r="Q6" s="213">
        <v>3655.7645302292308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35414</v>
      </c>
      <c r="C9" s="215">
        <v>32118</v>
      </c>
      <c r="D9" s="215">
        <v>31009</v>
      </c>
      <c r="E9" s="215">
        <v>32749</v>
      </c>
      <c r="F9" s="215">
        <v>31854</v>
      </c>
      <c r="G9" s="215">
        <v>31009</v>
      </c>
      <c r="H9" s="215">
        <v>33630</v>
      </c>
      <c r="I9" s="215">
        <v>33382</v>
      </c>
      <c r="J9" s="215">
        <v>32461</v>
      </c>
      <c r="K9" s="215">
        <v>29974</v>
      </c>
      <c r="L9" s="215">
        <v>29203</v>
      </c>
      <c r="M9" s="215">
        <v>33540</v>
      </c>
      <c r="N9" s="215">
        <v>32432</v>
      </c>
      <c r="O9" s="215">
        <v>31308</v>
      </c>
      <c r="P9" s="215">
        <v>32099</v>
      </c>
      <c r="Q9" s="215">
        <v>33222.149248417496</v>
      </c>
    </row>
    <row r="10" spans="1:17" x14ac:dyDescent="0.25">
      <c r="A10" s="256" t="s">
        <v>201</v>
      </c>
      <c r="B10" s="214">
        <v>17298.450095999997</v>
      </c>
      <c r="C10" s="214">
        <v>15122.740919999997</v>
      </c>
      <c r="D10" s="214">
        <v>18810.117419999999</v>
      </c>
      <c r="E10" s="214">
        <v>19732.100399999999</v>
      </c>
      <c r="F10" s="214">
        <v>22976.657135999998</v>
      </c>
      <c r="G10" s="214">
        <v>21789.371759999995</v>
      </c>
      <c r="H10" s="214">
        <v>23066.966879999996</v>
      </c>
      <c r="I10" s="214">
        <v>27322.869791999994</v>
      </c>
      <c r="J10" s="214">
        <v>28122.269915999994</v>
      </c>
      <c r="K10" s="214">
        <v>26232.337079999998</v>
      </c>
      <c r="L10" s="214">
        <v>30367.296000000002</v>
      </c>
      <c r="M10" s="214">
        <v>31600.317460799997</v>
      </c>
      <c r="N10" s="214">
        <v>30571.970519999999</v>
      </c>
      <c r="O10" s="214">
        <v>32429.867760000001</v>
      </c>
      <c r="P10" s="214">
        <v>33888.619295999997</v>
      </c>
      <c r="Q10" s="214">
        <v>32272.485840000001</v>
      </c>
    </row>
    <row r="11" spans="1:17" x14ac:dyDescent="0.25">
      <c r="A11" s="223" t="s">
        <v>200</v>
      </c>
      <c r="B11" s="213">
        <v>7505</v>
      </c>
      <c r="C11" s="213">
        <v>7293</v>
      </c>
      <c r="D11" s="213">
        <v>7084</v>
      </c>
      <c r="E11" s="213">
        <v>7205.72</v>
      </c>
      <c r="F11" s="213">
        <v>7088.9</v>
      </c>
      <c r="G11" s="213">
        <v>6948.4</v>
      </c>
      <c r="H11" s="213">
        <v>7285.6</v>
      </c>
      <c r="I11" s="213">
        <v>7535.3</v>
      </c>
      <c r="J11" s="213">
        <v>7513.9</v>
      </c>
      <c r="K11" s="213">
        <v>6784.1</v>
      </c>
      <c r="L11" s="213">
        <v>7163.6</v>
      </c>
      <c r="M11" s="213">
        <v>7341.6</v>
      </c>
      <c r="N11" s="213">
        <v>7079.7</v>
      </c>
      <c r="O11" s="213">
        <v>7255.9</v>
      </c>
      <c r="P11" s="213">
        <v>7458.9</v>
      </c>
      <c r="Q11" s="213">
        <v>7432.8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39348.888888888891</v>
      </c>
      <c r="C14" s="120">
        <v>36440.663302025787</v>
      </c>
      <c r="D14" s="120">
        <v>33532.437715162683</v>
      </c>
      <c r="E14" s="120">
        <v>36440.663302025787</v>
      </c>
      <c r="F14" s="120">
        <v>33532.437715162683</v>
      </c>
      <c r="G14" s="120">
        <v>33532.437715162683</v>
      </c>
      <c r="H14" s="120">
        <v>36440.663302025787</v>
      </c>
      <c r="I14" s="120">
        <v>36440.663302025787</v>
      </c>
      <c r="J14" s="120">
        <v>36440.663302025787</v>
      </c>
      <c r="K14" s="120">
        <v>36440.663302025787</v>
      </c>
      <c r="L14" s="120">
        <v>33532.437715162683</v>
      </c>
      <c r="M14" s="120">
        <v>36440.663302025787</v>
      </c>
      <c r="N14" s="120">
        <v>36440.663302025787</v>
      </c>
      <c r="O14" s="120">
        <v>33532.437715162683</v>
      </c>
      <c r="P14" s="120">
        <v>36440.663302025787</v>
      </c>
      <c r="Q14" s="120">
        <v>36440.663302025787</v>
      </c>
    </row>
    <row r="15" spans="1:17" x14ac:dyDescent="0.25">
      <c r="A15" s="180" t="s">
        <v>201</v>
      </c>
      <c r="B15" s="189">
        <v>19220.500106666663</v>
      </c>
      <c r="C15" s="189">
        <v>17391.737245722776</v>
      </c>
      <c r="D15" s="189">
        <v>21049.26296761055</v>
      </c>
      <c r="E15" s="189">
        <v>21049.26296761055</v>
      </c>
      <c r="F15" s="189">
        <v>24706.788689498324</v>
      </c>
      <c r="G15" s="189">
        <v>24706.788689498324</v>
      </c>
      <c r="H15" s="189">
        <v>24706.788689498324</v>
      </c>
      <c r="I15" s="189">
        <v>30193.077272329978</v>
      </c>
      <c r="J15" s="189">
        <v>30193.077272329981</v>
      </c>
      <c r="K15" s="189">
        <v>30193.077272329985</v>
      </c>
      <c r="L15" s="189">
        <v>32021.840133273869</v>
      </c>
      <c r="M15" s="189">
        <v>33850.602994217756</v>
      </c>
      <c r="N15" s="189">
        <v>33850.602994217756</v>
      </c>
      <c r="O15" s="189">
        <v>35679.365855161639</v>
      </c>
      <c r="P15" s="189">
        <v>35679.365855161639</v>
      </c>
      <c r="Q15" s="189">
        <v>35679.365855161639</v>
      </c>
    </row>
    <row r="16" spans="1:17" x14ac:dyDescent="0.25">
      <c r="A16" s="108" t="s">
        <v>200</v>
      </c>
      <c r="B16" s="118">
        <v>8944.4444444444453</v>
      </c>
      <c r="C16" s="118">
        <v>8944.4444444444453</v>
      </c>
      <c r="D16" s="118">
        <v>8076.0491133822125</v>
      </c>
      <c r="E16" s="118">
        <v>8076.0491133822125</v>
      </c>
      <c r="F16" s="118">
        <v>8076.0491133822125</v>
      </c>
      <c r="G16" s="118">
        <v>8076.0491133822125</v>
      </c>
      <c r="H16" s="118">
        <v>8487.5125166043235</v>
      </c>
      <c r="I16" s="118">
        <v>8487.5125166043235</v>
      </c>
      <c r="J16" s="118">
        <v>8487.5125166043235</v>
      </c>
      <c r="K16" s="118">
        <v>8030.5805887642027</v>
      </c>
      <c r="L16" s="118">
        <v>8030.5805887642018</v>
      </c>
      <c r="M16" s="118">
        <v>8487.5125166043235</v>
      </c>
      <c r="N16" s="118">
        <v>8076.0491133822125</v>
      </c>
      <c r="O16" s="118">
        <v>8076.0491133822125</v>
      </c>
      <c r="P16" s="118">
        <v>8487.5125166043235</v>
      </c>
      <c r="Q16" s="118">
        <v>8442.0439919863129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0</v>
      </c>
      <c r="E18" s="120">
        <v>2908.2255868631064</v>
      </c>
      <c r="F18" s="120">
        <v>0</v>
      </c>
      <c r="G18" s="120">
        <v>2908.2255868631064</v>
      </c>
      <c r="H18" s="120">
        <v>2908.2255868631064</v>
      </c>
      <c r="I18" s="120">
        <v>2908.2255868631064</v>
      </c>
      <c r="J18" s="120">
        <v>2908.2255868631064</v>
      </c>
      <c r="K18" s="120">
        <v>0</v>
      </c>
      <c r="L18" s="120">
        <v>0</v>
      </c>
      <c r="M18" s="120">
        <v>5816.4511737262128</v>
      </c>
      <c r="N18" s="120">
        <v>0</v>
      </c>
      <c r="O18" s="120">
        <v>0</v>
      </c>
      <c r="P18" s="120">
        <v>5816.4511737262128</v>
      </c>
      <c r="Q18" s="120">
        <v>0</v>
      </c>
    </row>
    <row r="19" spans="1:17" x14ac:dyDescent="0.25">
      <c r="A19" s="179" t="s">
        <v>201</v>
      </c>
      <c r="B19" s="189"/>
      <c r="C19" s="189">
        <v>0</v>
      </c>
      <c r="D19" s="189">
        <v>3657.5257218877741</v>
      </c>
      <c r="E19" s="189">
        <v>1828.7628609438862</v>
      </c>
      <c r="F19" s="189">
        <v>3657.5257218877741</v>
      </c>
      <c r="G19" s="189">
        <v>1828.7628609438862</v>
      </c>
      <c r="H19" s="189">
        <v>0</v>
      </c>
      <c r="I19" s="189">
        <v>7315.0514437755437</v>
      </c>
      <c r="J19" s="189">
        <v>1828.7628609438862</v>
      </c>
      <c r="K19" s="189">
        <v>3.637978807091713E-12</v>
      </c>
      <c r="L19" s="189">
        <v>3657.5257218877723</v>
      </c>
      <c r="M19" s="189">
        <v>1828.7628609438871</v>
      </c>
      <c r="N19" s="189">
        <v>1828.7628609438862</v>
      </c>
      <c r="O19" s="189">
        <v>1828.7628609438862</v>
      </c>
      <c r="P19" s="189">
        <v>1828.7628609438862</v>
      </c>
      <c r="Q19" s="189">
        <v>0</v>
      </c>
    </row>
    <row r="20" spans="1:17" x14ac:dyDescent="0.25">
      <c r="A20" s="119" t="s">
        <v>200</v>
      </c>
      <c r="B20" s="118"/>
      <c r="C20" s="118">
        <v>0</v>
      </c>
      <c r="D20" s="118">
        <v>0</v>
      </c>
      <c r="E20" s="118">
        <v>0</v>
      </c>
      <c r="F20" s="118">
        <v>868.395331062232</v>
      </c>
      <c r="G20" s="118">
        <v>456.93192784012075</v>
      </c>
      <c r="H20" s="118">
        <v>822.92680644422251</v>
      </c>
      <c r="I20" s="118">
        <v>456.93192784012075</v>
      </c>
      <c r="J20" s="118">
        <v>411.46340322211125</v>
      </c>
      <c r="K20" s="118">
        <v>0</v>
      </c>
      <c r="L20" s="118">
        <v>411.4634032221112</v>
      </c>
      <c r="M20" s="118">
        <v>913.8638556802415</v>
      </c>
      <c r="N20" s="118">
        <v>0</v>
      </c>
      <c r="O20" s="118">
        <v>456.93192784012075</v>
      </c>
      <c r="P20" s="118">
        <v>822.92680644422251</v>
      </c>
      <c r="Q20" s="118">
        <v>411.46340322211125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2908.2255868631037</v>
      </c>
      <c r="D22" s="120">
        <f t="shared" ref="D22:Q22" si="1">C14+D18-D14</f>
        <v>2908.2255868631037</v>
      </c>
      <c r="E22" s="120">
        <f t="shared" si="1"/>
        <v>0</v>
      </c>
      <c r="F22" s="120">
        <f t="shared" si="1"/>
        <v>2908.2255868631037</v>
      </c>
      <c r="G22" s="120">
        <f t="shared" si="1"/>
        <v>2908.2255868631037</v>
      </c>
      <c r="H22" s="120">
        <f t="shared" si="1"/>
        <v>0</v>
      </c>
      <c r="I22" s="120">
        <f t="shared" si="1"/>
        <v>2908.2255868631037</v>
      </c>
      <c r="J22" s="120">
        <f t="shared" si="1"/>
        <v>2908.2255868631037</v>
      </c>
      <c r="K22" s="120">
        <f t="shared" si="1"/>
        <v>0</v>
      </c>
      <c r="L22" s="120">
        <f t="shared" si="1"/>
        <v>2908.2255868631037</v>
      </c>
      <c r="M22" s="120">
        <f t="shared" si="1"/>
        <v>2908.2255868631109</v>
      </c>
      <c r="N22" s="120">
        <f t="shared" si="1"/>
        <v>0</v>
      </c>
      <c r="O22" s="120">
        <f t="shared" si="1"/>
        <v>2908.2255868631037</v>
      </c>
      <c r="P22" s="120">
        <f t="shared" si="1"/>
        <v>2908.2255868631109</v>
      </c>
      <c r="Q22" s="120">
        <f t="shared" si="1"/>
        <v>0</v>
      </c>
    </row>
    <row r="23" spans="1:17" x14ac:dyDescent="0.25">
      <c r="A23" s="179" t="s">
        <v>201</v>
      </c>
      <c r="B23" s="189"/>
      <c r="C23" s="189">
        <f t="shared" ref="C23:Q24" si="2">B15+C19-C15</f>
        <v>1828.7628609438871</v>
      </c>
      <c r="D23" s="189">
        <f t="shared" si="2"/>
        <v>0</v>
      </c>
      <c r="E23" s="189">
        <f t="shared" si="2"/>
        <v>1828.7628609438871</v>
      </c>
      <c r="F23" s="189">
        <f t="shared" si="2"/>
        <v>0</v>
      </c>
      <c r="G23" s="189">
        <f t="shared" si="2"/>
        <v>1828.7628609438871</v>
      </c>
      <c r="H23" s="189">
        <f t="shared" si="2"/>
        <v>0</v>
      </c>
      <c r="I23" s="189">
        <f t="shared" si="2"/>
        <v>1828.7628609438907</v>
      </c>
      <c r="J23" s="189">
        <f t="shared" si="2"/>
        <v>1828.7628609438834</v>
      </c>
      <c r="K23" s="189">
        <f t="shared" si="2"/>
        <v>0</v>
      </c>
      <c r="L23" s="189">
        <f t="shared" si="2"/>
        <v>1828.7628609438871</v>
      </c>
      <c r="M23" s="189">
        <f t="shared" si="2"/>
        <v>0</v>
      </c>
      <c r="N23" s="189">
        <f t="shared" si="2"/>
        <v>1828.7628609438834</v>
      </c>
      <c r="O23" s="189">
        <f t="shared" si="2"/>
        <v>0</v>
      </c>
      <c r="P23" s="189">
        <f t="shared" si="2"/>
        <v>1828.7628609438834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0</v>
      </c>
      <c r="D24" s="118">
        <f t="shared" si="2"/>
        <v>868.3953310622328</v>
      </c>
      <c r="E24" s="118">
        <f t="shared" si="2"/>
        <v>0</v>
      </c>
      <c r="F24" s="118">
        <f t="shared" si="2"/>
        <v>868.3953310622328</v>
      </c>
      <c r="G24" s="118">
        <f t="shared" si="2"/>
        <v>456.9319278401199</v>
      </c>
      <c r="H24" s="118">
        <f t="shared" si="2"/>
        <v>411.46340322211108</v>
      </c>
      <c r="I24" s="118">
        <f t="shared" si="2"/>
        <v>456.9319278401199</v>
      </c>
      <c r="J24" s="118">
        <f t="shared" si="2"/>
        <v>411.46340322211108</v>
      </c>
      <c r="K24" s="118">
        <f t="shared" si="2"/>
        <v>456.93192784012081</v>
      </c>
      <c r="L24" s="118">
        <f t="shared" si="2"/>
        <v>411.4634032221129</v>
      </c>
      <c r="M24" s="118">
        <f t="shared" si="2"/>
        <v>456.9319278401199</v>
      </c>
      <c r="N24" s="118">
        <f t="shared" si="2"/>
        <v>411.46340322211108</v>
      </c>
      <c r="O24" s="118">
        <f t="shared" si="2"/>
        <v>456.9319278401199</v>
      </c>
      <c r="P24" s="118">
        <f t="shared" si="2"/>
        <v>411.46340322211108</v>
      </c>
      <c r="Q24" s="118">
        <f t="shared" si="2"/>
        <v>456.93192784012172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3934.8888888888905</v>
      </c>
      <c r="C26" s="120">
        <f t="shared" ref="C26:Q26" si="3">C14-C9</f>
        <v>4322.6633020257868</v>
      </c>
      <c r="D26" s="120">
        <f t="shared" si="3"/>
        <v>2523.4377151626832</v>
      </c>
      <c r="E26" s="120">
        <f t="shared" si="3"/>
        <v>3691.6633020257868</v>
      </c>
      <c r="F26" s="120">
        <f t="shared" si="3"/>
        <v>1678.4377151626832</v>
      </c>
      <c r="G26" s="120">
        <f t="shared" si="3"/>
        <v>2523.4377151626832</v>
      </c>
      <c r="H26" s="120">
        <f t="shared" si="3"/>
        <v>2810.6633020257868</v>
      </c>
      <c r="I26" s="120">
        <f t="shared" si="3"/>
        <v>3058.6633020257868</v>
      </c>
      <c r="J26" s="120">
        <f t="shared" si="3"/>
        <v>3979.6633020257868</v>
      </c>
      <c r="K26" s="120">
        <f t="shared" si="3"/>
        <v>6466.6633020257868</v>
      </c>
      <c r="L26" s="120">
        <f t="shared" si="3"/>
        <v>4329.4377151626832</v>
      </c>
      <c r="M26" s="120">
        <f t="shared" si="3"/>
        <v>2900.6633020257868</v>
      </c>
      <c r="N26" s="120">
        <f t="shared" si="3"/>
        <v>4008.6633020257868</v>
      </c>
      <c r="O26" s="120">
        <f t="shared" si="3"/>
        <v>2224.4377151626832</v>
      </c>
      <c r="P26" s="120">
        <f t="shared" si="3"/>
        <v>4341.6633020257868</v>
      </c>
      <c r="Q26" s="120">
        <f t="shared" si="3"/>
        <v>3218.5140536082909</v>
      </c>
    </row>
    <row r="27" spans="1:17" x14ac:dyDescent="0.25">
      <c r="A27" s="180" t="s">
        <v>201</v>
      </c>
      <c r="B27" s="189">
        <f t="shared" ref="B27:Q27" si="4">B15-B10</f>
        <v>1922.0500106666659</v>
      </c>
      <c r="C27" s="189">
        <f t="shared" si="4"/>
        <v>2268.9963257227791</v>
      </c>
      <c r="D27" s="189">
        <f t="shared" si="4"/>
        <v>2239.1455476105511</v>
      </c>
      <c r="E27" s="189">
        <f t="shared" si="4"/>
        <v>1317.1625676105505</v>
      </c>
      <c r="F27" s="189">
        <f t="shared" si="4"/>
        <v>1730.131553498326</v>
      </c>
      <c r="G27" s="189">
        <f t="shared" si="4"/>
        <v>2917.4169294983294</v>
      </c>
      <c r="H27" s="189">
        <f t="shared" si="4"/>
        <v>1639.8218094983276</v>
      </c>
      <c r="I27" s="189">
        <f t="shared" si="4"/>
        <v>2870.2074803299838</v>
      </c>
      <c r="J27" s="189">
        <f t="shared" si="4"/>
        <v>2070.8073563299877</v>
      </c>
      <c r="K27" s="189">
        <f t="shared" si="4"/>
        <v>3960.7401923299876</v>
      </c>
      <c r="L27" s="189">
        <f t="shared" si="4"/>
        <v>1654.5441332738665</v>
      </c>
      <c r="M27" s="189">
        <f t="shared" si="4"/>
        <v>2250.2855334177584</v>
      </c>
      <c r="N27" s="189">
        <f t="shared" si="4"/>
        <v>3278.6324742177567</v>
      </c>
      <c r="O27" s="189">
        <f t="shared" si="4"/>
        <v>3249.498095161638</v>
      </c>
      <c r="P27" s="189">
        <f t="shared" si="4"/>
        <v>1790.7465591616419</v>
      </c>
      <c r="Q27" s="189">
        <f t="shared" si="4"/>
        <v>3406.8800151616379</v>
      </c>
    </row>
    <row r="28" spans="1:17" x14ac:dyDescent="0.25">
      <c r="A28" s="108" t="s">
        <v>200</v>
      </c>
      <c r="B28" s="118">
        <f t="shared" ref="B28:Q28" si="5">B16-B11</f>
        <v>1439.4444444444453</v>
      </c>
      <c r="C28" s="118">
        <f t="shared" si="5"/>
        <v>1651.4444444444453</v>
      </c>
      <c r="D28" s="118">
        <f t="shared" si="5"/>
        <v>992.04911338221245</v>
      </c>
      <c r="E28" s="118">
        <f t="shared" si="5"/>
        <v>870.3291133822122</v>
      </c>
      <c r="F28" s="118">
        <f t="shared" si="5"/>
        <v>987.14911338221282</v>
      </c>
      <c r="G28" s="118">
        <f t="shared" si="5"/>
        <v>1127.6491133822128</v>
      </c>
      <c r="H28" s="118">
        <f t="shared" si="5"/>
        <v>1201.9125166043232</v>
      </c>
      <c r="I28" s="118">
        <f t="shared" si="5"/>
        <v>952.21251660432335</v>
      </c>
      <c r="J28" s="118">
        <f t="shared" si="5"/>
        <v>973.6125166043239</v>
      </c>
      <c r="K28" s="118">
        <f t="shared" si="5"/>
        <v>1246.4805887642024</v>
      </c>
      <c r="L28" s="118">
        <f t="shared" si="5"/>
        <v>866.98058876420146</v>
      </c>
      <c r="M28" s="118">
        <f t="shared" si="5"/>
        <v>1145.9125166043232</v>
      </c>
      <c r="N28" s="118">
        <f t="shared" si="5"/>
        <v>996.34911338221264</v>
      </c>
      <c r="O28" s="118">
        <f t="shared" si="5"/>
        <v>820.14911338221282</v>
      </c>
      <c r="P28" s="118">
        <f t="shared" si="5"/>
        <v>1028.6125166043239</v>
      </c>
      <c r="Q28" s="118">
        <f t="shared" si="5"/>
        <v>1009.2439919863127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7073.2671727647721</v>
      </c>
      <c r="C31" s="38">
        <v>6510.2791999999999</v>
      </c>
      <c r="D31" s="38">
        <v>6546.01181</v>
      </c>
      <c r="E31" s="38">
        <v>6720.4668600000005</v>
      </c>
      <c r="F31" s="38">
        <v>6855.5294400000002</v>
      </c>
      <c r="G31" s="38">
        <v>6601.0874343388541</v>
      </c>
      <c r="H31" s="38">
        <v>6779.5592299999998</v>
      </c>
      <c r="I31" s="38">
        <v>7328.9367700000003</v>
      </c>
      <c r="J31" s="38">
        <v>6916.5881200000003</v>
      </c>
      <c r="K31" s="38">
        <v>6283.4477700000007</v>
      </c>
      <c r="L31" s="38">
        <v>6440.383541342876</v>
      </c>
      <c r="M31" s="38">
        <v>6648.3309229068846</v>
      </c>
      <c r="N31" s="38">
        <v>6393.5378926186841</v>
      </c>
      <c r="O31" s="38">
        <v>6459.8064859808173</v>
      </c>
      <c r="P31" s="38">
        <v>6500.7109079627589</v>
      </c>
      <c r="Q31" s="38">
        <v>6484.5078390182925</v>
      </c>
    </row>
    <row r="32" spans="1:17" x14ac:dyDescent="0.25">
      <c r="A32" s="55" t="s">
        <v>33</v>
      </c>
      <c r="B32" s="54">
        <v>1876.1888372312824</v>
      </c>
      <c r="C32" s="54">
        <v>1547.1744800000001</v>
      </c>
      <c r="D32" s="54">
        <v>1431.9785400000001</v>
      </c>
      <c r="E32" s="54">
        <v>1599.5955300000001</v>
      </c>
      <c r="F32" s="54">
        <v>1536.78565</v>
      </c>
      <c r="G32" s="54">
        <v>1200.5580893281906</v>
      </c>
      <c r="H32" s="54">
        <v>1285.2973299999999</v>
      </c>
      <c r="I32" s="54">
        <v>1449.3720699999999</v>
      </c>
      <c r="J32" s="54">
        <v>1473.35133</v>
      </c>
      <c r="K32" s="54">
        <v>1250.1365000000001</v>
      </c>
      <c r="L32" s="54">
        <v>1304.1651773477588</v>
      </c>
      <c r="M32" s="54">
        <v>1454.1290816456124</v>
      </c>
      <c r="N32" s="54">
        <v>1406.6701120756923</v>
      </c>
      <c r="O32" s="54">
        <v>1290.3490914953418</v>
      </c>
      <c r="P32" s="54">
        <v>1347.4527543024112</v>
      </c>
      <c r="Q32" s="54">
        <v>1311.4597217350636</v>
      </c>
    </row>
    <row r="33" spans="1:17" x14ac:dyDescent="0.25">
      <c r="A33" s="52" t="s">
        <v>32</v>
      </c>
      <c r="B33" s="51">
        <v>1026.5126159944991</v>
      </c>
      <c r="C33" s="51">
        <v>991.10162000000003</v>
      </c>
      <c r="D33" s="51">
        <v>1276.14896</v>
      </c>
      <c r="E33" s="51">
        <v>959.42970000000003</v>
      </c>
      <c r="F33" s="51">
        <v>882.80003999999997</v>
      </c>
      <c r="G33" s="51">
        <v>856.72892915724742</v>
      </c>
      <c r="H33" s="51">
        <v>827.42622000000006</v>
      </c>
      <c r="I33" s="51">
        <v>898.53007000000002</v>
      </c>
      <c r="J33" s="51">
        <v>856.43688999999995</v>
      </c>
      <c r="K33" s="51">
        <v>782.82053999999994</v>
      </c>
      <c r="L33" s="51">
        <v>682.24597066556976</v>
      </c>
      <c r="M33" s="51">
        <v>548.24613565746597</v>
      </c>
      <c r="N33" s="51">
        <v>449.38156775397442</v>
      </c>
      <c r="O33" s="51">
        <v>417.92745196528261</v>
      </c>
      <c r="P33" s="51">
        <v>382.53404582356677</v>
      </c>
      <c r="Q33" s="51">
        <v>409.16772156998297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119.75718835480475</v>
      </c>
      <c r="C35" s="51">
        <v>132.92037999999999</v>
      </c>
      <c r="D35" s="51">
        <v>123.07364</v>
      </c>
      <c r="E35" s="51">
        <v>215.49135999999999</v>
      </c>
      <c r="F35" s="51">
        <v>87.867050000000006</v>
      </c>
      <c r="G35" s="51">
        <v>60.427372294973352</v>
      </c>
      <c r="H35" s="51">
        <v>58.162190000000002</v>
      </c>
      <c r="I35" s="51">
        <v>46.396419999999999</v>
      </c>
      <c r="J35" s="51">
        <v>37.387839999999997</v>
      </c>
      <c r="K35" s="51">
        <v>39.584910000000001</v>
      </c>
      <c r="L35" s="51">
        <v>29.686995226541192</v>
      </c>
      <c r="M35" s="51">
        <v>25.295827521152855</v>
      </c>
      <c r="N35" s="51">
        <v>21.997368481817841</v>
      </c>
      <c r="O35" s="51">
        <v>15.38859313706609</v>
      </c>
      <c r="P35" s="51">
        <v>10.983843466463902</v>
      </c>
      <c r="Q35" s="51">
        <v>10.845365991984687</v>
      </c>
    </row>
    <row r="36" spans="1:17" x14ac:dyDescent="0.25">
      <c r="A36" s="53" t="s">
        <v>76</v>
      </c>
      <c r="B36" s="51">
        <v>230.53474591705969</v>
      </c>
      <c r="C36" s="51">
        <v>187.52668</v>
      </c>
      <c r="D36" s="51">
        <v>174.17668</v>
      </c>
      <c r="E36" s="51">
        <v>181.29491999999999</v>
      </c>
      <c r="F36" s="51">
        <v>181.30193</v>
      </c>
      <c r="G36" s="51">
        <v>216.08119176979483</v>
      </c>
      <c r="H36" s="51">
        <v>190.47325000000001</v>
      </c>
      <c r="I36" s="51">
        <v>271.47816999999998</v>
      </c>
      <c r="J36" s="51">
        <v>316.50711999999999</v>
      </c>
      <c r="K36" s="51">
        <v>320.65697</v>
      </c>
      <c r="L36" s="51">
        <v>296.08279120963749</v>
      </c>
      <c r="M36" s="51">
        <v>187.51406398586468</v>
      </c>
      <c r="N36" s="51">
        <v>143.43892484730452</v>
      </c>
      <c r="O36" s="51">
        <v>117.81846070153537</v>
      </c>
      <c r="P36" s="51">
        <v>83.100467939054724</v>
      </c>
      <c r="Q36" s="51">
        <v>79.752340247933631</v>
      </c>
    </row>
    <row r="37" spans="1:17" x14ac:dyDescent="0.25">
      <c r="A37" s="53" t="s">
        <v>29</v>
      </c>
      <c r="B37" s="51">
        <v>469.09353617296017</v>
      </c>
      <c r="C37" s="51">
        <v>487.25465000000003</v>
      </c>
      <c r="D37" s="51">
        <v>767.19907999999998</v>
      </c>
      <c r="E37" s="51">
        <v>327.67491000000001</v>
      </c>
      <c r="F37" s="51">
        <v>317.21474999999998</v>
      </c>
      <c r="G37" s="51">
        <v>275.14864387148856</v>
      </c>
      <c r="H37" s="51">
        <v>337.29399000000001</v>
      </c>
      <c r="I37" s="51">
        <v>308.60228000000001</v>
      </c>
      <c r="J37" s="51">
        <v>267.50105000000002</v>
      </c>
      <c r="K37" s="51">
        <v>224.49339000000001</v>
      </c>
      <c r="L37" s="51">
        <v>183.4287417502141</v>
      </c>
      <c r="M37" s="51">
        <v>165.27996750134253</v>
      </c>
      <c r="N37" s="51">
        <v>90.76080111618586</v>
      </c>
      <c r="O37" s="51">
        <v>67.832740515655132</v>
      </c>
      <c r="P37" s="51">
        <v>64.009896493860367</v>
      </c>
      <c r="Q37" s="51">
        <v>81.206440269072218</v>
      </c>
    </row>
    <row r="38" spans="1:17" x14ac:dyDescent="0.25">
      <c r="A38" s="53" t="s">
        <v>28</v>
      </c>
      <c r="B38" s="51">
        <v>207.12714554967454</v>
      </c>
      <c r="C38" s="51">
        <v>183.39991000000001</v>
      </c>
      <c r="D38" s="51">
        <v>211.69955999999999</v>
      </c>
      <c r="E38" s="51">
        <v>234.96851000000001</v>
      </c>
      <c r="F38" s="51">
        <v>296.41630999999995</v>
      </c>
      <c r="G38" s="51">
        <v>305.07172122099064</v>
      </c>
      <c r="H38" s="51">
        <v>241.49679</v>
      </c>
      <c r="I38" s="51">
        <v>272.0532</v>
      </c>
      <c r="J38" s="51">
        <v>235.04088000000002</v>
      </c>
      <c r="K38" s="51">
        <v>198.08526999999998</v>
      </c>
      <c r="L38" s="51">
        <v>173.04744247917699</v>
      </c>
      <c r="M38" s="51">
        <v>170.15627664910593</v>
      </c>
      <c r="N38" s="51">
        <v>193.18447330866624</v>
      </c>
      <c r="O38" s="51">
        <v>216.88765761102601</v>
      </c>
      <c r="P38" s="51">
        <v>224.43983792418777</v>
      </c>
      <c r="Q38" s="51">
        <v>237.36357506099247</v>
      </c>
    </row>
    <row r="39" spans="1:17" x14ac:dyDescent="0.25">
      <c r="A39" s="52" t="s">
        <v>27</v>
      </c>
      <c r="B39" s="51">
        <v>2869.5229810343872</v>
      </c>
      <c r="C39" s="51">
        <v>2631.4037399999997</v>
      </c>
      <c r="D39" s="51">
        <v>2514.4385299999999</v>
      </c>
      <c r="E39" s="51">
        <v>2574.1913599999998</v>
      </c>
      <c r="F39" s="51">
        <v>2695.3767200000002</v>
      </c>
      <c r="G39" s="51">
        <v>2689.1758618015729</v>
      </c>
      <c r="H39" s="51">
        <v>2804.6611899999998</v>
      </c>
      <c r="I39" s="51">
        <v>2712.82483</v>
      </c>
      <c r="J39" s="51">
        <v>2536.01469</v>
      </c>
      <c r="K39" s="51">
        <v>2278.9533099999999</v>
      </c>
      <c r="L39" s="51">
        <v>2450.7950610708153</v>
      </c>
      <c r="M39" s="51">
        <v>2506.3145594740995</v>
      </c>
      <c r="N39" s="51">
        <v>2462.4056768060709</v>
      </c>
      <c r="O39" s="51">
        <v>2481.3883319384054</v>
      </c>
      <c r="P39" s="51">
        <v>2499.7507328931183</v>
      </c>
      <c r="Q39" s="51">
        <v>2484.3057751012152</v>
      </c>
    </row>
    <row r="40" spans="1:17" x14ac:dyDescent="0.25">
      <c r="A40" s="53" t="s">
        <v>66</v>
      </c>
      <c r="B40" s="51">
        <v>2836.1562917404954</v>
      </c>
      <c r="C40" s="51">
        <v>2601.79585</v>
      </c>
      <c r="D40" s="51">
        <v>2486.0318400000001</v>
      </c>
      <c r="E40" s="51">
        <v>2573.5913799999998</v>
      </c>
      <c r="F40" s="51">
        <v>2694.7768000000001</v>
      </c>
      <c r="G40" s="51">
        <v>2688.6026355372824</v>
      </c>
      <c r="H40" s="51">
        <v>2804.6611899999998</v>
      </c>
      <c r="I40" s="51">
        <v>2712.82483</v>
      </c>
      <c r="J40" s="51">
        <v>2536.01469</v>
      </c>
      <c r="K40" s="51">
        <v>2278.9533099999999</v>
      </c>
      <c r="L40" s="51">
        <v>2448.239409454487</v>
      </c>
      <c r="M40" s="51">
        <v>2505.1920145723061</v>
      </c>
      <c r="N40" s="51">
        <v>2461.259206689801</v>
      </c>
      <c r="O40" s="51">
        <v>2481.3883319384054</v>
      </c>
      <c r="P40" s="51">
        <v>2499.7507328931183</v>
      </c>
      <c r="Q40" s="51">
        <v>2484.3057751012152</v>
      </c>
    </row>
    <row r="41" spans="1:17" x14ac:dyDescent="0.25">
      <c r="A41" s="53" t="s">
        <v>25</v>
      </c>
      <c r="B41" s="51">
        <v>33.366689293891575</v>
      </c>
      <c r="C41" s="51">
        <v>29.607889999999998</v>
      </c>
      <c r="D41" s="51">
        <v>28.406690000000001</v>
      </c>
      <c r="E41" s="51">
        <v>0.59997999999999996</v>
      </c>
      <c r="F41" s="51">
        <v>0.59992000000000001</v>
      </c>
      <c r="G41" s="51">
        <v>0.57322626429067358</v>
      </c>
      <c r="H41" s="51">
        <v>0</v>
      </c>
      <c r="I41" s="51">
        <v>0</v>
      </c>
      <c r="J41" s="51">
        <v>0</v>
      </c>
      <c r="K41" s="51">
        <v>0</v>
      </c>
      <c r="L41" s="51">
        <v>2.5556516163281917</v>
      </c>
      <c r="M41" s="51">
        <v>1.1225449017934579</v>
      </c>
      <c r="N41" s="51">
        <v>1.1464701162701403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0</v>
      </c>
      <c r="D42" s="51">
        <v>0</v>
      </c>
      <c r="E42" s="51">
        <v>489.94184000000007</v>
      </c>
      <c r="F42" s="51">
        <v>608.68709999999987</v>
      </c>
      <c r="G42" s="51">
        <v>768.56147416629381</v>
      </c>
      <c r="H42" s="51">
        <v>748.94342999999992</v>
      </c>
      <c r="I42" s="51">
        <v>1038.3161399999999</v>
      </c>
      <c r="J42" s="51">
        <v>937.27499</v>
      </c>
      <c r="K42" s="51">
        <v>957.44916000000001</v>
      </c>
      <c r="L42" s="51">
        <v>936.73220421154713</v>
      </c>
      <c r="M42" s="51">
        <v>1014.0603360083699</v>
      </c>
      <c r="N42" s="51">
        <v>1003.4044470664659</v>
      </c>
      <c r="O42" s="51">
        <v>1201.0918104279949</v>
      </c>
      <c r="P42" s="51">
        <v>1212.8333663512071</v>
      </c>
      <c r="Q42" s="51">
        <v>1203.7885061983629</v>
      </c>
    </row>
    <row r="43" spans="1:17" x14ac:dyDescent="0.25">
      <c r="A43" s="53" t="s">
        <v>23</v>
      </c>
      <c r="B43" s="51">
        <v>0</v>
      </c>
      <c r="C43" s="51">
        <v>0</v>
      </c>
      <c r="D43" s="51">
        <v>0</v>
      </c>
      <c r="E43" s="51">
        <v>479.65984000000003</v>
      </c>
      <c r="F43" s="51">
        <v>606.96112999999991</v>
      </c>
      <c r="G43" s="51">
        <v>766.6268097161053</v>
      </c>
      <c r="H43" s="51">
        <v>746.12146999999993</v>
      </c>
      <c r="I43" s="51">
        <v>1032.41986</v>
      </c>
      <c r="J43" s="51">
        <v>934.77925000000005</v>
      </c>
      <c r="K43" s="51">
        <v>954.14698999999996</v>
      </c>
      <c r="L43" s="51">
        <v>909.95501812573741</v>
      </c>
      <c r="M43" s="51">
        <v>987.50711192647259</v>
      </c>
      <c r="N43" s="51">
        <v>999.28207942697725</v>
      </c>
      <c r="O43" s="51">
        <v>1196.1619693299947</v>
      </c>
      <c r="P43" s="51">
        <v>1207.7503993506762</v>
      </c>
      <c r="Q43" s="51">
        <v>1199.3890857522774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0.69994000000000001</v>
      </c>
      <c r="F44" s="51">
        <v>0.39712999999999998</v>
      </c>
      <c r="G44" s="51">
        <v>0.64488733542653165</v>
      </c>
      <c r="H44" s="51">
        <v>0.70430999999999999</v>
      </c>
      <c r="I44" s="51">
        <v>1.30304</v>
      </c>
      <c r="J44" s="51">
        <v>0.59843000000000002</v>
      </c>
      <c r="K44" s="51">
        <v>0.40017000000000003</v>
      </c>
      <c r="L44" s="51">
        <v>0.40603887729480564</v>
      </c>
      <c r="M44" s="51">
        <v>0.47768936002446732</v>
      </c>
      <c r="N44" s="51">
        <v>0.76430634909684381</v>
      </c>
      <c r="O44" s="51">
        <v>0.76430376282387813</v>
      </c>
      <c r="P44" s="51">
        <v>0.81208565094987306</v>
      </c>
      <c r="Q44" s="51">
        <v>0.52546139302682149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9.5820599999999985</v>
      </c>
      <c r="F45" s="51">
        <v>1.32884</v>
      </c>
      <c r="G45" s="51">
        <v>1.2897771147619597</v>
      </c>
      <c r="H45" s="51">
        <v>2.1176499999999998</v>
      </c>
      <c r="I45" s="51">
        <v>4.5932400000000264</v>
      </c>
      <c r="J45" s="51">
        <v>1.8973100000000001</v>
      </c>
      <c r="K45" s="51">
        <v>2.9020000000000001</v>
      </c>
      <c r="L45" s="51">
        <v>26.371147208514888</v>
      </c>
      <c r="M45" s="51">
        <v>26.07553472187287</v>
      </c>
      <c r="N45" s="51">
        <v>3.3580612903918015</v>
      </c>
      <c r="O45" s="51">
        <v>4.1655373351764711</v>
      </c>
      <c r="P45" s="51">
        <v>4.2708813495810789</v>
      </c>
      <c r="Q45" s="51">
        <v>3.8739590530588019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26.225279738917148</v>
      </c>
      <c r="C48" s="51">
        <v>26.69689</v>
      </c>
      <c r="D48" s="51">
        <v>26.20364</v>
      </c>
      <c r="E48" s="51">
        <v>21.20083</v>
      </c>
      <c r="F48" s="51">
        <v>36.199199999999998</v>
      </c>
      <c r="G48" s="51">
        <v>14.784666307626189</v>
      </c>
      <c r="H48" s="51">
        <v>13.4001</v>
      </c>
      <c r="I48" s="51">
        <v>11.70032</v>
      </c>
      <c r="J48" s="51">
        <v>12.600099999999999</v>
      </c>
      <c r="K48" s="51">
        <v>14.29935</v>
      </c>
      <c r="L48" s="51">
        <v>14.521829248435944</v>
      </c>
      <c r="M48" s="51">
        <v>14.832272298886668</v>
      </c>
      <c r="N48" s="51">
        <v>16.217609179111395</v>
      </c>
      <c r="O48" s="51">
        <v>17.459608584015548</v>
      </c>
      <c r="P48" s="51">
        <v>16.002761576101292</v>
      </c>
      <c r="Q48" s="51">
        <v>18.510556865721249</v>
      </c>
    </row>
    <row r="49" spans="1:17" x14ac:dyDescent="0.25">
      <c r="A49" s="63" t="s">
        <v>21</v>
      </c>
      <c r="B49" s="62">
        <v>1274.8174587656861</v>
      </c>
      <c r="C49" s="62">
        <v>1313.90247</v>
      </c>
      <c r="D49" s="62">
        <v>1297.2421400000001</v>
      </c>
      <c r="E49" s="62">
        <v>1076.1076</v>
      </c>
      <c r="F49" s="62">
        <v>1095.68073</v>
      </c>
      <c r="G49" s="62">
        <v>1071.2784135779232</v>
      </c>
      <c r="H49" s="62">
        <v>1099.83096</v>
      </c>
      <c r="I49" s="62">
        <v>1218.19334</v>
      </c>
      <c r="J49" s="62">
        <v>1100.91012</v>
      </c>
      <c r="K49" s="62">
        <v>999.78890999999999</v>
      </c>
      <c r="L49" s="62">
        <v>1051.9232987987498</v>
      </c>
      <c r="M49" s="62">
        <v>1110.7485378224501</v>
      </c>
      <c r="N49" s="62">
        <v>1055.4584797373702</v>
      </c>
      <c r="O49" s="62">
        <v>1051.5901915697766</v>
      </c>
      <c r="P49" s="62">
        <v>1042.137247016354</v>
      </c>
      <c r="Q49" s="62">
        <v>1057.2755575479462</v>
      </c>
    </row>
    <row r="50" spans="1:17" x14ac:dyDescent="0.25">
      <c r="A50" s="191" t="s">
        <v>105</v>
      </c>
      <c r="B50" s="190">
        <f t="shared" ref="B50:Q50" si="6">SUM(B51:B53)</f>
        <v>7073.2671727647721</v>
      </c>
      <c r="C50" s="190">
        <f t="shared" si="6"/>
        <v>6510.279199999999</v>
      </c>
      <c r="D50" s="190">
        <f t="shared" si="6"/>
        <v>6546.01181</v>
      </c>
      <c r="E50" s="190">
        <f t="shared" si="6"/>
        <v>6720.4668599999995</v>
      </c>
      <c r="F50" s="190">
        <f t="shared" si="6"/>
        <v>6855.5294400000002</v>
      </c>
      <c r="G50" s="190">
        <f t="shared" si="6"/>
        <v>6601.0874343388532</v>
      </c>
      <c r="H50" s="190">
        <f t="shared" si="6"/>
        <v>6779.5592299999989</v>
      </c>
      <c r="I50" s="190">
        <f t="shared" si="6"/>
        <v>7328.9367699999993</v>
      </c>
      <c r="J50" s="190">
        <f t="shared" si="6"/>
        <v>6916.5881200000003</v>
      </c>
      <c r="K50" s="190">
        <f t="shared" si="6"/>
        <v>6283.4477700000007</v>
      </c>
      <c r="L50" s="190">
        <f t="shared" si="6"/>
        <v>6440.3835413428769</v>
      </c>
      <c r="M50" s="190">
        <f t="shared" si="6"/>
        <v>6648.3309229068846</v>
      </c>
      <c r="N50" s="190">
        <f t="shared" si="6"/>
        <v>6393.5378926186841</v>
      </c>
      <c r="O50" s="190">
        <f t="shared" si="6"/>
        <v>6459.8064859808183</v>
      </c>
      <c r="P50" s="190">
        <f t="shared" si="6"/>
        <v>6500.7109079627589</v>
      </c>
      <c r="Q50" s="190">
        <f t="shared" si="6"/>
        <v>6484.5078390182925</v>
      </c>
    </row>
    <row r="51" spans="1:17" x14ac:dyDescent="0.25">
      <c r="A51" s="216" t="s">
        <v>38</v>
      </c>
      <c r="B51" s="215">
        <v>2726.8780000000002</v>
      </c>
      <c r="C51" s="215">
        <v>2466.2130629986732</v>
      </c>
      <c r="D51" s="215">
        <v>2367.6533616307656</v>
      </c>
      <c r="E51" s="215">
        <v>2451.2410584966537</v>
      </c>
      <c r="F51" s="215">
        <v>2431.0298096903057</v>
      </c>
      <c r="G51" s="215">
        <v>2323.9677892241475</v>
      </c>
      <c r="H51" s="215">
        <v>2421.2703187997763</v>
      </c>
      <c r="I51" s="215">
        <v>2478.684105669794</v>
      </c>
      <c r="J51" s="215">
        <v>2273.7731415045801</v>
      </c>
      <c r="K51" s="215">
        <v>2080.2585700089658</v>
      </c>
      <c r="L51" s="215">
        <v>1981.5969887270851</v>
      </c>
      <c r="M51" s="215">
        <v>2172.243595639995</v>
      </c>
      <c r="N51" s="215">
        <v>2099.2405551756688</v>
      </c>
      <c r="O51" s="215">
        <v>2025.2431889759753</v>
      </c>
      <c r="P51" s="215">
        <v>1987.0032097998319</v>
      </c>
      <c r="Q51" s="215">
        <v>2041.9189686279003</v>
      </c>
    </row>
    <row r="52" spans="1:17" x14ac:dyDescent="0.25">
      <c r="A52" s="179" t="s">
        <v>37</v>
      </c>
      <c r="B52" s="214">
        <v>1407.9541603325902</v>
      </c>
      <c r="C52" s="214">
        <v>1227.4483013858182</v>
      </c>
      <c r="D52" s="214">
        <v>1453.7715551415176</v>
      </c>
      <c r="E52" s="214">
        <v>1498.1456204617809</v>
      </c>
      <c r="F52" s="214">
        <v>1722.5039275440947</v>
      </c>
      <c r="G52" s="214">
        <v>1615.5465321697279</v>
      </c>
      <c r="H52" s="214">
        <v>1680.5449028877354</v>
      </c>
      <c r="I52" s="214">
        <v>1978.0390974208776</v>
      </c>
      <c r="J52" s="214">
        <v>1941.3447083501221</v>
      </c>
      <c r="K52" s="214">
        <v>1794.2239424155205</v>
      </c>
      <c r="L52" s="214">
        <v>1979.1506303260569</v>
      </c>
      <c r="M52" s="214">
        <v>2035.6934853462396</v>
      </c>
      <c r="N52" s="214">
        <v>1945.1472538155624</v>
      </c>
      <c r="O52" s="214">
        <v>2038.5612070549414</v>
      </c>
      <c r="P52" s="214">
        <v>2118.5751776130469</v>
      </c>
      <c r="Q52" s="214">
        <v>2003.2084164421165</v>
      </c>
    </row>
    <row r="53" spans="1:17" x14ac:dyDescent="0.25">
      <c r="A53" s="119" t="s">
        <v>36</v>
      </c>
      <c r="B53" s="213">
        <v>2938.4350124321813</v>
      </c>
      <c r="C53" s="213">
        <v>2816.6178356155078</v>
      </c>
      <c r="D53" s="213">
        <v>2724.5868932277172</v>
      </c>
      <c r="E53" s="213">
        <v>2771.0801810415651</v>
      </c>
      <c r="F53" s="213">
        <v>2701.9957027656001</v>
      </c>
      <c r="G53" s="213">
        <v>2661.5731129449778</v>
      </c>
      <c r="H53" s="213">
        <v>2677.7440083124875</v>
      </c>
      <c r="I53" s="213">
        <v>2872.2135669093277</v>
      </c>
      <c r="J53" s="213">
        <v>2701.4702701452979</v>
      </c>
      <c r="K53" s="213">
        <v>2408.965257575514</v>
      </c>
      <c r="L53" s="213">
        <v>2479.6359222897354</v>
      </c>
      <c r="M53" s="213">
        <v>2440.3938419206497</v>
      </c>
      <c r="N53" s="213">
        <v>2349.1500836274527</v>
      </c>
      <c r="O53" s="213">
        <v>2396.0020899499018</v>
      </c>
      <c r="P53" s="213">
        <v>2395.1325205498797</v>
      </c>
      <c r="Q53" s="213">
        <v>2439.3804539482758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40095.111956546098</v>
      </c>
      <c r="C55" s="70">
        <f t="shared" si="7"/>
        <v>36033.560936052774</v>
      </c>
      <c r="D55" s="70">
        <f t="shared" si="7"/>
        <v>35397.546661071094</v>
      </c>
      <c r="E55" s="70">
        <f t="shared" si="7"/>
        <v>36383.339489793405</v>
      </c>
      <c r="F55" s="70">
        <f t="shared" si="7"/>
        <v>36862.476574489272</v>
      </c>
      <c r="G55" s="70">
        <f t="shared" si="7"/>
        <v>34434.265676596639</v>
      </c>
      <c r="H55" s="70">
        <f t="shared" si="7"/>
        <v>35425.202889610708</v>
      </c>
      <c r="I55" s="70">
        <f t="shared" si="7"/>
        <v>37955.283124022251</v>
      </c>
      <c r="J55" s="70">
        <f t="shared" si="7"/>
        <v>39511.61275087313</v>
      </c>
      <c r="K55" s="70">
        <f t="shared" si="7"/>
        <v>35548.871822208806</v>
      </c>
      <c r="L55" s="70">
        <f t="shared" si="7"/>
        <v>35998.046428866153</v>
      </c>
      <c r="M55" s="70">
        <f t="shared" si="7"/>
        <v>37189.037039375733</v>
      </c>
      <c r="N55" s="70">
        <f t="shared" si="7"/>
        <v>35838.046295662265</v>
      </c>
      <c r="O55" s="70">
        <f t="shared" si="7"/>
        <v>34936.464977874843</v>
      </c>
      <c r="P55" s="70">
        <f t="shared" si="7"/>
        <v>35729.262167325796</v>
      </c>
      <c r="Q55" s="70">
        <f t="shared" si="7"/>
        <v>35169.489530571489</v>
      </c>
    </row>
    <row r="56" spans="1:17" x14ac:dyDescent="0.25">
      <c r="A56" s="55" t="s">
        <v>343</v>
      </c>
      <c r="B56" s="54">
        <v>17763.030806546092</v>
      </c>
      <c r="C56" s="54">
        <v>15740.760226052775</v>
      </c>
      <c r="D56" s="54">
        <v>15937.863371071093</v>
      </c>
      <c r="E56" s="54">
        <v>16186.443489793406</v>
      </c>
      <c r="F56" s="54">
        <v>16120.157674489275</v>
      </c>
      <c r="G56" s="54">
        <v>14851.589756596635</v>
      </c>
      <c r="H56" s="54">
        <v>15414.018579610705</v>
      </c>
      <c r="I56" s="54">
        <v>16666.02365402225</v>
      </c>
      <c r="J56" s="54">
        <v>19157.747430873133</v>
      </c>
      <c r="K56" s="54">
        <v>17618.66099220881</v>
      </c>
      <c r="L56" s="54">
        <v>17588.284138866155</v>
      </c>
      <c r="M56" s="54">
        <v>17614.777149375728</v>
      </c>
      <c r="N56" s="54">
        <v>16730.559475662267</v>
      </c>
      <c r="O56" s="54">
        <v>16435.693387874839</v>
      </c>
      <c r="P56" s="54">
        <v>16648.945227325792</v>
      </c>
      <c r="Q56" s="54">
        <v>16430.214640571488</v>
      </c>
    </row>
    <row r="57" spans="1:17" x14ac:dyDescent="0.25">
      <c r="A57" s="52" t="s">
        <v>106</v>
      </c>
      <c r="B57" s="51">
        <v>22332.081150000002</v>
      </c>
      <c r="C57" s="51">
        <v>20292.80071</v>
      </c>
      <c r="D57" s="51">
        <v>19459.683290000001</v>
      </c>
      <c r="E57" s="51">
        <v>20196.896000000001</v>
      </c>
      <c r="F57" s="51">
        <v>20742.318899999998</v>
      </c>
      <c r="G57" s="51">
        <v>19582.675920000001</v>
      </c>
      <c r="H57" s="51">
        <v>20011.184310000001</v>
      </c>
      <c r="I57" s="51">
        <v>21289.259470000001</v>
      </c>
      <c r="J57" s="51">
        <v>20353.865320000001</v>
      </c>
      <c r="K57" s="51">
        <v>17930.21083</v>
      </c>
      <c r="L57" s="51">
        <v>18409.762289999999</v>
      </c>
      <c r="M57" s="51">
        <v>19574.259890000001</v>
      </c>
      <c r="N57" s="51">
        <v>19107.486819999998</v>
      </c>
      <c r="O57" s="51">
        <v>18500.77159</v>
      </c>
      <c r="P57" s="51">
        <v>19080.316940000001</v>
      </c>
      <c r="Q57" s="51">
        <v>18739.274890000001</v>
      </c>
    </row>
    <row r="58" spans="1:17" x14ac:dyDescent="0.25">
      <c r="A58" s="50" t="s">
        <v>105</v>
      </c>
      <c r="B58" s="38">
        <f t="shared" ref="B58:Q58" si="8">SUM(B59:B61)</f>
        <v>40095.111956546098</v>
      </c>
      <c r="C58" s="38">
        <f t="shared" si="8"/>
        <v>36033.560936052774</v>
      </c>
      <c r="D58" s="38">
        <f t="shared" si="8"/>
        <v>35397.546661071094</v>
      </c>
      <c r="E58" s="38">
        <f t="shared" si="8"/>
        <v>36383.339489793405</v>
      </c>
      <c r="F58" s="38">
        <f t="shared" si="8"/>
        <v>36862.476574489265</v>
      </c>
      <c r="G58" s="38">
        <f t="shared" si="8"/>
        <v>34434.265676596639</v>
      </c>
      <c r="H58" s="38">
        <f t="shared" si="8"/>
        <v>35425.2028896107</v>
      </c>
      <c r="I58" s="38">
        <f t="shared" si="8"/>
        <v>37955.283124022244</v>
      </c>
      <c r="J58" s="38">
        <f t="shared" si="8"/>
        <v>39511.612750873137</v>
      </c>
      <c r="K58" s="38">
        <f t="shared" si="8"/>
        <v>35548.871822208806</v>
      </c>
      <c r="L58" s="38">
        <f t="shared" si="8"/>
        <v>35998.046428866146</v>
      </c>
      <c r="M58" s="38">
        <f t="shared" si="8"/>
        <v>37189.037039375733</v>
      </c>
      <c r="N58" s="38">
        <f t="shared" si="8"/>
        <v>35838.046295662265</v>
      </c>
      <c r="O58" s="38">
        <f t="shared" si="8"/>
        <v>34936.464977874843</v>
      </c>
      <c r="P58" s="38">
        <f t="shared" si="8"/>
        <v>35729.262167325796</v>
      </c>
      <c r="Q58" s="38">
        <f t="shared" si="8"/>
        <v>35169.489530571489</v>
      </c>
    </row>
    <row r="59" spans="1:17" x14ac:dyDescent="0.25">
      <c r="A59" s="121" t="s">
        <v>38</v>
      </c>
      <c r="B59" s="120">
        <f>NMM_emi!B$5</f>
        <v>30599.255332701112</v>
      </c>
      <c r="C59" s="120">
        <f>NMM_emi!C$5</f>
        <v>27527.997227185817</v>
      </c>
      <c r="D59" s="120">
        <f>NMM_emi!D$5</f>
        <v>26442.184166951516</v>
      </c>
      <c r="E59" s="120">
        <f>NMM_emi!E$5</f>
        <v>26482.566578666359</v>
      </c>
      <c r="F59" s="120">
        <f>NMM_emi!F$5</f>
        <v>26424.829600757457</v>
      </c>
      <c r="G59" s="120">
        <f>NMM_emi!G$5</f>
        <v>24475.32909514504</v>
      </c>
      <c r="H59" s="120">
        <f>NMM_emi!H$5</f>
        <v>25384.479062670245</v>
      </c>
      <c r="I59" s="120">
        <f>NMM_emi!I$5</f>
        <v>26244.101848664595</v>
      </c>
      <c r="J59" s="120">
        <f>NMM_emi!J$5</f>
        <v>27981.287130740631</v>
      </c>
      <c r="K59" s="120">
        <f>NMM_emi!K$5</f>
        <v>25164.350617881959</v>
      </c>
      <c r="L59" s="120">
        <f>NMM_emi!L$5</f>
        <v>24991.902067165658</v>
      </c>
      <c r="M59" s="120">
        <f>NMM_emi!M$5</f>
        <v>26203.194375441453</v>
      </c>
      <c r="N59" s="120">
        <f>NMM_emi!N$5</f>
        <v>25176.033477021225</v>
      </c>
      <c r="O59" s="120">
        <f>NMM_emi!O$5</f>
        <v>23636.525230685591</v>
      </c>
      <c r="P59" s="120">
        <f>NMM_emi!P$5</f>
        <v>24039.371872654214</v>
      </c>
      <c r="Q59" s="120">
        <f>NMM_emi!Q$5</f>
        <v>23868.594608580013</v>
      </c>
    </row>
    <row r="60" spans="1:17" x14ac:dyDescent="0.25">
      <c r="A60" s="179" t="s">
        <v>37</v>
      </c>
      <c r="B60" s="189">
        <f>NMM_emi!B$47</f>
        <v>3687.5312645538156</v>
      </c>
      <c r="C60" s="189">
        <f>NMM_emi!C$47</f>
        <v>3153.5841993125905</v>
      </c>
      <c r="D60" s="189">
        <f>NMM_emi!D$47</f>
        <v>3779.3119418369038</v>
      </c>
      <c r="E60" s="189">
        <f>NMM_emi!E$47</f>
        <v>4134.8537294779344</v>
      </c>
      <c r="F60" s="189">
        <f>NMM_emi!F$47</f>
        <v>4824.018732429</v>
      </c>
      <c r="G60" s="189">
        <f>NMM_emi!G$47</f>
        <v>4425.4270260738031</v>
      </c>
      <c r="H60" s="189">
        <f>NMM_emi!H$47</f>
        <v>4453.6139718169397</v>
      </c>
      <c r="I60" s="189">
        <f>NMM_emi!I$47</f>
        <v>5836.4105310876748</v>
      </c>
      <c r="J60" s="189">
        <f>NMM_emi!J$47</f>
        <v>5855.9448832820744</v>
      </c>
      <c r="K60" s="189">
        <f>NMM_emi!K$47</f>
        <v>5323.2912479276656</v>
      </c>
      <c r="L60" s="189">
        <f>NMM_emi!L$47</f>
        <v>5766.3679497333587</v>
      </c>
      <c r="M60" s="189">
        <f>NMM_emi!M$47</f>
        <v>5895.3502137763344</v>
      </c>
      <c r="N60" s="189">
        <f>NMM_emi!N$47</f>
        <v>5718.837886706965</v>
      </c>
      <c r="O60" s="189">
        <f>NMM_emi!O$47</f>
        <v>6192.4306829631005</v>
      </c>
      <c r="P60" s="189">
        <f>NMM_emi!P$47</f>
        <v>6518.2617820125733</v>
      </c>
      <c r="Q60" s="189">
        <f>NMM_emi!Q$47</f>
        <v>6054.5343859813338</v>
      </c>
    </row>
    <row r="61" spans="1:17" x14ac:dyDescent="0.25">
      <c r="A61" s="119" t="s">
        <v>36</v>
      </c>
      <c r="B61" s="118">
        <f>NMM_emi!B$97</f>
        <v>5808.3253592911697</v>
      </c>
      <c r="C61" s="118">
        <f>NMM_emi!C$97</f>
        <v>5351.9795095543668</v>
      </c>
      <c r="D61" s="118">
        <f>NMM_emi!D$97</f>
        <v>5176.0505522826734</v>
      </c>
      <c r="E61" s="118">
        <f>NMM_emi!E$97</f>
        <v>5765.9191816491111</v>
      </c>
      <c r="F61" s="118">
        <f>NMM_emi!F$97</f>
        <v>5613.6282413028121</v>
      </c>
      <c r="G61" s="118">
        <f>NMM_emi!G$97</f>
        <v>5533.5095553777919</v>
      </c>
      <c r="H61" s="118">
        <f>NMM_emi!H$97</f>
        <v>5587.1098551235182</v>
      </c>
      <c r="I61" s="118">
        <f>NMM_emi!I$97</f>
        <v>5874.7707442699784</v>
      </c>
      <c r="J61" s="118">
        <f>NMM_emi!J$97</f>
        <v>5674.3807368504258</v>
      </c>
      <c r="K61" s="118">
        <f>NMM_emi!K$97</f>
        <v>5061.2299563991846</v>
      </c>
      <c r="L61" s="118">
        <f>NMM_emi!L$97</f>
        <v>5239.7764119671338</v>
      </c>
      <c r="M61" s="118">
        <f>NMM_emi!M$97</f>
        <v>5090.4924501579417</v>
      </c>
      <c r="N61" s="118">
        <f>NMM_emi!N$97</f>
        <v>4943.1749319340779</v>
      </c>
      <c r="O61" s="118">
        <f>NMM_emi!O$97</f>
        <v>5107.5090642261484</v>
      </c>
      <c r="P61" s="118">
        <f>NMM_emi!P$97</f>
        <v>5171.6285126590074</v>
      </c>
      <c r="Q61" s="118">
        <f>NMM_emi!Q$97</f>
        <v>5246.3605360101428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225.74693191922208</v>
      </c>
      <c r="C64" s="187">
        <f t="shared" si="9"/>
        <v>224.0529776343183</v>
      </c>
      <c r="D64" s="187">
        <f t="shared" si="9"/>
        <v>201.79744261619857</v>
      </c>
      <c r="E64" s="187">
        <f t="shared" si="9"/>
        <v>182.17553657858574</v>
      </c>
      <c r="F64" s="187">
        <f t="shared" si="9"/>
        <v>178.44579551450167</v>
      </c>
      <c r="G64" s="187">
        <f t="shared" si="9"/>
        <v>178.04848862977292</v>
      </c>
      <c r="H64" s="187">
        <f t="shared" si="9"/>
        <v>179.38228110657167</v>
      </c>
      <c r="I64" s="187">
        <f t="shared" si="9"/>
        <v>177.59311742294184</v>
      </c>
      <c r="J64" s="187">
        <f t="shared" si="9"/>
        <v>169.43211353140873</v>
      </c>
      <c r="K64" s="187">
        <f t="shared" si="9"/>
        <v>185.60633844423836</v>
      </c>
      <c r="L64" s="187">
        <f t="shared" si="9"/>
        <v>179.2717540325983</v>
      </c>
      <c r="M64" s="187">
        <f t="shared" si="9"/>
        <v>172.11154417384026</v>
      </c>
      <c r="N64" s="187">
        <f t="shared" si="9"/>
        <v>175.0157403715734</v>
      </c>
      <c r="O64" s="187">
        <f t="shared" si="9"/>
        <v>186.4669105156631</v>
      </c>
      <c r="P64" s="187">
        <f t="shared" si="9"/>
        <v>188.54502601345106</v>
      </c>
      <c r="Q64" s="187">
        <f t="shared" si="9"/>
        <v>182.23276413506193</v>
      </c>
    </row>
    <row r="65" spans="1:17" x14ac:dyDescent="0.25">
      <c r="A65" s="180" t="s">
        <v>37</v>
      </c>
      <c r="B65" s="186">
        <f t="shared" ref="B65:Q65" si="10">IF(B$10=0,"",B$5/B$10*1000)</f>
        <v>276.68360161783374</v>
      </c>
      <c r="C65" s="186">
        <f t="shared" si="10"/>
        <v>274.60743000150865</v>
      </c>
      <c r="D65" s="186">
        <f t="shared" si="10"/>
        <v>247.33024163666926</v>
      </c>
      <c r="E65" s="186">
        <f t="shared" si="10"/>
        <v>223.28092416893037</v>
      </c>
      <c r="F65" s="186">
        <f t="shared" si="10"/>
        <v>218.70961867237554</v>
      </c>
      <c r="G65" s="186">
        <f t="shared" si="10"/>
        <v>218.22266498986153</v>
      </c>
      <c r="H65" s="186">
        <f t="shared" si="10"/>
        <v>219.85740927255887</v>
      </c>
      <c r="I65" s="186">
        <f t="shared" si="10"/>
        <v>217.66454557486912</v>
      </c>
      <c r="J65" s="186">
        <f t="shared" si="10"/>
        <v>207.66212414513055</v>
      </c>
      <c r="K65" s="186">
        <f t="shared" si="10"/>
        <v>167.309174509841</v>
      </c>
      <c r="L65" s="186">
        <f t="shared" si="10"/>
        <v>175.73049572750301</v>
      </c>
      <c r="M65" s="186">
        <f t="shared" si="10"/>
        <v>176.87018582043058</v>
      </c>
      <c r="N65" s="186">
        <f t="shared" si="10"/>
        <v>192.61690081189553</v>
      </c>
      <c r="O65" s="186">
        <f t="shared" si="10"/>
        <v>180.79530534663775</v>
      </c>
      <c r="P65" s="186">
        <f t="shared" si="10"/>
        <v>183.590219592989</v>
      </c>
      <c r="Q65" s="186">
        <f t="shared" si="10"/>
        <v>177.76643183521742</v>
      </c>
    </row>
    <row r="66" spans="1:17" x14ac:dyDescent="0.25">
      <c r="A66" s="108" t="s">
        <v>57</v>
      </c>
      <c r="B66" s="185">
        <f t="shared" ref="B66:Q66" si="11">IF(B$11=0,"",B$6/B$11*1000)</f>
        <v>735.39001016465534</v>
      </c>
      <c r="C66" s="185">
        <f t="shared" si="11"/>
        <v>729.87180866263179</v>
      </c>
      <c r="D66" s="185">
        <f t="shared" si="11"/>
        <v>657.37249279573325</v>
      </c>
      <c r="E66" s="185">
        <f t="shared" si="11"/>
        <v>593.45244941896078</v>
      </c>
      <c r="F66" s="185">
        <f t="shared" si="11"/>
        <v>581.302497719906</v>
      </c>
      <c r="G66" s="185">
        <f t="shared" si="11"/>
        <v>580.00823643575393</v>
      </c>
      <c r="H66" s="185">
        <f t="shared" si="11"/>
        <v>584.35317992947796</v>
      </c>
      <c r="I66" s="185">
        <f t="shared" si="11"/>
        <v>578.52482563777244</v>
      </c>
      <c r="J66" s="185">
        <f t="shared" si="11"/>
        <v>551.93965487276796</v>
      </c>
      <c r="K66" s="185">
        <f t="shared" si="11"/>
        <v>504.4476057105656</v>
      </c>
      <c r="L66" s="185">
        <f t="shared" si="11"/>
        <v>513.88505597775031</v>
      </c>
      <c r="M66" s="185">
        <f t="shared" si="11"/>
        <v>518.48558554328622</v>
      </c>
      <c r="N66" s="185">
        <f t="shared" si="11"/>
        <v>504.77540342196801</v>
      </c>
      <c r="O66" s="185">
        <f t="shared" si="11"/>
        <v>485.79798341978949</v>
      </c>
      <c r="P66" s="185">
        <f t="shared" si="11"/>
        <v>498.12499942674486</v>
      </c>
      <c r="Q66" s="185">
        <f t="shared" si="11"/>
        <v>491.84217659956289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7.6999999999999999E-2</v>
      </c>
      <c r="C68" s="113">
        <f t="shared" si="12"/>
        <v>7.6786009807543215E-2</v>
      </c>
      <c r="D68" s="113">
        <f t="shared" si="12"/>
        <v>7.635374767424831E-2</v>
      </c>
      <c r="E68" s="113">
        <f t="shared" si="12"/>
        <v>7.4849340697323699E-2</v>
      </c>
      <c r="F68" s="113">
        <f t="shared" si="12"/>
        <v>7.6317881888940342E-2</v>
      </c>
      <c r="G68" s="113">
        <f t="shared" si="12"/>
        <v>7.4944944668455846E-2</v>
      </c>
      <c r="H68" s="113">
        <f t="shared" si="12"/>
        <v>7.1997333297644253E-2</v>
      </c>
      <c r="I68" s="113">
        <f t="shared" si="12"/>
        <v>7.4252115082073994E-2</v>
      </c>
      <c r="J68" s="113">
        <f t="shared" si="12"/>
        <v>7.0046306075123382E-2</v>
      </c>
      <c r="K68" s="113">
        <f t="shared" si="12"/>
        <v>6.9402100821010407E-2</v>
      </c>
      <c r="L68" s="113">
        <f t="shared" si="12"/>
        <v>6.7855939072255761E-2</v>
      </c>
      <c r="M68" s="113">
        <f t="shared" si="12"/>
        <v>6.4765760156231214E-2</v>
      </c>
      <c r="N68" s="113">
        <f t="shared" si="12"/>
        <v>6.4727446817207351E-2</v>
      </c>
      <c r="O68" s="113">
        <f t="shared" si="12"/>
        <v>6.4687721635875023E-2</v>
      </c>
      <c r="P68" s="113">
        <f t="shared" si="12"/>
        <v>6.190233994204903E-2</v>
      </c>
      <c r="Q68" s="113">
        <f t="shared" si="12"/>
        <v>6.1462578876505559E-2</v>
      </c>
    </row>
    <row r="69" spans="1:17" x14ac:dyDescent="0.25">
      <c r="A69" s="180" t="s">
        <v>37</v>
      </c>
      <c r="B69" s="182">
        <f t="shared" ref="B69:Q69" si="13">IF(B$52=0,"",B$52/B$10)</f>
        <v>8.139192543372184E-2</v>
      </c>
      <c r="C69" s="182">
        <f t="shared" si="13"/>
        <v>8.1165729670241452E-2</v>
      </c>
      <c r="D69" s="182">
        <f t="shared" si="13"/>
        <v>7.7286681559775069E-2</v>
      </c>
      <c r="E69" s="182">
        <f t="shared" si="13"/>
        <v>7.5924285306280981E-2</v>
      </c>
      <c r="F69" s="182">
        <f t="shared" si="13"/>
        <v>7.4967560222033464E-2</v>
      </c>
      <c r="G69" s="182">
        <f t="shared" si="13"/>
        <v>7.4143786703179754E-2</v>
      </c>
      <c r="H69" s="182">
        <f t="shared" si="13"/>
        <v>7.2855044689245058E-2</v>
      </c>
      <c r="I69" s="182">
        <f t="shared" si="13"/>
        <v>7.2394997761180926E-2</v>
      </c>
      <c r="J69" s="182">
        <f t="shared" si="13"/>
        <v>6.9032290570741089E-2</v>
      </c>
      <c r="K69" s="182">
        <f t="shared" si="13"/>
        <v>6.8397411063441577E-2</v>
      </c>
      <c r="L69" s="182">
        <f t="shared" si="13"/>
        <v>6.5173752392246473E-2</v>
      </c>
      <c r="M69" s="182">
        <f t="shared" si="13"/>
        <v>6.4420032737693381E-2</v>
      </c>
      <c r="N69" s="182">
        <f t="shared" si="13"/>
        <v>6.3625184138623281E-2</v>
      </c>
      <c r="O69" s="182">
        <f t="shared" si="13"/>
        <v>6.2860608070976029E-2</v>
      </c>
      <c r="P69" s="182">
        <f t="shared" si="13"/>
        <v>6.251583043582748E-2</v>
      </c>
      <c r="Q69" s="182">
        <f t="shared" si="13"/>
        <v>6.2071711066001858E-2</v>
      </c>
    </row>
    <row r="70" spans="1:17" x14ac:dyDescent="0.25">
      <c r="A70" s="108" t="s">
        <v>36</v>
      </c>
      <c r="B70" s="112">
        <f t="shared" ref="B70:Q70" si="14">IF(B$53=0,"",B$53/B$11)</f>
        <v>0.39153031478110345</v>
      </c>
      <c r="C70" s="112">
        <f t="shared" si="14"/>
        <v>0.38620839649191113</v>
      </c>
      <c r="D70" s="112">
        <f t="shared" si="14"/>
        <v>0.38461136268036661</v>
      </c>
      <c r="E70" s="112">
        <f t="shared" si="14"/>
        <v>0.38456673046434847</v>
      </c>
      <c r="F70" s="112">
        <f t="shared" si="14"/>
        <v>0.38115867098782608</v>
      </c>
      <c r="G70" s="112">
        <f t="shared" si="14"/>
        <v>0.3830483439273758</v>
      </c>
      <c r="H70" s="112">
        <f t="shared" si="14"/>
        <v>0.36753925665868115</v>
      </c>
      <c r="I70" s="112">
        <f t="shared" si="14"/>
        <v>0.38116777924028605</v>
      </c>
      <c r="J70" s="112">
        <f t="shared" si="14"/>
        <v>0.35952970762790271</v>
      </c>
      <c r="K70" s="112">
        <f t="shared" si="14"/>
        <v>0.35508988039320083</v>
      </c>
      <c r="L70" s="112">
        <f t="shared" si="14"/>
        <v>0.34614382744566075</v>
      </c>
      <c r="M70" s="112">
        <f t="shared" si="14"/>
        <v>0.33240626592577227</v>
      </c>
      <c r="N70" s="112">
        <f t="shared" si="14"/>
        <v>0.33181491922361861</v>
      </c>
      <c r="O70" s="112">
        <f t="shared" si="14"/>
        <v>0.3302143207527532</v>
      </c>
      <c r="P70" s="112">
        <f t="shared" si="14"/>
        <v>0.32111068931744358</v>
      </c>
      <c r="Q70" s="112">
        <f t="shared" si="14"/>
        <v>0.32819132143314439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4.5527975623011682E-2</v>
      </c>
      <c r="C72" s="113">
        <f>IF(NMM_ued!C$5=0,"",NMM_ued!C$5/C$9)</f>
        <v>4.5101852731949277E-2</v>
      </c>
      <c r="D72" s="113">
        <f>IF(NMM_ued!D$5=0,"",NMM_ued!D$5/D$9)</f>
        <v>4.4836952444989538E-2</v>
      </c>
      <c r="E72" s="113">
        <f>IF(NMM_ued!E$5=0,"",NMM_ued!E$5/E$9)</f>
        <v>4.4858460594784759E-2</v>
      </c>
      <c r="F72" s="113">
        <f>IF(NMM_ued!F$5=0,"",NMM_ued!F$5/F$9)</f>
        <v>4.5817286453713996E-2</v>
      </c>
      <c r="G72" s="113">
        <f>IF(NMM_ued!G$5=0,"",NMM_ued!G$5/G$9)</f>
        <v>4.4846339139225651E-2</v>
      </c>
      <c r="H72" s="113">
        <f>IF(NMM_ued!H$5=0,"",NMM_ued!H$5/H$9)</f>
        <v>4.332175125029649E-2</v>
      </c>
      <c r="I72" s="113">
        <f>IF(NMM_ued!I$5=0,"",NMM_ued!I$5/I$9)</f>
        <v>4.468780996523912E-2</v>
      </c>
      <c r="J72" s="113">
        <f>IF(NMM_ued!J$5=0,"",NMM_ued!J$5/J$9)</f>
        <v>4.2145101821218972E-2</v>
      </c>
      <c r="K72" s="113">
        <f>IF(NMM_ued!K$5=0,"",NMM_ued!K$5/K$9)</f>
        <v>4.1668119243228191E-2</v>
      </c>
      <c r="L72" s="113">
        <f>IF(NMM_ued!L$5=0,"",NMM_ued!L$5/L$9)</f>
        <v>4.072485572483088E-2</v>
      </c>
      <c r="M72" s="113">
        <f>IF(NMM_ued!M$5=0,"",NMM_ued!M$5/M$9)</f>
        <v>4.0046517695515947E-2</v>
      </c>
      <c r="N72" s="113">
        <f>IF(NMM_ued!N$5=0,"",NMM_ued!N$5/N$9)</f>
        <v>4.0033493276997741E-2</v>
      </c>
      <c r="O72" s="113">
        <f>IF(NMM_ued!O$5=0,"",NMM_ued!O$5/O$9)</f>
        <v>3.9896649687789373E-2</v>
      </c>
      <c r="P72" s="113">
        <f>IF(NMM_ued!P$5=0,"",NMM_ued!P$5/P$9)</f>
        <v>3.8540602503974002E-2</v>
      </c>
      <c r="Q72" s="113">
        <f>IF(NMM_ued!Q$5=0,"",NMM_ued!Q$5/Q$9)</f>
        <v>3.9153728652277092E-2</v>
      </c>
    </row>
    <row r="73" spans="1:17" x14ac:dyDescent="0.25">
      <c r="A73" s="180" t="s">
        <v>37</v>
      </c>
      <c r="B73" s="182">
        <f>IF(NMM_ued!B$47=0,"",NMM_ued!B$47/B$10)</f>
        <v>3.722306666820762E-2</v>
      </c>
      <c r="C73" s="182">
        <f>IF(NMM_ued!C$47=0,"",NMM_ued!C$47/C$10)</f>
        <v>3.7386033399965664E-2</v>
      </c>
      <c r="D73" s="182">
        <f>IF(NMM_ued!D$47=0,"",NMM_ued!D$47/D$10)</f>
        <v>3.5270235322617652E-2</v>
      </c>
      <c r="E73" s="182">
        <f>IF(NMM_ued!E$47=0,"",NMM_ued!E$47/E$10)</f>
        <v>3.4565944052660162E-2</v>
      </c>
      <c r="F73" s="182">
        <f>IF(NMM_ued!F$47=0,"",NMM_ued!F$47/F$10)</f>
        <v>3.5079215893287052E-2</v>
      </c>
      <c r="G73" s="182">
        <f>IF(NMM_ued!G$47=0,"",NMM_ued!G$47/G$10)</f>
        <v>3.4575035363649739E-2</v>
      </c>
      <c r="H73" s="182">
        <f>IF(NMM_ued!H$47=0,"",NMM_ued!H$47/H$10)</f>
        <v>3.4102378906719986E-2</v>
      </c>
      <c r="I73" s="182">
        <f>IF(NMM_ued!I$47=0,"",NMM_ued!I$47/I$10)</f>
        <v>3.5319265671522451E-2</v>
      </c>
      <c r="J73" s="182">
        <f>IF(NMM_ued!J$47=0,"",NMM_ued!J$47/J$10)</f>
        <v>3.3990825850905161E-2</v>
      </c>
      <c r="K73" s="182">
        <f>IF(NMM_ued!K$47=0,"",NMM_ued!K$47/K$10)</f>
        <v>3.3661326840606243E-2</v>
      </c>
      <c r="L73" s="182">
        <f>IF(NMM_ued!L$47=0,"",NMM_ued!L$47/L$10)</f>
        <v>3.3028279285990531E-2</v>
      </c>
      <c r="M73" s="182">
        <f>IF(NMM_ued!M$47=0,"",NMM_ued!M$47/M$10)</f>
        <v>3.3296647648312284E-2</v>
      </c>
      <c r="N73" s="182">
        <f>IF(NMM_ued!N$47=0,"",NMM_ued!N$47/N$10)</f>
        <v>3.308015181165163E-2</v>
      </c>
      <c r="O73" s="182">
        <f>IF(NMM_ued!O$47=0,"",NMM_ued!O$47/O$10)</f>
        <v>3.3465469215336198E-2</v>
      </c>
      <c r="P73" s="182">
        <f>IF(NMM_ued!P$47=0,"",NMM_ued!P$47/P$10)</f>
        <v>3.3971107262538748E-2</v>
      </c>
      <c r="Q73" s="182">
        <f>IF(NMM_ued!Q$47=0,"",NMM_ued!Q$47/Q$10)</f>
        <v>3.371303403131596E-2</v>
      </c>
    </row>
    <row r="74" spans="1:17" x14ac:dyDescent="0.25">
      <c r="A74" s="108" t="s">
        <v>36</v>
      </c>
      <c r="B74" s="112">
        <f>IF(NMM_ued!B$97=0,"",NMM_ued!B$97/B$11)</f>
        <v>0.17707777310817097</v>
      </c>
      <c r="C74" s="112">
        <f>IF(NMM_ued!C$97=0,"",NMM_ued!C$97/C$11)</f>
        <v>0.17609926175746313</v>
      </c>
      <c r="D74" s="112">
        <f>IF(NMM_ued!D$97=0,"",NMM_ued!D$97/D$11)</f>
        <v>0.1754515199640512</v>
      </c>
      <c r="E74" s="112">
        <f>IF(NMM_ued!E$97=0,"",NMM_ued!E$97/E$11)</f>
        <v>0.1720627526661134</v>
      </c>
      <c r="F74" s="112">
        <f>IF(NMM_ued!F$97=0,"",NMM_ued!F$97/F$11)</f>
        <v>0.17094479659352207</v>
      </c>
      <c r="G74" s="112">
        <f>IF(NMM_ued!G$97=0,"",NMM_ued!G$97/G$11)</f>
        <v>0.1719118709562158</v>
      </c>
      <c r="H74" s="112">
        <f>IF(NMM_ued!H$97=0,"",NMM_ued!H$97/H$11)</f>
        <v>0.16618196688778072</v>
      </c>
      <c r="I74" s="112">
        <f>IF(NMM_ued!I$97=0,"",NMM_ued!I$97/I$11)</f>
        <v>0.17450475912042293</v>
      </c>
      <c r="J74" s="112">
        <f>IF(NMM_ued!J$97=0,"",NMM_ued!J$97/J$11)</f>
        <v>0.16479476176363952</v>
      </c>
      <c r="K74" s="112">
        <f>IF(NMM_ued!K$97=0,"",NMM_ued!K$97/K$11)</f>
        <v>0.16281923020224426</v>
      </c>
      <c r="L74" s="112">
        <f>IF(NMM_ued!L$97=0,"",NMM_ued!L$97/L$11)</f>
        <v>0.15914139060040638</v>
      </c>
      <c r="M74" s="112">
        <f>IF(NMM_ued!M$97=0,"",NMM_ued!M$97/M$11)</f>
        <v>0.15560550234539011</v>
      </c>
      <c r="N74" s="112">
        <f>IF(NMM_ued!N$97=0,"",NMM_ued!N$97/N$11)</f>
        <v>0.15518071848628334</v>
      </c>
      <c r="O74" s="112">
        <f>IF(NMM_ued!O$97=0,"",NMM_ued!O$97/O$11)</f>
        <v>0.15631149101059719</v>
      </c>
      <c r="P74" s="112">
        <f>IF(NMM_ued!P$97=0,"",NMM_ued!P$97/P$11)</f>
        <v>0.15468146847267242</v>
      </c>
      <c r="Q74" s="112">
        <f>IF(NMM_ued!Q$97=0,"",NMM_ued!Q$97/Q$11)</f>
        <v>0.15951804550985213</v>
      </c>
    </row>
    <row r="75" spans="1:17" x14ac:dyDescent="0.25">
      <c r="A75" s="39" t="s">
        <v>60</v>
      </c>
      <c r="B75" s="111">
        <f t="shared" ref="B75:Q75" si="15">IF(B$50=0,"",B$58/B$50)</f>
        <v>5.6685419873478171</v>
      </c>
      <c r="C75" s="111">
        <f t="shared" si="15"/>
        <v>5.5348718279321689</v>
      </c>
      <c r="D75" s="111">
        <f t="shared" si="15"/>
        <v>5.4074981360400409</v>
      </c>
      <c r="E75" s="111">
        <f t="shared" si="15"/>
        <v>5.4138113092032132</v>
      </c>
      <c r="F75" s="111">
        <f t="shared" si="15"/>
        <v>5.3770429982267371</v>
      </c>
      <c r="G75" s="111">
        <f t="shared" si="15"/>
        <v>5.2164535039287019</v>
      </c>
      <c r="H75" s="111">
        <f t="shared" si="15"/>
        <v>5.2252958765891195</v>
      </c>
      <c r="I75" s="111">
        <f t="shared" si="15"/>
        <v>5.1788252941936959</v>
      </c>
      <c r="J75" s="111">
        <f t="shared" si="15"/>
        <v>5.7125871983935825</v>
      </c>
      <c r="K75" s="111">
        <f t="shared" si="15"/>
        <v>5.6575423435418806</v>
      </c>
      <c r="L75" s="111">
        <f t="shared" si="15"/>
        <v>5.5894258777886749</v>
      </c>
      <c r="M75" s="111">
        <f t="shared" si="15"/>
        <v>5.5937403644034278</v>
      </c>
      <c r="N75" s="111">
        <f t="shared" si="15"/>
        <v>5.6053544841013858</v>
      </c>
      <c r="O75" s="111">
        <f t="shared" si="15"/>
        <v>5.408283522686717</v>
      </c>
      <c r="P75" s="111">
        <f t="shared" si="15"/>
        <v>5.4962084413815129</v>
      </c>
      <c r="Q75" s="111">
        <f t="shared" si="15"/>
        <v>5.4236173975997373</v>
      </c>
    </row>
    <row r="76" spans="1:17" x14ac:dyDescent="0.25">
      <c r="A76" s="110" t="s">
        <v>199</v>
      </c>
      <c r="B76" s="109">
        <f t="shared" ref="B76:Q76" si="16">IF(B$51=0,"",B$59/B$51)</f>
        <v>11.221351058866993</v>
      </c>
      <c r="C76" s="109">
        <f t="shared" si="16"/>
        <v>11.162051503252712</v>
      </c>
      <c r="D76" s="109">
        <f t="shared" si="16"/>
        <v>11.168097744147381</v>
      </c>
      <c r="E76" s="109">
        <f t="shared" si="16"/>
        <v>10.803738166375247</v>
      </c>
      <c r="F76" s="109">
        <f t="shared" si="16"/>
        <v>10.869808957268104</v>
      </c>
      <c r="G76" s="109">
        <f t="shared" si="16"/>
        <v>10.53169893689279</v>
      </c>
      <c r="H76" s="109">
        <f t="shared" si="16"/>
        <v>10.483950868919639</v>
      </c>
      <c r="I76" s="109">
        <f t="shared" si="16"/>
        <v>10.587917108369432</v>
      </c>
      <c r="J76" s="109">
        <f t="shared" si="16"/>
        <v>12.306103287078637</v>
      </c>
      <c r="K76" s="109">
        <f t="shared" si="16"/>
        <v>12.096741713109973</v>
      </c>
      <c r="L76" s="109">
        <f t="shared" si="16"/>
        <v>12.612000426595149</v>
      </c>
      <c r="M76" s="109">
        <f t="shared" si="16"/>
        <v>12.062732940281204</v>
      </c>
      <c r="N76" s="109">
        <f t="shared" si="16"/>
        <v>11.992924495932503</v>
      </c>
      <c r="O76" s="109">
        <f t="shared" si="16"/>
        <v>11.670956534675195</v>
      </c>
      <c r="P76" s="109">
        <f t="shared" si="16"/>
        <v>12.098305505543651</v>
      </c>
      <c r="Q76" s="109">
        <f t="shared" si="16"/>
        <v>11.689295694539187</v>
      </c>
    </row>
    <row r="77" spans="1:17" x14ac:dyDescent="0.25">
      <c r="A77" s="180" t="s">
        <v>198</v>
      </c>
      <c r="B77" s="178">
        <f t="shared" ref="B77:Q77" si="17">IF(B$52=0,"",B$60/B$52)</f>
        <v>2.6190705411053572</v>
      </c>
      <c r="C77" s="178">
        <f t="shared" si="17"/>
        <v>2.5692195718158715</v>
      </c>
      <c r="D77" s="178">
        <f t="shared" si="17"/>
        <v>2.5996601243645916</v>
      </c>
      <c r="E77" s="178">
        <f t="shared" si="17"/>
        <v>2.759981188079319</v>
      </c>
      <c r="F77" s="178">
        <f t="shared" si="17"/>
        <v>2.8005850409333881</v>
      </c>
      <c r="G77" s="178">
        <f t="shared" si="17"/>
        <v>2.7392754946713422</v>
      </c>
      <c r="H77" s="178">
        <f t="shared" si="17"/>
        <v>2.6501011452679122</v>
      </c>
      <c r="I77" s="178">
        <f t="shared" si="17"/>
        <v>2.9506042315835135</v>
      </c>
      <c r="J77" s="178">
        <f t="shared" si="17"/>
        <v>3.0164374508527279</v>
      </c>
      <c r="K77" s="178">
        <f t="shared" si="17"/>
        <v>2.9669045887109537</v>
      </c>
      <c r="L77" s="178">
        <f t="shared" si="17"/>
        <v>2.9135568871700146</v>
      </c>
      <c r="M77" s="178">
        <f t="shared" si="17"/>
        <v>2.8959910989613582</v>
      </c>
      <c r="N77" s="178">
        <f t="shared" si="17"/>
        <v>2.9400539601765399</v>
      </c>
      <c r="O77" s="178">
        <f t="shared" si="17"/>
        <v>3.0376476612684842</v>
      </c>
      <c r="P77" s="178">
        <f t="shared" si="17"/>
        <v>3.0767196042372964</v>
      </c>
      <c r="Q77" s="178">
        <f t="shared" si="17"/>
        <v>3.0224186042183008</v>
      </c>
    </row>
    <row r="78" spans="1:17" x14ac:dyDescent="0.25">
      <c r="A78" s="108" t="s">
        <v>197</v>
      </c>
      <c r="B78" s="107">
        <f t="shared" ref="B78:Q78" si="18">IF(B$53=0,"",B$61/B$53)</f>
        <v>1.9766730707729834</v>
      </c>
      <c r="C78" s="107">
        <f t="shared" si="18"/>
        <v>1.9001440102664171</v>
      </c>
      <c r="D78" s="107">
        <f t="shared" si="18"/>
        <v>1.8997560933543205</v>
      </c>
      <c r="E78" s="107">
        <f t="shared" si="18"/>
        <v>2.0807478690428498</v>
      </c>
      <c r="F78" s="107">
        <f t="shared" si="18"/>
        <v>2.0775859249357946</v>
      </c>
      <c r="G78" s="107">
        <f t="shared" si="18"/>
        <v>2.0790372161729098</v>
      </c>
      <c r="H78" s="107">
        <f t="shared" si="18"/>
        <v>2.086498872849504</v>
      </c>
      <c r="I78" s="107">
        <f t="shared" si="18"/>
        <v>2.0453808908755975</v>
      </c>
      <c r="J78" s="107">
        <f t="shared" si="18"/>
        <v>2.100478691014886</v>
      </c>
      <c r="K78" s="107">
        <f t="shared" si="18"/>
        <v>2.1009974886449894</v>
      </c>
      <c r="L78" s="107">
        <f t="shared" si="18"/>
        <v>2.1131232875222428</v>
      </c>
      <c r="M78" s="107">
        <f t="shared" si="18"/>
        <v>2.0859307062304335</v>
      </c>
      <c r="N78" s="107">
        <f t="shared" si="18"/>
        <v>2.104239727544801</v>
      </c>
      <c r="O78" s="107">
        <f t="shared" si="18"/>
        <v>2.1316797200009714</v>
      </c>
      <c r="P78" s="107">
        <f t="shared" si="18"/>
        <v>2.1592243720492315</v>
      </c>
      <c r="Q78" s="107">
        <f t="shared" si="18"/>
        <v>2.1506938483165308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2726.8780000000002</v>
      </c>
      <c r="C5" s="96">
        <v>2466.2130629986736</v>
      </c>
      <c r="D5" s="96">
        <v>2367.6533616307656</v>
      </c>
      <c r="E5" s="96">
        <v>2451.2410584966537</v>
      </c>
      <c r="F5" s="96">
        <v>2431.0298096903057</v>
      </c>
      <c r="G5" s="96">
        <v>2323.9677892241475</v>
      </c>
      <c r="H5" s="96">
        <v>2421.2703187997763</v>
      </c>
      <c r="I5" s="96">
        <v>2478.6841056697945</v>
      </c>
      <c r="J5" s="96">
        <v>2273.7731415045805</v>
      </c>
      <c r="K5" s="96">
        <v>2080.2585700089658</v>
      </c>
      <c r="L5" s="96">
        <v>1981.5969887270851</v>
      </c>
      <c r="M5" s="96">
        <v>2172.243595639995</v>
      </c>
      <c r="N5" s="96">
        <v>2099.2405551756688</v>
      </c>
      <c r="O5" s="96">
        <v>2025.2431889759753</v>
      </c>
      <c r="P5" s="96">
        <v>1987.0032097998317</v>
      </c>
      <c r="Q5" s="96">
        <v>2041.9189686279005</v>
      </c>
    </row>
    <row r="6" spans="1:17" x14ac:dyDescent="0.25">
      <c r="A6" s="132" t="s">
        <v>83</v>
      </c>
      <c r="B6" s="160">
        <v>14.366123406475628</v>
      </c>
      <c r="C6" s="160">
        <v>12.992851608946637</v>
      </c>
      <c r="D6" s="160">
        <v>12.473605484713451</v>
      </c>
      <c r="E6" s="160">
        <v>12.913973982474783</v>
      </c>
      <c r="F6" s="160">
        <v>12.80749422996991</v>
      </c>
      <c r="G6" s="160">
        <v>12.243454988697126</v>
      </c>
      <c r="H6" s="160">
        <v>12.756077903123709</v>
      </c>
      <c r="I6" s="160">
        <v>13.058553315447899</v>
      </c>
      <c r="J6" s="160">
        <v>11.979012463771598</v>
      </c>
      <c r="K6" s="160">
        <v>10.959511695839462</v>
      </c>
      <c r="L6" s="160">
        <v>10.439728833469557</v>
      </c>
      <c r="M6" s="160">
        <v>11.444120185754738</v>
      </c>
      <c r="N6" s="160">
        <v>11.059515268204908</v>
      </c>
      <c r="O6" s="160">
        <v>10.669671903529641</v>
      </c>
      <c r="P6" s="160">
        <v>10.468210650072194</v>
      </c>
      <c r="Q6" s="160">
        <v>10.757525598626653</v>
      </c>
    </row>
    <row r="7" spans="1:17" x14ac:dyDescent="0.25">
      <c r="A7" s="76" t="s">
        <v>82</v>
      </c>
      <c r="B7" s="159">
        <v>5.7464493625902522</v>
      </c>
      <c r="C7" s="159">
        <v>5.1971406435786554</v>
      </c>
      <c r="D7" s="159">
        <v>4.989442193885381</v>
      </c>
      <c r="E7" s="159">
        <v>5.1655895929899138</v>
      </c>
      <c r="F7" s="159">
        <v>5.1229976919879645</v>
      </c>
      <c r="G7" s="159">
        <v>4.8973819954788507</v>
      </c>
      <c r="H7" s="159">
        <v>5.1024311612494841</v>
      </c>
      <c r="I7" s="159">
        <v>5.2234213261791602</v>
      </c>
      <c r="J7" s="159">
        <v>4.7916049855086396</v>
      </c>
      <c r="K7" s="159">
        <v>4.3838046783357854</v>
      </c>
      <c r="L7" s="159">
        <v>4.1758915333878228</v>
      </c>
      <c r="M7" s="159">
        <v>4.5776480743018961</v>
      </c>
      <c r="N7" s="159">
        <v>4.4238061072819637</v>
      </c>
      <c r="O7" s="159">
        <v>4.2678687614118571</v>
      </c>
      <c r="P7" s="159">
        <v>4.1872842600288784</v>
      </c>
      <c r="Q7" s="159">
        <v>4.3030102394506615</v>
      </c>
    </row>
    <row r="8" spans="1:17" x14ac:dyDescent="0.25">
      <c r="A8" s="76" t="s">
        <v>81</v>
      </c>
      <c r="B8" s="159">
        <v>24.422409791008569</v>
      </c>
      <c r="C8" s="159">
        <v>22.087847735209287</v>
      </c>
      <c r="D8" s="159">
        <v>21.205129324012869</v>
      </c>
      <c r="E8" s="159">
        <v>21.953755770207131</v>
      </c>
      <c r="F8" s="159">
        <v>21.772740190948848</v>
      </c>
      <c r="G8" s="159">
        <v>20.813873480785116</v>
      </c>
      <c r="H8" s="159">
        <v>21.685332435310304</v>
      </c>
      <c r="I8" s="159">
        <v>22.199540636261428</v>
      </c>
      <c r="J8" s="159">
        <v>20.364321188411719</v>
      </c>
      <c r="K8" s="159">
        <v>18.631169882927086</v>
      </c>
      <c r="L8" s="159">
        <v>17.747539016898248</v>
      </c>
      <c r="M8" s="159">
        <v>19.455004315783057</v>
      </c>
      <c r="N8" s="159">
        <v>18.801175955948345</v>
      </c>
      <c r="O8" s="159">
        <v>18.13844223600039</v>
      </c>
      <c r="P8" s="159">
        <v>17.795958105122732</v>
      </c>
      <c r="Q8" s="159">
        <v>18.28779351766531</v>
      </c>
    </row>
    <row r="9" spans="1:17" x14ac:dyDescent="0.25">
      <c r="A9" s="76" t="s">
        <v>80</v>
      </c>
      <c r="B9" s="159">
        <v>2.8732246812951261</v>
      </c>
      <c r="C9" s="159">
        <v>2.5985703217893277</v>
      </c>
      <c r="D9" s="159">
        <v>2.4947210969426905</v>
      </c>
      <c r="E9" s="159">
        <v>2.5827947964949569</v>
      </c>
      <c r="F9" s="159">
        <v>2.5614988459939823</v>
      </c>
      <c r="G9" s="159">
        <v>2.4486909977394253</v>
      </c>
      <c r="H9" s="159">
        <v>2.5512155806247421</v>
      </c>
      <c r="I9" s="159">
        <v>2.6117106630895801</v>
      </c>
      <c r="J9" s="159">
        <v>2.3958024927543198</v>
      </c>
      <c r="K9" s="159">
        <v>2.1919023391678927</v>
      </c>
      <c r="L9" s="159">
        <v>2.0879457666939114</v>
      </c>
      <c r="M9" s="159">
        <v>2.2888240371509481</v>
      </c>
      <c r="N9" s="159">
        <v>2.2119030536409818</v>
      </c>
      <c r="O9" s="159">
        <v>2.1339343807059286</v>
      </c>
      <c r="P9" s="159">
        <v>2.0936421300144392</v>
      </c>
      <c r="Q9" s="159">
        <v>2.1515051197253308</v>
      </c>
    </row>
    <row r="10" spans="1:17" x14ac:dyDescent="0.25">
      <c r="A10" s="129" t="s">
        <v>79</v>
      </c>
      <c r="B10" s="158">
        <v>8.6196740438853769</v>
      </c>
      <c r="C10" s="158">
        <v>7.7957109653679817</v>
      </c>
      <c r="D10" s="158">
        <v>7.4841632908280697</v>
      </c>
      <c r="E10" s="158">
        <v>7.748384389484869</v>
      </c>
      <c r="F10" s="158">
        <v>7.6844965379819454</v>
      </c>
      <c r="G10" s="158">
        <v>7.3460729932182751</v>
      </c>
      <c r="H10" s="158">
        <v>7.6536467418742244</v>
      </c>
      <c r="I10" s="158">
        <v>7.8351319892687386</v>
      </c>
      <c r="J10" s="158">
        <v>7.1874074782629584</v>
      </c>
      <c r="K10" s="158">
        <v>6.5757070175036763</v>
      </c>
      <c r="L10" s="158">
        <v>6.2638373000817325</v>
      </c>
      <c r="M10" s="158">
        <v>6.8664721114528433</v>
      </c>
      <c r="N10" s="158">
        <v>6.6357091609229446</v>
      </c>
      <c r="O10" s="158">
        <v>6.4018031421177835</v>
      </c>
      <c r="P10" s="158">
        <v>6.2809263900433159</v>
      </c>
      <c r="Q10" s="158">
        <v>6.454515359175991</v>
      </c>
    </row>
    <row r="11" spans="1:17" x14ac:dyDescent="0.25">
      <c r="A11" s="92" t="s">
        <v>125</v>
      </c>
      <c r="B11" s="91">
        <v>1.7239348087770754</v>
      </c>
      <c r="C11" s="91">
        <v>1.5591421930735965</v>
      </c>
      <c r="D11" s="91">
        <v>1.4968326581656142</v>
      </c>
      <c r="E11" s="91">
        <v>1.5496768778969741</v>
      </c>
      <c r="F11" s="91">
        <v>1.5368993075963893</v>
      </c>
      <c r="G11" s="91">
        <v>1.4692145986436551</v>
      </c>
      <c r="H11" s="91">
        <v>1.530729348374845</v>
      </c>
      <c r="I11" s="91">
        <v>1.5670263978537478</v>
      </c>
      <c r="J11" s="91">
        <v>1.4374814956525916</v>
      </c>
      <c r="K11" s="91">
        <v>1.3151414035007354</v>
      </c>
      <c r="L11" s="91">
        <v>1.2527674600163468</v>
      </c>
      <c r="M11" s="91">
        <v>1.3732944222905685</v>
      </c>
      <c r="N11" s="91">
        <v>1.3271418321845889</v>
      </c>
      <c r="O11" s="91">
        <v>1.2803606284235569</v>
      </c>
      <c r="P11" s="91">
        <v>1.2561852780086635</v>
      </c>
      <c r="Q11" s="91">
        <v>1.2909030718351984</v>
      </c>
    </row>
    <row r="12" spans="1:17" x14ac:dyDescent="0.25">
      <c r="A12" s="92" t="s">
        <v>26</v>
      </c>
      <c r="B12" s="91">
        <v>2.5859022131656131</v>
      </c>
      <c r="C12" s="91">
        <v>2.3387132896103946</v>
      </c>
      <c r="D12" s="91">
        <v>2.2452489872484209</v>
      </c>
      <c r="E12" s="91">
        <v>2.3245153168454609</v>
      </c>
      <c r="F12" s="91">
        <v>2.3053489613945835</v>
      </c>
      <c r="G12" s="91">
        <v>2.2038218979654824</v>
      </c>
      <c r="H12" s="91">
        <v>2.2960940225622668</v>
      </c>
      <c r="I12" s="91">
        <v>2.3505395967806213</v>
      </c>
      <c r="J12" s="91">
        <v>2.1562222434788874</v>
      </c>
      <c r="K12" s="91">
        <v>1.9727121052511027</v>
      </c>
      <c r="L12" s="91">
        <v>1.8791511900245199</v>
      </c>
      <c r="M12" s="91">
        <v>2.0599416334358529</v>
      </c>
      <c r="N12" s="91">
        <v>1.9907127482768834</v>
      </c>
      <c r="O12" s="91">
        <v>1.920540942635335</v>
      </c>
      <c r="P12" s="91">
        <v>1.8842779170129946</v>
      </c>
      <c r="Q12" s="91">
        <v>1.9363546077527973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4.3098370219426885</v>
      </c>
      <c r="C14" s="157">
        <v>3.8978554826839904</v>
      </c>
      <c r="D14" s="157">
        <v>3.7420816454140353</v>
      </c>
      <c r="E14" s="157">
        <v>3.874192194742434</v>
      </c>
      <c r="F14" s="157">
        <v>3.8422482689909727</v>
      </c>
      <c r="G14" s="157">
        <v>3.673036496609138</v>
      </c>
      <c r="H14" s="157">
        <v>3.8268233709371127</v>
      </c>
      <c r="I14" s="157">
        <v>3.9175659946343697</v>
      </c>
      <c r="J14" s="157">
        <v>3.5937037391314792</v>
      </c>
      <c r="K14" s="157">
        <v>3.2878535087518386</v>
      </c>
      <c r="L14" s="157">
        <v>3.1319186500408662</v>
      </c>
      <c r="M14" s="157">
        <v>3.4332360557264217</v>
      </c>
      <c r="N14" s="157">
        <v>3.3178545804614727</v>
      </c>
      <c r="O14" s="157">
        <v>3.2009015710588922</v>
      </c>
      <c r="P14" s="157">
        <v>3.1404631950216579</v>
      </c>
      <c r="Q14" s="157">
        <v>3.2272576795879959</v>
      </c>
    </row>
    <row r="15" spans="1:17" x14ac:dyDescent="0.25">
      <c r="A15" s="156" t="s">
        <v>214</v>
      </c>
      <c r="B15" s="155">
        <v>84.442992024637533</v>
      </c>
      <c r="C15" s="155">
        <v>76.371003766891604</v>
      </c>
      <c r="D15" s="155">
        <v>73.318914133046277</v>
      </c>
      <c r="E15" s="155">
        <v>75.907367015721647</v>
      </c>
      <c r="F15" s="155">
        <v>75.281487045381041</v>
      </c>
      <c r="G15" s="155">
        <v>71.96610684121886</v>
      </c>
      <c r="H15" s="155">
        <v>74.979265746359417</v>
      </c>
      <c r="I15" s="155">
        <v>76.757193452244735</v>
      </c>
      <c r="J15" s="155">
        <v>70.411733584673129</v>
      </c>
      <c r="K15" s="155">
        <v>64.419184810046858</v>
      </c>
      <c r="L15" s="155">
        <v>61.363940269834956</v>
      </c>
      <c r="M15" s="155">
        <v>67.267677036595714</v>
      </c>
      <c r="N15" s="155">
        <v>65.006998280999241</v>
      </c>
      <c r="O15" s="155">
        <v>62.715528327504849</v>
      </c>
      <c r="P15" s="155">
        <v>61.531354243958248</v>
      </c>
      <c r="Q15" s="155">
        <v>63.23192573441198</v>
      </c>
    </row>
    <row r="16" spans="1:17" x14ac:dyDescent="0.25">
      <c r="A16" s="156" t="s">
        <v>213</v>
      </c>
      <c r="B16" s="204">
        <v>954.75060337533728</v>
      </c>
      <c r="C16" s="204">
        <v>863.48505871920997</v>
      </c>
      <c r="D16" s="204">
        <v>828.97675495589419</v>
      </c>
      <c r="E16" s="204">
        <v>858.24297222614302</v>
      </c>
      <c r="F16" s="204">
        <v>851.16649062600175</v>
      </c>
      <c r="G16" s="204">
        <v>813.68130476926478</v>
      </c>
      <c r="H16" s="204">
        <v>847.749440132225</v>
      </c>
      <c r="I16" s="204">
        <v>867.85149371005753</v>
      </c>
      <c r="J16" s="204">
        <v>796.10685875573961</v>
      </c>
      <c r="K16" s="204">
        <v>728.35239599746524</v>
      </c>
      <c r="L16" s="204">
        <v>693.80842143797258</v>
      </c>
      <c r="M16" s="204">
        <v>760.55873552667083</v>
      </c>
      <c r="N16" s="204">
        <v>734.99848056420115</v>
      </c>
      <c r="O16" s="204">
        <v>709.09008641259516</v>
      </c>
      <c r="P16" s="204">
        <v>695.70127943572152</v>
      </c>
      <c r="Q16" s="204">
        <v>714.92870870681929</v>
      </c>
    </row>
    <row r="17" spans="1:17" x14ac:dyDescent="0.25">
      <c r="A17" s="152" t="s">
        <v>227</v>
      </c>
      <c r="B17" s="151">
        <v>894.82331871269128</v>
      </c>
      <c r="C17" s="151">
        <v>809.28628185238369</v>
      </c>
      <c r="D17" s="151">
        <v>776.94397718405492</v>
      </c>
      <c r="E17" s="151">
        <v>804.37322789240511</v>
      </c>
      <c r="F17" s="151">
        <v>797.74091917444105</v>
      </c>
      <c r="G17" s="151">
        <v>762.60858378517401</v>
      </c>
      <c r="H17" s="151">
        <v>794.53834831222798</v>
      </c>
      <c r="I17" s="151">
        <v>813.37864674394837</v>
      </c>
      <c r="J17" s="151">
        <v>746.13724137306838</v>
      </c>
      <c r="K17" s="151">
        <v>682.6355551645288</v>
      </c>
      <c r="L17" s="151">
        <v>650.25981866583163</v>
      </c>
      <c r="M17" s="151">
        <v>712.82038408134486</v>
      </c>
      <c r="N17" s="151">
        <v>688.86448178413718</v>
      </c>
      <c r="O17" s="151">
        <v>664.58229211565617</v>
      </c>
      <c r="P17" s="151">
        <v>652.03386674646083</v>
      </c>
      <c r="Q17" s="151">
        <v>670.05443883078499</v>
      </c>
    </row>
    <row r="18" spans="1:17" x14ac:dyDescent="0.25">
      <c r="A18" s="154" t="s">
        <v>33</v>
      </c>
      <c r="B18" s="83">
        <v>687.69617316301674</v>
      </c>
      <c r="C18" s="83">
        <v>625.88637185238372</v>
      </c>
      <c r="D18" s="83">
        <v>565.2444171840549</v>
      </c>
      <c r="E18" s="83">
        <v>89.744877892405043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207.12714554967454</v>
      </c>
      <c r="C22" s="208">
        <v>183.39991000000001</v>
      </c>
      <c r="D22" s="208">
        <v>211.69955999999999</v>
      </c>
      <c r="E22" s="208">
        <v>234.96851000000001</v>
      </c>
      <c r="F22" s="208">
        <v>296.41630999999995</v>
      </c>
      <c r="G22" s="208">
        <v>305.07172122099064</v>
      </c>
      <c r="H22" s="208">
        <v>241.49679</v>
      </c>
      <c r="I22" s="208">
        <v>272.0532</v>
      </c>
      <c r="J22" s="208">
        <v>235.04088000000002</v>
      </c>
      <c r="K22" s="208">
        <v>198.08526999999998</v>
      </c>
      <c r="L22" s="208">
        <v>173.04744247917699</v>
      </c>
      <c r="M22" s="208">
        <v>170.15627664910593</v>
      </c>
      <c r="N22" s="208">
        <v>193.18447330866624</v>
      </c>
      <c r="O22" s="208">
        <v>216.88765761102601</v>
      </c>
      <c r="P22" s="208">
        <v>224.43983792418777</v>
      </c>
      <c r="Q22" s="208">
        <v>237.36357506099247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479.65984000000003</v>
      </c>
      <c r="F24" s="208">
        <v>501.32460917444109</v>
      </c>
      <c r="G24" s="208">
        <v>457.53686256418337</v>
      </c>
      <c r="H24" s="208">
        <v>553.04155831222795</v>
      </c>
      <c r="I24" s="208">
        <v>541.32544674394831</v>
      </c>
      <c r="J24" s="208">
        <v>511.09636137306836</v>
      </c>
      <c r="K24" s="208">
        <v>484.55028516452882</v>
      </c>
      <c r="L24" s="208">
        <v>477.21237618665464</v>
      </c>
      <c r="M24" s="208">
        <v>542.66410743223889</v>
      </c>
      <c r="N24" s="208">
        <v>495.68000847547091</v>
      </c>
      <c r="O24" s="208">
        <v>447.69463450463013</v>
      </c>
      <c r="P24" s="208">
        <v>427.59402882227306</v>
      </c>
      <c r="Q24" s="208">
        <v>432.69086376979249</v>
      </c>
    </row>
    <row r="25" spans="1:17" x14ac:dyDescent="0.25">
      <c r="A25" s="152" t="s">
        <v>226</v>
      </c>
      <c r="B25" s="264">
        <v>59.927284662645995</v>
      </c>
      <c r="C25" s="264">
        <v>54.198776866826307</v>
      </c>
      <c r="D25" s="264">
        <v>52.032777771839292</v>
      </c>
      <c r="E25" s="264">
        <v>53.869744333737941</v>
      </c>
      <c r="F25" s="264">
        <v>53.425571451560742</v>
      </c>
      <c r="G25" s="264">
        <v>51.072720984090807</v>
      </c>
      <c r="H25" s="264">
        <v>53.211091819997009</v>
      </c>
      <c r="I25" s="264">
        <v>54.472846966109167</v>
      </c>
      <c r="J25" s="264">
        <v>49.969617382671252</v>
      </c>
      <c r="K25" s="264">
        <v>45.716840832936484</v>
      </c>
      <c r="L25" s="264">
        <v>43.548602772140931</v>
      </c>
      <c r="M25" s="264">
        <v>47.738351445325989</v>
      </c>
      <c r="N25" s="264">
        <v>46.133998780063983</v>
      </c>
      <c r="O25" s="264">
        <v>44.507794296938926</v>
      </c>
      <c r="P25" s="264">
        <v>43.667412689260694</v>
      </c>
      <c r="Q25" s="264">
        <v>44.874269876034312</v>
      </c>
    </row>
    <row r="26" spans="1:17" x14ac:dyDescent="0.25">
      <c r="A26" s="150" t="s">
        <v>33</v>
      </c>
      <c r="B26" s="87">
        <v>22.87756529342979</v>
      </c>
      <c r="C26" s="87">
        <v>17.12765673941816</v>
      </c>
      <c r="D26" s="87">
        <v>17.263595212207932</v>
      </c>
      <c r="E26" s="87">
        <v>51.474876585359084</v>
      </c>
      <c r="F26" s="87">
        <v>42.402195173932917</v>
      </c>
      <c r="G26" s="87">
        <v>50.499494719800133</v>
      </c>
      <c r="H26" s="87">
        <v>53.211091819997009</v>
      </c>
      <c r="I26" s="87">
        <v>54.472846966109167</v>
      </c>
      <c r="J26" s="87">
        <v>49.969617382671252</v>
      </c>
      <c r="K26" s="87">
        <v>45.716840832936484</v>
      </c>
      <c r="L26" s="87">
        <v>40.99295115581274</v>
      </c>
      <c r="M26" s="87">
        <v>46.615806543532528</v>
      </c>
      <c r="N26" s="87">
        <v>44.987528663793846</v>
      </c>
      <c r="O26" s="87">
        <v>44.507794296938926</v>
      </c>
      <c r="P26" s="87">
        <v>43.667412689260694</v>
      </c>
      <c r="Q26" s="87">
        <v>44.874269876034312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33.366689293891575</v>
      </c>
      <c r="C33" s="87">
        <v>29.607889999999998</v>
      </c>
      <c r="D33" s="87">
        <v>28.406690000000001</v>
      </c>
      <c r="E33" s="87">
        <v>0.59997999999999996</v>
      </c>
      <c r="F33" s="87">
        <v>0.59992000000000001</v>
      </c>
      <c r="G33" s="87">
        <v>0.57322626429067358</v>
      </c>
      <c r="H33" s="87">
        <v>0</v>
      </c>
      <c r="I33" s="87">
        <v>0</v>
      </c>
      <c r="J33" s="87">
        <v>0</v>
      </c>
      <c r="K33" s="87">
        <v>0</v>
      </c>
      <c r="L33" s="87">
        <v>2.5556516163281917</v>
      </c>
      <c r="M33" s="87">
        <v>1.1225449017934579</v>
      </c>
      <c r="N33" s="87">
        <v>1.1464701162701403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3.6830300753246306</v>
      </c>
      <c r="C35" s="87">
        <v>7.4632301274081492</v>
      </c>
      <c r="D35" s="87">
        <v>6.3624925596313666</v>
      </c>
      <c r="E35" s="87">
        <v>1.794887748378855</v>
      </c>
      <c r="F35" s="87">
        <v>10.423456277627828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1552.6614662594645</v>
      </c>
      <c r="C36" s="204">
        <v>1404.2410370041362</v>
      </c>
      <c r="D36" s="204">
        <v>1348.1219695431091</v>
      </c>
      <c r="E36" s="204">
        <v>1395.7161031923013</v>
      </c>
      <c r="F36" s="204">
        <v>1384.2079876086193</v>
      </c>
      <c r="G36" s="204">
        <v>1323.2477709514437</v>
      </c>
      <c r="H36" s="204">
        <v>1378.6510153362863</v>
      </c>
      <c r="I36" s="204">
        <v>1411.3419441219194</v>
      </c>
      <c r="J36" s="204">
        <v>1294.6673594601189</v>
      </c>
      <c r="K36" s="204">
        <v>1184.4817852169908</v>
      </c>
      <c r="L36" s="204">
        <v>1128.3047081872878</v>
      </c>
      <c r="M36" s="204">
        <v>1236.8572874470826</v>
      </c>
      <c r="N36" s="204">
        <v>1195.2899683925668</v>
      </c>
      <c r="O36" s="204">
        <v>1153.1564886025085</v>
      </c>
      <c r="P36" s="204">
        <v>1131.3829651308452</v>
      </c>
      <c r="Q36" s="204">
        <v>1162.6515376972527</v>
      </c>
    </row>
    <row r="37" spans="1:17" x14ac:dyDescent="0.25">
      <c r="A37" s="84" t="s">
        <v>33</v>
      </c>
      <c r="B37" s="83">
        <v>1165.6150987748358</v>
      </c>
      <c r="C37" s="83">
        <v>904.16045140819824</v>
      </c>
      <c r="D37" s="83">
        <v>849.4705276037372</v>
      </c>
      <c r="E37" s="83">
        <v>1395.7161031923013</v>
      </c>
      <c r="F37" s="83">
        <v>1278.5714667830605</v>
      </c>
      <c r="G37" s="83">
        <v>1014.1578237995218</v>
      </c>
      <c r="H37" s="83">
        <v>1185.5711036485143</v>
      </c>
      <c r="I37" s="83">
        <v>920.2475308658677</v>
      </c>
      <c r="J37" s="83">
        <v>870.98447083318717</v>
      </c>
      <c r="K37" s="83">
        <v>714.88508038151963</v>
      </c>
      <c r="L37" s="83">
        <v>695.56206624820504</v>
      </c>
      <c r="M37" s="83">
        <v>792.01428295284893</v>
      </c>
      <c r="N37" s="83">
        <v>691.6878974410605</v>
      </c>
      <c r="O37" s="83">
        <v>404.68915377714393</v>
      </c>
      <c r="P37" s="83">
        <v>351.22659460244199</v>
      </c>
      <c r="Q37" s="83">
        <v>395.95331571476777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387.04636748462872</v>
      </c>
      <c r="C40" s="208">
        <v>481.71282186817785</v>
      </c>
      <c r="D40" s="208">
        <v>498.65144193937192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18.367763727760064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105.63652082555882</v>
      </c>
      <c r="G43" s="208">
        <v>309.08994715192193</v>
      </c>
      <c r="H43" s="208">
        <v>193.07991168777198</v>
      </c>
      <c r="I43" s="208">
        <v>491.09441325605167</v>
      </c>
      <c r="J43" s="208">
        <v>423.68288862693169</v>
      </c>
      <c r="K43" s="208">
        <v>469.59670483547114</v>
      </c>
      <c r="L43" s="208">
        <v>432.74264193908277</v>
      </c>
      <c r="M43" s="208">
        <v>444.8430044942337</v>
      </c>
      <c r="N43" s="208">
        <v>503.60207095150633</v>
      </c>
      <c r="O43" s="208">
        <v>748.46733482536456</v>
      </c>
      <c r="P43" s="208">
        <v>780.15637052840316</v>
      </c>
      <c r="Q43" s="208">
        <v>766.69822198248494</v>
      </c>
    </row>
    <row r="44" spans="1:17" x14ac:dyDescent="0.25">
      <c r="A44" s="243" t="s">
        <v>211</v>
      </c>
      <c r="B44" s="242">
        <v>78.995057055306091</v>
      </c>
      <c r="C44" s="242">
        <v>71.443842233543762</v>
      </c>
      <c r="D44" s="242">
        <v>68.588661608333624</v>
      </c>
      <c r="E44" s="242">
        <v>71.010117530836382</v>
      </c>
      <c r="F44" s="242">
        <v>70.424616913420977</v>
      </c>
      <c r="G44" s="242">
        <v>67.323132206301523</v>
      </c>
      <c r="H44" s="242">
        <v>70.141893762723328</v>
      </c>
      <c r="I44" s="242">
        <v>71.805116455325731</v>
      </c>
      <c r="J44" s="242">
        <v>65.869041095339384</v>
      </c>
      <c r="K44" s="242">
        <v>60.263108370689004</v>
      </c>
      <c r="L44" s="242">
        <v>57.404976381458503</v>
      </c>
      <c r="M44" s="242">
        <v>62.927826905202444</v>
      </c>
      <c r="N44" s="242">
        <v>60.812998391902525</v>
      </c>
      <c r="O44" s="242">
        <v>58.66936520960131</v>
      </c>
      <c r="P44" s="242">
        <v>57.561589454025459</v>
      </c>
      <c r="Q44" s="242">
        <v>59.152446654772504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1407.9541603325902</v>
      </c>
      <c r="C47" s="96">
        <v>1227.4483013858187</v>
      </c>
      <c r="D47" s="96">
        <v>1453.7715551415167</v>
      </c>
      <c r="E47" s="96">
        <v>1498.1456204617814</v>
      </c>
      <c r="F47" s="96">
        <v>1722.503927544094</v>
      </c>
      <c r="G47" s="96">
        <v>1615.5465321697284</v>
      </c>
      <c r="H47" s="96">
        <v>1680.5449028877356</v>
      </c>
      <c r="I47" s="96">
        <v>1978.0390974208783</v>
      </c>
      <c r="J47" s="96">
        <v>1941.3447083501223</v>
      </c>
      <c r="K47" s="96">
        <v>1794.2239424155209</v>
      </c>
      <c r="L47" s="96">
        <v>1979.150630326056</v>
      </c>
      <c r="M47" s="96">
        <v>2035.6934853462399</v>
      </c>
      <c r="N47" s="96">
        <v>1945.1472538155622</v>
      </c>
      <c r="O47" s="96">
        <v>2038.5612070549398</v>
      </c>
      <c r="P47" s="96">
        <v>2118.5751776130473</v>
      </c>
      <c r="Q47" s="96">
        <v>2003.2084164421162</v>
      </c>
    </row>
    <row r="48" spans="1:17" x14ac:dyDescent="0.25">
      <c r="A48" s="132" t="s">
        <v>83</v>
      </c>
      <c r="B48" s="160">
        <v>7.4929157762882888</v>
      </c>
      <c r="C48" s="160">
        <v>6.5322913210892377</v>
      </c>
      <c r="D48" s="160">
        <v>7.7367489138040284</v>
      </c>
      <c r="E48" s="160">
        <v>7.972900873479845</v>
      </c>
      <c r="F48" s="160">
        <v>9.1669013218192124</v>
      </c>
      <c r="G48" s="160">
        <v>8.5976904925391082</v>
      </c>
      <c r="H48" s="160">
        <v>8.9436018376008981</v>
      </c>
      <c r="I48" s="160">
        <v>10.526820245112832</v>
      </c>
      <c r="J48" s="160">
        <v>10.331538342820942</v>
      </c>
      <c r="K48" s="160">
        <v>9.5485842246054808</v>
      </c>
      <c r="L48" s="160">
        <v>10.53273565250017</v>
      </c>
      <c r="M48" s="160">
        <v>10.833648041804832</v>
      </c>
      <c r="N48" s="160">
        <v>10.35177490570827</v>
      </c>
      <c r="O48" s="160">
        <v>10.848909616249875</v>
      </c>
      <c r="P48" s="160">
        <v>11.27473167722996</v>
      </c>
      <c r="Q48" s="160">
        <v>10.660767494878488</v>
      </c>
    </row>
    <row r="49" spans="1:17" x14ac:dyDescent="0.25">
      <c r="A49" s="76" t="s">
        <v>82</v>
      </c>
      <c r="B49" s="159">
        <v>7.7001961677294126</v>
      </c>
      <c r="C49" s="159">
        <v>6.7129974630597227</v>
      </c>
      <c r="D49" s="159">
        <v>7.9507745870152382</v>
      </c>
      <c r="E49" s="159">
        <v>8.1934593400791904</v>
      </c>
      <c r="F49" s="159">
        <v>9.4204900382841537</v>
      </c>
      <c r="G49" s="159">
        <v>8.8355328364264878</v>
      </c>
      <c r="H49" s="159">
        <v>9.1910133053312606</v>
      </c>
      <c r="I49" s="159">
        <v>10.81802909974088</v>
      </c>
      <c r="J49" s="159">
        <v>10.617345013525272</v>
      </c>
      <c r="K49" s="159">
        <v>9.8127316319536533</v>
      </c>
      <c r="L49" s="159">
        <v>10.824108148091948</v>
      </c>
      <c r="M49" s="159">
        <v>11.133344831931181</v>
      </c>
      <c r="N49" s="159">
        <v>10.638141390882955</v>
      </c>
      <c r="O49" s="159">
        <v>11.149028595176876</v>
      </c>
      <c r="P49" s="159">
        <v>11.586630391325416</v>
      </c>
      <c r="Q49" s="159">
        <v>10.955681801321669</v>
      </c>
    </row>
    <row r="50" spans="1:17" x14ac:dyDescent="0.25">
      <c r="A50" s="76" t="s">
        <v>81</v>
      </c>
      <c r="B50" s="159">
        <v>10.67244609158975</v>
      </c>
      <c r="C50" s="159">
        <v>9.3041919941904059</v>
      </c>
      <c r="D50" s="159">
        <v>11.0197469412423</v>
      </c>
      <c r="E50" s="159">
        <v>11.356107195956374</v>
      </c>
      <c r="F50" s="159">
        <v>13.056767632920241</v>
      </c>
      <c r="G50" s="159">
        <v>12.246018910845283</v>
      </c>
      <c r="H50" s="159">
        <v>12.738713649831126</v>
      </c>
      <c r="I50" s="159">
        <v>14.993752090120886</v>
      </c>
      <c r="J50" s="159">
        <v>14.715604618949696</v>
      </c>
      <c r="K50" s="159">
        <v>13.600413167674375</v>
      </c>
      <c r="L50" s="159">
        <v>15.002177630769687</v>
      </c>
      <c r="M50" s="159">
        <v>15.430778638578735</v>
      </c>
      <c r="N50" s="159">
        <v>14.744428328296269</v>
      </c>
      <c r="O50" s="159">
        <v>15.452516281894164</v>
      </c>
      <c r="P50" s="159">
        <v>16.059030905320348</v>
      </c>
      <c r="Q50" s="159">
        <v>15.184538273353393</v>
      </c>
    </row>
    <row r="51" spans="1:17" x14ac:dyDescent="0.25">
      <c r="A51" s="76" t="s">
        <v>80</v>
      </c>
      <c r="B51" s="159">
        <v>5.4845802913979895</v>
      </c>
      <c r="C51" s="159">
        <v>4.7814331972997932</v>
      </c>
      <c r="D51" s="159">
        <v>5.6630585314231334</v>
      </c>
      <c r="E51" s="159">
        <v>5.8359143892070557</v>
      </c>
      <c r="F51" s="159">
        <v>6.7098854202982912</v>
      </c>
      <c r="G51" s="159">
        <v>6.2932408737521621</v>
      </c>
      <c r="H51" s="159">
        <v>6.546437173075395</v>
      </c>
      <c r="I51" s="159">
        <v>7.705303592246576</v>
      </c>
      <c r="J51" s="159">
        <v>7.5623633398062422</v>
      </c>
      <c r="K51" s="159">
        <v>6.9892653824766615</v>
      </c>
      <c r="L51" s="159">
        <v>7.7096334856740265</v>
      </c>
      <c r="M51" s="159">
        <v>7.9298919550192357</v>
      </c>
      <c r="N51" s="159">
        <v>7.5771758717085378</v>
      </c>
      <c r="O51" s="159">
        <v>7.9410629507859127</v>
      </c>
      <c r="P51" s="159">
        <v>8.2527513979835341</v>
      </c>
      <c r="Q51" s="159">
        <v>7.8033487949534459</v>
      </c>
    </row>
    <row r="52" spans="1:17" x14ac:dyDescent="0.25">
      <c r="A52" s="129" t="s">
        <v>79</v>
      </c>
      <c r="B52" s="158">
        <v>5.6918027098236905</v>
      </c>
      <c r="C52" s="158">
        <v>4.9620887986480682</v>
      </c>
      <c r="D52" s="158">
        <v>5.8770243450713249</v>
      </c>
      <c r="E52" s="158">
        <v>6.0564111691253926</v>
      </c>
      <c r="F52" s="158">
        <v>6.9634032120487968</v>
      </c>
      <c r="G52" s="158">
        <v>6.5310166969340635</v>
      </c>
      <c r="H52" s="158">
        <v>6.7937794437691501</v>
      </c>
      <c r="I52" s="158">
        <v>7.9964310004083021</v>
      </c>
      <c r="J52" s="158">
        <v>7.8480900749488267</v>
      </c>
      <c r="K52" s="158">
        <v>7.2533389120131719</v>
      </c>
      <c r="L52" s="158">
        <v>8.0009244890317177</v>
      </c>
      <c r="M52" s="158">
        <v>8.2295049247392491</v>
      </c>
      <c r="N52" s="158">
        <v>7.863462264750309</v>
      </c>
      <c r="O52" s="158">
        <v>8.241097991227111</v>
      </c>
      <c r="P52" s="158">
        <v>8.5645628789893706</v>
      </c>
      <c r="Q52" s="158">
        <v>8.0981806185746041</v>
      </c>
    </row>
    <row r="53" spans="1:17" x14ac:dyDescent="0.25">
      <c r="A53" s="92" t="s">
        <v>125</v>
      </c>
      <c r="B53" s="91">
        <v>1.1383605419647382</v>
      </c>
      <c r="C53" s="91">
        <v>0.99241775972961355</v>
      </c>
      <c r="D53" s="91">
        <v>1.1754048690142649</v>
      </c>
      <c r="E53" s="91">
        <v>1.2112822338250786</v>
      </c>
      <c r="F53" s="91">
        <v>1.3926806424097595</v>
      </c>
      <c r="G53" s="91">
        <v>1.3062033393868129</v>
      </c>
      <c r="H53" s="91">
        <v>1.35875588875383</v>
      </c>
      <c r="I53" s="91">
        <v>1.5992862000816603</v>
      </c>
      <c r="J53" s="91">
        <v>1.5696180149897654</v>
      </c>
      <c r="K53" s="91">
        <v>1.4506677824026344</v>
      </c>
      <c r="L53" s="91">
        <v>1.6001848978063438</v>
      </c>
      <c r="M53" s="91">
        <v>1.6459009849478496</v>
      </c>
      <c r="N53" s="91">
        <v>1.5726924529500617</v>
      </c>
      <c r="O53" s="91">
        <v>1.6482195982454222</v>
      </c>
      <c r="P53" s="91">
        <v>1.7129125757978745</v>
      </c>
      <c r="Q53" s="91">
        <v>1.6196361237149208</v>
      </c>
    </row>
    <row r="54" spans="1:17" x14ac:dyDescent="0.25">
      <c r="A54" s="92" t="s">
        <v>26</v>
      </c>
      <c r="B54" s="91">
        <v>1.7075408129471072</v>
      </c>
      <c r="C54" s="91">
        <v>1.4886266395944203</v>
      </c>
      <c r="D54" s="91">
        <v>1.7631073035213971</v>
      </c>
      <c r="E54" s="91">
        <v>1.8169233507376179</v>
      </c>
      <c r="F54" s="91">
        <v>2.0890209636146388</v>
      </c>
      <c r="G54" s="91">
        <v>1.9593050090802189</v>
      </c>
      <c r="H54" s="91">
        <v>2.038133833130745</v>
      </c>
      <c r="I54" s="91">
        <v>2.3989293001224898</v>
      </c>
      <c r="J54" s="91">
        <v>2.3544270224846477</v>
      </c>
      <c r="K54" s="91">
        <v>2.1760016736039511</v>
      </c>
      <c r="L54" s="91">
        <v>2.4002773467095149</v>
      </c>
      <c r="M54" s="91">
        <v>2.468851477421774</v>
      </c>
      <c r="N54" s="91">
        <v>2.3590386794250926</v>
      </c>
      <c r="O54" s="91">
        <v>2.4723293973681328</v>
      </c>
      <c r="P54" s="91">
        <v>2.5693688636968108</v>
      </c>
      <c r="Q54" s="91">
        <v>2.4294541855723808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2.8459013549118453</v>
      </c>
      <c r="C56" s="157">
        <v>2.4810443993240336</v>
      </c>
      <c r="D56" s="157">
        <v>2.9385121725356624</v>
      </c>
      <c r="E56" s="157">
        <v>3.0282055845626958</v>
      </c>
      <c r="F56" s="157">
        <v>3.4817016060243984</v>
      </c>
      <c r="G56" s="157">
        <v>3.2655083484670322</v>
      </c>
      <c r="H56" s="157">
        <v>3.3968897218845755</v>
      </c>
      <c r="I56" s="157">
        <v>3.9982155002041515</v>
      </c>
      <c r="J56" s="157">
        <v>3.9240450374744134</v>
      </c>
      <c r="K56" s="157">
        <v>3.626669456006586</v>
      </c>
      <c r="L56" s="157">
        <v>4.0004622445158589</v>
      </c>
      <c r="M56" s="157">
        <v>4.1147524623696246</v>
      </c>
      <c r="N56" s="157">
        <v>3.9317311323751545</v>
      </c>
      <c r="O56" s="157">
        <v>4.1205489956135555</v>
      </c>
      <c r="P56" s="157">
        <v>4.2822814394946853</v>
      </c>
      <c r="Q56" s="157">
        <v>4.049090309287303</v>
      </c>
    </row>
    <row r="57" spans="1:17" x14ac:dyDescent="0.25">
      <c r="A57" s="156" t="s">
        <v>210</v>
      </c>
      <c r="B57" s="204">
        <v>64.194885185697203</v>
      </c>
      <c r="C57" s="204">
        <v>60.513014640533228</v>
      </c>
      <c r="D57" s="204">
        <v>70.881446313664568</v>
      </c>
      <c r="E57" s="204">
        <v>61.883793427212566</v>
      </c>
      <c r="F57" s="204">
        <v>71.389836190809703</v>
      </c>
      <c r="G57" s="204">
        <v>67.428230230188646</v>
      </c>
      <c r="H57" s="204">
        <v>70.510696790559479</v>
      </c>
      <c r="I57" s="204">
        <v>84.181179976442834</v>
      </c>
      <c r="J57" s="204">
        <v>79.632484188302882</v>
      </c>
      <c r="K57" s="204">
        <v>73.872386628239283</v>
      </c>
      <c r="L57" s="204">
        <v>82.476660321641077</v>
      </c>
      <c r="M57" s="204">
        <v>87.719210483424547</v>
      </c>
      <c r="N57" s="204">
        <v>83.0379329568446</v>
      </c>
      <c r="O57" s="204">
        <v>85.456084880171588</v>
      </c>
      <c r="P57" s="204">
        <v>87.587810325955203</v>
      </c>
      <c r="Q57" s="204">
        <v>83.574477626079016</v>
      </c>
    </row>
    <row r="58" spans="1:17" x14ac:dyDescent="0.25">
      <c r="A58" s="156" t="s">
        <v>209</v>
      </c>
      <c r="B58" s="204">
        <v>216.695198900073</v>
      </c>
      <c r="C58" s="204">
        <v>179.95814521357858</v>
      </c>
      <c r="D58" s="204">
        <v>214.69389823442754</v>
      </c>
      <c r="E58" s="204">
        <v>243.22444543730882</v>
      </c>
      <c r="F58" s="204">
        <v>279.17948410398293</v>
      </c>
      <c r="G58" s="204">
        <v>260.91607543341763</v>
      </c>
      <c r="H58" s="204">
        <v>270.68570654627797</v>
      </c>
      <c r="I58" s="204">
        <v>316.26288553138642</v>
      </c>
      <c r="J58" s="204">
        <v>316.27770519330312</v>
      </c>
      <c r="K58" s="204">
        <v>291.76838064777394</v>
      </c>
      <c r="L58" s="204">
        <v>319.89009798628661</v>
      </c>
      <c r="M58" s="204">
        <v>323.34583710327286</v>
      </c>
      <c r="N58" s="204">
        <v>310.49871493172958</v>
      </c>
      <c r="O58" s="204">
        <v>328.50095360095014</v>
      </c>
      <c r="P58" s="204">
        <v>343.801785928274</v>
      </c>
      <c r="Q58" s="204">
        <v>323.92948666390828</v>
      </c>
    </row>
    <row r="59" spans="1:17" x14ac:dyDescent="0.25">
      <c r="A59" s="152" t="s">
        <v>225</v>
      </c>
      <c r="B59" s="151">
        <v>188.27628189093994</v>
      </c>
      <c r="C59" s="151">
        <v>155.18265720916452</v>
      </c>
      <c r="D59" s="151">
        <v>185.35017786355576</v>
      </c>
      <c r="E59" s="151">
        <v>212.98505465668694</v>
      </c>
      <c r="F59" s="151">
        <v>244.41152251550486</v>
      </c>
      <c r="G59" s="151">
        <v>228.30700042540829</v>
      </c>
      <c r="H59" s="151">
        <v>236.76466886561485</v>
      </c>
      <c r="I59" s="151">
        <v>276.33706228075908</v>
      </c>
      <c r="J59" s="151">
        <v>277.09254156575349</v>
      </c>
      <c r="K59" s="151">
        <v>255.55278304389935</v>
      </c>
      <c r="L59" s="151">
        <v>279.94183894742474</v>
      </c>
      <c r="M59" s="151">
        <v>282.25628614628596</v>
      </c>
      <c r="N59" s="151">
        <v>271.23679864628076</v>
      </c>
      <c r="O59" s="151">
        <v>287.35351898017581</v>
      </c>
      <c r="P59" s="151">
        <v>301.03930555322245</v>
      </c>
      <c r="Q59" s="151">
        <v>282.49563210900044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17.086875699345455</v>
      </c>
      <c r="E61" s="208">
        <v>28.165482009971072</v>
      </c>
      <c r="F61" s="208">
        <v>67.924598528264227</v>
      </c>
      <c r="G61" s="208">
        <v>16.877629248050027</v>
      </c>
      <c r="H61" s="208">
        <v>50.248670601315297</v>
      </c>
      <c r="I61" s="208">
        <v>6.8487203471235034</v>
      </c>
      <c r="J61" s="208">
        <v>0</v>
      </c>
      <c r="K61" s="208">
        <v>0</v>
      </c>
      <c r="L61" s="208">
        <v>0</v>
      </c>
      <c r="M61" s="208">
        <v>25.295827521152855</v>
      </c>
      <c r="N61" s="208">
        <v>21.997368481817841</v>
      </c>
      <c r="O61" s="208">
        <v>15.38859313706609</v>
      </c>
      <c r="P61" s="208">
        <v>10.983843466463902</v>
      </c>
      <c r="Q61" s="208">
        <v>10.845365991984687</v>
      </c>
    </row>
    <row r="62" spans="1:17" x14ac:dyDescent="0.25">
      <c r="A62" s="154" t="s">
        <v>125</v>
      </c>
      <c r="B62" s="208">
        <v>188.27628189093994</v>
      </c>
      <c r="C62" s="208">
        <v>155.18265720916452</v>
      </c>
      <c r="D62" s="208">
        <v>168.2633021642103</v>
      </c>
      <c r="E62" s="208">
        <v>184.81957264671587</v>
      </c>
      <c r="F62" s="208">
        <v>176.48692398724063</v>
      </c>
      <c r="G62" s="208">
        <v>211.42937117735826</v>
      </c>
      <c r="H62" s="208">
        <v>186.51599826429955</v>
      </c>
      <c r="I62" s="208">
        <v>269.48834193363558</v>
      </c>
      <c r="J62" s="208">
        <v>277.09254156575349</v>
      </c>
      <c r="K62" s="208">
        <v>255.55278304389935</v>
      </c>
      <c r="L62" s="208">
        <v>279.94183894742474</v>
      </c>
      <c r="M62" s="208">
        <v>207.66733609805732</v>
      </c>
      <c r="N62" s="208">
        <v>141.10262727859987</v>
      </c>
      <c r="O62" s="208">
        <v>116.20515857531163</v>
      </c>
      <c r="P62" s="208">
        <v>81.553026630837067</v>
      </c>
      <c r="Q62" s="208">
        <v>77.813898418821523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49.293122527075781</v>
      </c>
      <c r="N64" s="208">
        <v>108.13680288586305</v>
      </c>
      <c r="O64" s="208">
        <v>155.75976726779808</v>
      </c>
      <c r="P64" s="208">
        <v>208.5024354559215</v>
      </c>
      <c r="Q64" s="208">
        <v>193.83636769819424</v>
      </c>
    </row>
    <row r="65" spans="1:17" x14ac:dyDescent="0.25">
      <c r="A65" s="152" t="s">
        <v>224</v>
      </c>
      <c r="B65" s="151">
        <v>28.418917009133061</v>
      </c>
      <c r="C65" s="151">
        <v>24.775488004414047</v>
      </c>
      <c r="D65" s="151">
        <v>29.343720370871768</v>
      </c>
      <c r="E65" s="151">
        <v>30.239390780621875</v>
      </c>
      <c r="F65" s="151">
        <v>34.767961588478052</v>
      </c>
      <c r="G65" s="151">
        <v>32.609075008009334</v>
      </c>
      <c r="H65" s="151">
        <v>33.92103768066309</v>
      </c>
      <c r="I65" s="151">
        <v>39.925823250627346</v>
      </c>
      <c r="J65" s="151">
        <v>39.185163627549606</v>
      </c>
      <c r="K65" s="151">
        <v>36.215597603874599</v>
      </c>
      <c r="L65" s="151">
        <v>39.948259038861877</v>
      </c>
      <c r="M65" s="151">
        <v>41.089550956986876</v>
      </c>
      <c r="N65" s="151">
        <v>39.261916285448834</v>
      </c>
      <c r="O65" s="151">
        <v>41.147434620774334</v>
      </c>
      <c r="P65" s="151">
        <v>42.762480375051531</v>
      </c>
      <c r="Q65" s="151">
        <v>40.43385455490786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4.8027729826061289</v>
      </c>
      <c r="H66" s="87">
        <v>4.8632479787667151</v>
      </c>
      <c r="I66" s="87">
        <v>13.381940853953118</v>
      </c>
      <c r="J66" s="87">
        <v>14.549977405143402</v>
      </c>
      <c r="K66" s="87">
        <v>11.381830120949445</v>
      </c>
      <c r="L66" s="87">
        <v>17.04049381736003</v>
      </c>
      <c r="M66" s="87">
        <v>18.637251309083155</v>
      </c>
      <c r="N66" s="87">
        <v>18.814880054460374</v>
      </c>
      <c r="O66" s="87">
        <v>20.193346631603674</v>
      </c>
      <c r="P66" s="87">
        <v>23.482413683995539</v>
      </c>
      <c r="Q66" s="87">
        <v>17.927998992193189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1.7495283082161056E-16</v>
      </c>
      <c r="D69" s="87">
        <v>0</v>
      </c>
      <c r="E69" s="87">
        <v>2.3952283890715335E-16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5.8766673455405423</v>
      </c>
      <c r="C70" s="87">
        <v>5.5418281318221938</v>
      </c>
      <c r="D70" s="87">
        <v>9.5025729305031348</v>
      </c>
      <c r="E70" s="87">
        <v>10.833448529000727</v>
      </c>
      <c r="F70" s="87">
        <v>8.9922178661058823</v>
      </c>
      <c r="G70" s="87">
        <v>13.021635717777016</v>
      </c>
      <c r="H70" s="87">
        <v>15.657689701896375</v>
      </c>
      <c r="I70" s="87">
        <v>14.843562396674228</v>
      </c>
      <c r="J70" s="87">
        <v>12.035086222406209</v>
      </c>
      <c r="K70" s="87">
        <v>10.534417482925154</v>
      </c>
      <c r="L70" s="87">
        <v>8.3859359730659033</v>
      </c>
      <c r="M70" s="87">
        <v>7.6200273490170538</v>
      </c>
      <c r="N70" s="87">
        <v>4.2294270518770611</v>
      </c>
      <c r="O70" s="87">
        <v>3.4944794051551114</v>
      </c>
      <c r="P70" s="87">
        <v>3.2773051149547001</v>
      </c>
      <c r="Q70" s="87">
        <v>3.995298696993423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2.4895824282787651E-15</v>
      </c>
      <c r="D72" s="87">
        <v>0</v>
      </c>
      <c r="E72" s="87">
        <v>3.3131908398933479E-15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22.542249663592518</v>
      </c>
      <c r="C75" s="87">
        <v>19.233659872591851</v>
      </c>
      <c r="D75" s="87">
        <v>19.841147440368633</v>
      </c>
      <c r="E75" s="87">
        <v>19.405942251621145</v>
      </c>
      <c r="F75" s="87">
        <v>25.775743722372169</v>
      </c>
      <c r="G75" s="87">
        <v>14.784666307626189</v>
      </c>
      <c r="H75" s="87">
        <v>13.4001</v>
      </c>
      <c r="I75" s="87">
        <v>11.70032</v>
      </c>
      <c r="J75" s="87">
        <v>12.600099999999999</v>
      </c>
      <c r="K75" s="87">
        <v>14.29935</v>
      </c>
      <c r="L75" s="87">
        <v>14.521829248435944</v>
      </c>
      <c r="M75" s="87">
        <v>14.832272298886668</v>
      </c>
      <c r="N75" s="87">
        <v>16.217609179111395</v>
      </c>
      <c r="O75" s="87">
        <v>17.459608584015548</v>
      </c>
      <c r="P75" s="87">
        <v>16.002761576101292</v>
      </c>
      <c r="Q75" s="87">
        <v>18.510556865721249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926.49314104432335</v>
      </c>
      <c r="C77" s="204">
        <v>811.94356054442676</v>
      </c>
      <c r="D77" s="204">
        <v>960.91970044057894</v>
      </c>
      <c r="E77" s="204">
        <v>979.86773827614138</v>
      </c>
      <c r="F77" s="204">
        <v>1126.8319783935199</v>
      </c>
      <c r="G77" s="204">
        <v>1057.3007228421347</v>
      </c>
      <c r="H77" s="204">
        <v>1100.1829951119073</v>
      </c>
      <c r="I77" s="204">
        <v>1296.0456835408247</v>
      </c>
      <c r="J77" s="204">
        <v>1269.2242201177542</v>
      </c>
      <c r="K77" s="204">
        <v>1173.2942261072353</v>
      </c>
      <c r="L77" s="204">
        <v>1295.1443754030929</v>
      </c>
      <c r="M77" s="204">
        <v>1334.8305697540761</v>
      </c>
      <c r="N77" s="204">
        <v>1274.7330355032541</v>
      </c>
      <c r="O77" s="204">
        <v>1334.4907883802884</v>
      </c>
      <c r="P77" s="204">
        <v>1385.7326843004253</v>
      </c>
      <c r="Q77" s="204">
        <v>1310.9762640419724</v>
      </c>
    </row>
    <row r="78" spans="1:17" x14ac:dyDescent="0.25">
      <c r="A78" s="152" t="s">
        <v>222</v>
      </c>
      <c r="B78" s="261">
        <v>866.77696877855851</v>
      </c>
      <c r="C78" s="261">
        <v>755.65238413462839</v>
      </c>
      <c r="D78" s="261">
        <v>894.98347131158869</v>
      </c>
      <c r="E78" s="261">
        <v>922.3014188089669</v>
      </c>
      <c r="F78" s="261">
        <v>1060.4228284485807</v>
      </c>
      <c r="G78" s="261">
        <v>994.57678774428473</v>
      </c>
      <c r="H78" s="261">
        <v>1034.5916492602241</v>
      </c>
      <c r="I78" s="261">
        <v>1217.7376091441338</v>
      </c>
      <c r="J78" s="261">
        <v>1195.1474906402632</v>
      </c>
      <c r="K78" s="261">
        <v>1104.5757269181754</v>
      </c>
      <c r="L78" s="261">
        <v>1218.4219006852873</v>
      </c>
      <c r="M78" s="261">
        <v>1253.2313041880998</v>
      </c>
      <c r="N78" s="261">
        <v>1197.4884467061893</v>
      </c>
      <c r="O78" s="261">
        <v>1254.9967559336171</v>
      </c>
      <c r="P78" s="261">
        <v>1304.2556514390717</v>
      </c>
      <c r="Q78" s="261">
        <v>1233.2325639246897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62.659672329934665</v>
      </c>
      <c r="F79" s="83">
        <v>215.81198804300652</v>
      </c>
      <c r="G79" s="83">
        <v>131.0979978262626</v>
      </c>
      <c r="H79" s="83">
        <v>41.651886552721862</v>
      </c>
      <c r="I79" s="83">
        <v>461.26975131406994</v>
      </c>
      <c r="J79" s="83">
        <v>537.84726437899815</v>
      </c>
      <c r="K79" s="83">
        <v>478.15274866459458</v>
      </c>
      <c r="L79" s="83">
        <v>550.56966612638109</v>
      </c>
      <c r="M79" s="83">
        <v>596.86174084014772</v>
      </c>
      <c r="N79" s="83">
        <v>651.17980591637763</v>
      </c>
      <c r="O79" s="83">
        <v>820.95879678965525</v>
      </c>
      <c r="P79" s="83">
        <v>929.07633332671298</v>
      </c>
      <c r="Q79" s="83">
        <v>852.70413715206837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76.170501342790885</v>
      </c>
      <c r="C82" s="208">
        <v>0</v>
      </c>
      <c r="D82" s="208">
        <v>259.04506513012495</v>
      </c>
      <c r="E82" s="208">
        <v>316.84146147099926</v>
      </c>
      <c r="F82" s="208">
        <v>308.22253213389411</v>
      </c>
      <c r="G82" s="208">
        <v>262.12700815371153</v>
      </c>
      <c r="H82" s="208">
        <v>321.63630029810361</v>
      </c>
      <c r="I82" s="208">
        <v>293.75871760332575</v>
      </c>
      <c r="J82" s="208">
        <v>255.4659637775938</v>
      </c>
      <c r="K82" s="208">
        <v>213.95897251707484</v>
      </c>
      <c r="L82" s="208">
        <v>175.0428057771482</v>
      </c>
      <c r="M82" s="208">
        <v>157.65994015232548</v>
      </c>
      <c r="N82" s="208">
        <v>86.531374064308793</v>
      </c>
      <c r="O82" s="208">
        <v>64.338261110500014</v>
      </c>
      <c r="P82" s="208">
        <v>60.732591378905667</v>
      </c>
      <c r="Q82" s="208">
        <v>77.211141572078787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790.60646743576763</v>
      </c>
      <c r="C84" s="208">
        <v>755.65238413462839</v>
      </c>
      <c r="D84" s="208">
        <v>635.93840618146373</v>
      </c>
      <c r="E84" s="208">
        <v>542.80028500803303</v>
      </c>
      <c r="F84" s="208">
        <v>536.38830827167999</v>
      </c>
      <c r="G84" s="208">
        <v>601.35178176431054</v>
      </c>
      <c r="H84" s="208">
        <v>671.30346240939866</v>
      </c>
      <c r="I84" s="208">
        <v>462.7091402267381</v>
      </c>
      <c r="J84" s="208">
        <v>401.83426248367118</v>
      </c>
      <c r="K84" s="208">
        <v>412.4640057365059</v>
      </c>
      <c r="L84" s="208">
        <v>492.8094287817579</v>
      </c>
      <c r="M84" s="208">
        <v>498.70962319562659</v>
      </c>
      <c r="N84" s="208">
        <v>459.77726672550284</v>
      </c>
      <c r="O84" s="208">
        <v>369.6996980334618</v>
      </c>
      <c r="P84" s="208">
        <v>314.44672673345303</v>
      </c>
      <c r="Q84" s="208">
        <v>303.31728520054253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59.71617226576484</v>
      </c>
      <c r="C86" s="261">
        <v>56.291176409798354</v>
      </c>
      <c r="D86" s="261">
        <v>65.936229128990291</v>
      </c>
      <c r="E86" s="261">
        <v>57.56631946717448</v>
      </c>
      <c r="F86" s="261">
        <v>66.409149944939259</v>
      </c>
      <c r="G86" s="261">
        <v>62.723935097849903</v>
      </c>
      <c r="H86" s="261">
        <v>65.591345851683229</v>
      </c>
      <c r="I86" s="261">
        <v>78.308074396691012</v>
      </c>
      <c r="J86" s="261">
        <v>74.076729477491057</v>
      </c>
      <c r="K86" s="261">
        <v>68.718499189059798</v>
      </c>
      <c r="L86" s="261">
        <v>76.722474717805653</v>
      </c>
      <c r="M86" s="261">
        <v>81.599265565976324</v>
      </c>
      <c r="N86" s="261">
        <v>77.24458879706475</v>
      </c>
      <c r="O86" s="261">
        <v>79.494032446671241</v>
      </c>
      <c r="P86" s="261">
        <v>81.477032861353678</v>
      </c>
      <c r="Q86" s="261">
        <v>77.743700117282799</v>
      </c>
    </row>
    <row r="87" spans="1:17" x14ac:dyDescent="0.25">
      <c r="A87" s="156" t="s">
        <v>207</v>
      </c>
      <c r="B87" s="204">
        <v>163.52899416566737</v>
      </c>
      <c r="C87" s="204">
        <v>142.74057821299297</v>
      </c>
      <c r="D87" s="204">
        <v>169.02915683428952</v>
      </c>
      <c r="E87" s="204">
        <v>173.7548503532708</v>
      </c>
      <c r="F87" s="204">
        <v>199.78518123041093</v>
      </c>
      <c r="G87" s="204">
        <v>187.39800385349039</v>
      </c>
      <c r="H87" s="204">
        <v>194.95195902938303</v>
      </c>
      <c r="I87" s="204">
        <v>229.50901234459496</v>
      </c>
      <c r="J87" s="204">
        <v>225.13535746071125</v>
      </c>
      <c r="K87" s="204">
        <v>208.08461571354914</v>
      </c>
      <c r="L87" s="204">
        <v>229.56991720896787</v>
      </c>
      <c r="M87" s="204">
        <v>236.24069961339325</v>
      </c>
      <c r="N87" s="204">
        <v>225.70258766238737</v>
      </c>
      <c r="O87" s="204">
        <v>236.48076475819585</v>
      </c>
      <c r="P87" s="204">
        <v>245.71518980754428</v>
      </c>
      <c r="Q87" s="204">
        <v>232.02567112707482</v>
      </c>
    </row>
    <row r="88" spans="1:17" x14ac:dyDescent="0.25">
      <c r="A88" s="152" t="s">
        <v>220</v>
      </c>
      <c r="B88" s="261">
        <v>96.348300366681926</v>
      </c>
      <c r="C88" s="261">
        <v>79.413004751969822</v>
      </c>
      <c r="D88" s="261">
        <v>94.850899064175437</v>
      </c>
      <c r="E88" s="261">
        <v>108.99274095269948</v>
      </c>
      <c r="F88" s="261">
        <v>125.07488754235425</v>
      </c>
      <c r="G88" s="261">
        <v>116.83357686840924</v>
      </c>
      <c r="H88" s="261">
        <v>121.16169494623941</v>
      </c>
      <c r="I88" s="261">
        <v>141.41242864831756</v>
      </c>
      <c r="J88" s="261">
        <v>141.79903679853379</v>
      </c>
      <c r="K88" s="261">
        <v>130.77630412585685</v>
      </c>
      <c r="L88" s="261">
        <v>143.25713315143651</v>
      </c>
      <c r="M88" s="261">
        <v>144.44152585166987</v>
      </c>
      <c r="N88" s="261">
        <v>138.80242526568952</v>
      </c>
      <c r="O88" s="261">
        <v>147.04997825569069</v>
      </c>
      <c r="P88" s="261">
        <v>154.05352783852138</v>
      </c>
      <c r="Q88" s="261">
        <v>144.56400849513167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60.447663504474278</v>
      </c>
      <c r="C90" s="208">
        <v>52.971161277061583</v>
      </c>
      <c r="D90" s="208">
        <v>94.850899064175437</v>
      </c>
      <c r="E90" s="208">
        <v>108.99274095269948</v>
      </c>
      <c r="F90" s="208">
        <v>19.942451471735779</v>
      </c>
      <c r="G90" s="208">
        <v>43.549743046923325</v>
      </c>
      <c r="H90" s="208">
        <v>7.9135193986847057</v>
      </c>
      <c r="I90" s="208">
        <v>39.547699652876496</v>
      </c>
      <c r="J90" s="208">
        <v>37.387839999999997</v>
      </c>
      <c r="K90" s="208">
        <v>39.584910000000001</v>
      </c>
      <c r="L90" s="208">
        <v>29.686995226541192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35.900636862207648</v>
      </c>
      <c r="C91" s="208">
        <v>26.441843474908239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35.091147910046232</v>
      </c>
      <c r="K91" s="208">
        <v>62.374697685713329</v>
      </c>
      <c r="L91" s="208">
        <v>36.709397938677228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105.13243607061847</v>
      </c>
      <c r="G93" s="208">
        <v>73.283833821485914</v>
      </c>
      <c r="H93" s="208">
        <v>113.24817554755469</v>
      </c>
      <c r="I93" s="208">
        <v>101.86472899544106</v>
      </c>
      <c r="J93" s="208">
        <v>69.320048888487563</v>
      </c>
      <c r="K93" s="208">
        <v>28.816696440143524</v>
      </c>
      <c r="L93" s="208">
        <v>76.860739986218078</v>
      </c>
      <c r="M93" s="208">
        <v>144.44152585166987</v>
      </c>
      <c r="N93" s="208">
        <v>138.80242526568952</v>
      </c>
      <c r="O93" s="208">
        <v>147.04997825569069</v>
      </c>
      <c r="P93" s="208">
        <v>154.05352783852138</v>
      </c>
      <c r="Q93" s="208">
        <v>144.56400849513167</v>
      </c>
    </row>
    <row r="94" spans="1:17" x14ac:dyDescent="0.25">
      <c r="A94" s="149" t="s">
        <v>219</v>
      </c>
      <c r="B94" s="262">
        <v>67.180693798985459</v>
      </c>
      <c r="C94" s="262">
        <v>63.327573461023157</v>
      </c>
      <c r="D94" s="262">
        <v>74.178257770114087</v>
      </c>
      <c r="E94" s="262">
        <v>64.762109400571305</v>
      </c>
      <c r="F94" s="262">
        <v>74.71029368805668</v>
      </c>
      <c r="G94" s="262">
        <v>70.564426985081155</v>
      </c>
      <c r="H94" s="262">
        <v>73.79026408314364</v>
      </c>
      <c r="I94" s="262">
        <v>88.096583696277406</v>
      </c>
      <c r="J94" s="262">
        <v>83.336320662177457</v>
      </c>
      <c r="K94" s="262">
        <v>77.308311587692288</v>
      </c>
      <c r="L94" s="262">
        <v>86.312784057531374</v>
      </c>
      <c r="M94" s="262">
        <v>91.799173761723381</v>
      </c>
      <c r="N94" s="262">
        <v>86.900162396697851</v>
      </c>
      <c r="O94" s="262">
        <v>89.430786502505157</v>
      </c>
      <c r="P94" s="262">
        <v>91.661661969022902</v>
      </c>
      <c r="Q94" s="262">
        <v>87.461662631943156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2938.4350124321813</v>
      </c>
      <c r="C97" s="96">
        <v>2816.6178356155078</v>
      </c>
      <c r="D97" s="96">
        <v>2724.5868932277172</v>
      </c>
      <c r="E97" s="96">
        <v>2771.0801810415646</v>
      </c>
      <c r="F97" s="96">
        <v>2701.9957027656001</v>
      </c>
      <c r="G97" s="96">
        <v>2661.5731129449778</v>
      </c>
      <c r="H97" s="96">
        <v>2677.744008312487</v>
      </c>
      <c r="I97" s="96">
        <v>2872.2135669093277</v>
      </c>
      <c r="J97" s="96">
        <v>2701.4702701452975</v>
      </c>
      <c r="K97" s="96">
        <v>2408.965257575514</v>
      </c>
      <c r="L97" s="96">
        <v>2479.6359222897354</v>
      </c>
      <c r="M97" s="96">
        <v>2440.3938419206493</v>
      </c>
      <c r="N97" s="96">
        <v>2349.1500836274527</v>
      </c>
      <c r="O97" s="96">
        <v>2396.0020899499018</v>
      </c>
      <c r="P97" s="96">
        <v>2395.1325205498792</v>
      </c>
      <c r="Q97" s="96">
        <v>2439.3804539482753</v>
      </c>
    </row>
    <row r="98" spans="1:17" x14ac:dyDescent="0.25">
      <c r="A98" s="132" t="s">
        <v>83</v>
      </c>
      <c r="B98" s="160">
        <v>19.361839449803149</v>
      </c>
      <c r="C98" s="160">
        <v>18.559165710287477</v>
      </c>
      <c r="D98" s="160">
        <v>17.952758448126662</v>
      </c>
      <c r="E98" s="160">
        <v>18.259110492781925</v>
      </c>
      <c r="F98" s="160">
        <v>17.803901318104451</v>
      </c>
      <c r="G98" s="160">
        <v>17.537550117230239</v>
      </c>
      <c r="H98" s="160">
        <v>17.644102849736015</v>
      </c>
      <c r="I98" s="160">
        <v>18.925495276485492</v>
      </c>
      <c r="J98" s="160">
        <v>17.800439154744385</v>
      </c>
      <c r="K98" s="160">
        <v>15.873074735358736</v>
      </c>
      <c r="L98" s="160">
        <v>16.338735557605421</v>
      </c>
      <c r="M98" s="160">
        <v>16.080162930826923</v>
      </c>
      <c r="N98" s="160">
        <v>15.478942556241455</v>
      </c>
      <c r="O98" s="160">
        <v>15.787658257108893</v>
      </c>
      <c r="P98" s="160">
        <v>15.781928518985554</v>
      </c>
      <c r="Q98" s="160">
        <v>16.073485548091401</v>
      </c>
    </row>
    <row r="99" spans="1:17" x14ac:dyDescent="0.25">
      <c r="A99" s="76" t="s">
        <v>82</v>
      </c>
      <c r="B99" s="159">
        <v>19.897455994817012</v>
      </c>
      <c r="C99" s="159">
        <v>19.07257747789642</v>
      </c>
      <c r="D99" s="159">
        <v>18.449394859061872</v>
      </c>
      <c r="E99" s="159">
        <v>18.764221678241611</v>
      </c>
      <c r="F99" s="159">
        <v>18.2964198175215</v>
      </c>
      <c r="G99" s="159">
        <v>18.022700406083288</v>
      </c>
      <c r="H99" s="159">
        <v>18.132200761752372</v>
      </c>
      <c r="I99" s="159">
        <v>19.449041007713546</v>
      </c>
      <c r="J99" s="159">
        <v>18.292861878551786</v>
      </c>
      <c r="K99" s="159">
        <v>16.312179783747418</v>
      </c>
      <c r="L99" s="159">
        <v>16.790722421350889</v>
      </c>
      <c r="M99" s="159">
        <v>16.524996766713162</v>
      </c>
      <c r="N99" s="159">
        <v>15.907144522998616</v>
      </c>
      <c r="O99" s="159">
        <v>16.224400385430705</v>
      </c>
      <c r="P99" s="159">
        <v>16.218512142608191</v>
      </c>
      <c r="Q99" s="159">
        <v>16.518134664097087</v>
      </c>
    </row>
    <row r="100" spans="1:17" x14ac:dyDescent="0.25">
      <c r="A100" s="76" t="s">
        <v>81</v>
      </c>
      <c r="B100" s="159">
        <v>38.943506823659455</v>
      </c>
      <c r="C100" s="159">
        <v>37.329046052355075</v>
      </c>
      <c r="D100" s="159">
        <v>36.109346580458222</v>
      </c>
      <c r="E100" s="159">
        <v>36.725528889603218</v>
      </c>
      <c r="F100" s="159">
        <v>35.809942245771971</v>
      </c>
      <c r="G100" s="159">
        <v>35.274215780545028</v>
      </c>
      <c r="H100" s="159">
        <v>35.488531010054913</v>
      </c>
      <c r="I100" s="159">
        <v>38.065864369536484</v>
      </c>
      <c r="J100" s="159">
        <v>35.802978610793645</v>
      </c>
      <c r="K100" s="159">
        <v>31.926367113594889</v>
      </c>
      <c r="L100" s="159">
        <v>32.862975717115724</v>
      </c>
      <c r="M100" s="159">
        <v>32.342894715438867</v>
      </c>
      <c r="N100" s="159">
        <v>31.133627908899456</v>
      </c>
      <c r="O100" s="159">
        <v>31.75456436664</v>
      </c>
      <c r="P100" s="159">
        <v>31.743039836840929</v>
      </c>
      <c r="Q100" s="159">
        <v>32.329464137171797</v>
      </c>
    </row>
    <row r="101" spans="1:17" x14ac:dyDescent="0.25">
      <c r="A101" s="76" t="s">
        <v>80</v>
      </c>
      <c r="B101" s="159">
        <v>15.44927106560573</v>
      </c>
      <c r="C101" s="159">
        <v>14.808798645039973</v>
      </c>
      <c r="D101" s="159">
        <v>14.324931903268721</v>
      </c>
      <c r="E101" s="159">
        <v>14.569377468043294</v>
      </c>
      <c r="F101" s="159">
        <v>14.206155267519652</v>
      </c>
      <c r="G101" s="159">
        <v>13.993627325036526</v>
      </c>
      <c r="H101" s="159">
        <v>14.078648278315809</v>
      </c>
      <c r="I101" s="159">
        <v>15.10110169724798</v>
      </c>
      <c r="J101" s="159">
        <v>14.203392725233225</v>
      </c>
      <c r="K101" s="159">
        <v>12.665502927391966</v>
      </c>
      <c r="L101" s="159">
        <v>13.037064745481263</v>
      </c>
      <c r="M101" s="159">
        <v>12.830743511819376</v>
      </c>
      <c r="N101" s="159">
        <v>12.351015510705809</v>
      </c>
      <c r="O101" s="159">
        <v>12.597347092850912</v>
      </c>
      <c r="P101" s="159">
        <v>12.592775198861609</v>
      </c>
      <c r="Q101" s="159">
        <v>12.825415469710705</v>
      </c>
    </row>
    <row r="102" spans="1:17" x14ac:dyDescent="0.25">
      <c r="A102" s="129" t="s">
        <v>79</v>
      </c>
      <c r="B102" s="158">
        <v>17.477659065851494</v>
      </c>
      <c r="C102" s="158">
        <v>16.753096815620168</v>
      </c>
      <c r="D102" s="158">
        <v>16.205701543049056</v>
      </c>
      <c r="E102" s="158">
        <v>16.482241207810382</v>
      </c>
      <c r="F102" s="158">
        <v>16.071330313766097</v>
      </c>
      <c r="G102" s="158">
        <v>15.830898845840309</v>
      </c>
      <c r="H102" s="158">
        <v>15.927082492858917</v>
      </c>
      <c r="I102" s="158">
        <v>17.083777342145005</v>
      </c>
      <c r="J102" s="158">
        <v>16.068205067789627</v>
      </c>
      <c r="K102" s="158">
        <v>14.328400422419655</v>
      </c>
      <c r="L102" s="158">
        <v>14.748745871138597</v>
      </c>
      <c r="M102" s="158">
        <v>14.515336012208987</v>
      </c>
      <c r="N102" s="158">
        <v>13.972622869808918</v>
      </c>
      <c r="O102" s="158">
        <v>14.251296173656158</v>
      </c>
      <c r="P102" s="158">
        <v>14.246124019960948</v>
      </c>
      <c r="Q102" s="158">
        <v>14.509308433103902</v>
      </c>
    </row>
    <row r="103" spans="1:17" x14ac:dyDescent="0.25">
      <c r="A103" s="92" t="s">
        <v>125</v>
      </c>
      <c r="B103" s="91">
        <v>3.4955318131702988</v>
      </c>
      <c r="C103" s="91">
        <v>3.3506193631240344</v>
      </c>
      <c r="D103" s="91">
        <v>3.2411403086098112</v>
      </c>
      <c r="E103" s="91">
        <v>3.2964482415620768</v>
      </c>
      <c r="F103" s="91">
        <v>3.2142660627532198</v>
      </c>
      <c r="G103" s="91">
        <v>3.1661797691680618</v>
      </c>
      <c r="H103" s="91">
        <v>3.1854164985717834</v>
      </c>
      <c r="I103" s="91">
        <v>3.4167554684290011</v>
      </c>
      <c r="J103" s="91">
        <v>3.2136410135579254</v>
      </c>
      <c r="K103" s="91">
        <v>2.8656800844839312</v>
      </c>
      <c r="L103" s="91">
        <v>2.94974917422772</v>
      </c>
      <c r="M103" s="91">
        <v>2.9030672024417976</v>
      </c>
      <c r="N103" s="91">
        <v>2.7945245739617834</v>
      </c>
      <c r="O103" s="91">
        <v>2.8502592347312317</v>
      </c>
      <c r="P103" s="91">
        <v>2.8492248039921901</v>
      </c>
      <c r="Q103" s="91">
        <v>2.9018616866207805</v>
      </c>
    </row>
    <row r="104" spans="1:17" x14ac:dyDescent="0.25">
      <c r="A104" s="92" t="s">
        <v>26</v>
      </c>
      <c r="B104" s="91">
        <v>5.2432977197554482</v>
      </c>
      <c r="C104" s="91">
        <v>5.0259290446860518</v>
      </c>
      <c r="D104" s="91">
        <v>4.8617104629147168</v>
      </c>
      <c r="E104" s="91">
        <v>4.9446723623431144</v>
      </c>
      <c r="F104" s="91">
        <v>4.8213990941298288</v>
      </c>
      <c r="G104" s="91">
        <v>4.7492696537520915</v>
      </c>
      <c r="H104" s="91">
        <v>4.7781247478576745</v>
      </c>
      <c r="I104" s="91">
        <v>5.125133202643501</v>
      </c>
      <c r="J104" s="91">
        <v>4.8204615203368881</v>
      </c>
      <c r="K104" s="91">
        <v>4.2985201267258955</v>
      </c>
      <c r="L104" s="91">
        <v>4.4246237613415786</v>
      </c>
      <c r="M104" s="91">
        <v>4.354600803662696</v>
      </c>
      <c r="N104" s="91">
        <v>4.1917868609426749</v>
      </c>
      <c r="O104" s="91">
        <v>4.2753888520968468</v>
      </c>
      <c r="P104" s="91">
        <v>4.2738372059882836</v>
      </c>
      <c r="Q104" s="91">
        <v>4.3527925299311701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8.738829532925747</v>
      </c>
      <c r="C106" s="157">
        <v>8.376548407810084</v>
      </c>
      <c r="D106" s="157">
        <v>8.1028507715245279</v>
      </c>
      <c r="E106" s="157">
        <v>8.2411206039051912</v>
      </c>
      <c r="F106" s="157">
        <v>8.0356651568830486</v>
      </c>
      <c r="G106" s="157">
        <v>7.9154494229201555</v>
      </c>
      <c r="H106" s="157">
        <v>7.9635412464294593</v>
      </c>
      <c r="I106" s="157">
        <v>8.5418886710725044</v>
      </c>
      <c r="J106" s="157">
        <v>8.0341025338948135</v>
      </c>
      <c r="K106" s="157">
        <v>7.1642002112098275</v>
      </c>
      <c r="L106" s="157">
        <v>7.3743729355692986</v>
      </c>
      <c r="M106" s="157">
        <v>7.2576680061044945</v>
      </c>
      <c r="N106" s="157">
        <v>6.9863114349044597</v>
      </c>
      <c r="O106" s="157">
        <v>7.1256480868280798</v>
      </c>
      <c r="P106" s="157">
        <v>7.1230620099804742</v>
      </c>
      <c r="Q106" s="157">
        <v>7.2546542165519519</v>
      </c>
    </row>
    <row r="107" spans="1:17" x14ac:dyDescent="0.25">
      <c r="A107" s="156" t="s">
        <v>206</v>
      </c>
      <c r="B107" s="204">
        <v>2209.725485521039</v>
      </c>
      <c r="C107" s="204">
        <v>2055.834687688302</v>
      </c>
      <c r="D107" s="204">
        <v>1997.4893002803533</v>
      </c>
      <c r="E107" s="204">
        <v>2154.7761227630317</v>
      </c>
      <c r="F107" s="204">
        <v>2098.8238651243346</v>
      </c>
      <c r="G107" s="204">
        <v>2062.7913780728372</v>
      </c>
      <c r="H107" s="204">
        <v>2071.8095774630556</v>
      </c>
      <c r="I107" s="204">
        <v>2211.9745915612862</v>
      </c>
      <c r="J107" s="204">
        <v>2105.2858530012691</v>
      </c>
      <c r="K107" s="204">
        <v>1875.1325611869929</v>
      </c>
      <c r="L107" s="204">
        <v>1922.7373019704662</v>
      </c>
      <c r="M107" s="204">
        <v>1871.6599676933099</v>
      </c>
      <c r="N107" s="204">
        <v>1807.2992179272549</v>
      </c>
      <c r="O107" s="204">
        <v>1854.3542426943091</v>
      </c>
      <c r="P107" s="204">
        <v>1861.9287666084595</v>
      </c>
      <c r="Q107" s="204">
        <v>1888.3891815785573</v>
      </c>
    </row>
    <row r="108" spans="1:17" x14ac:dyDescent="0.25">
      <c r="A108" s="152" t="s">
        <v>218</v>
      </c>
      <c r="B108" s="151">
        <v>1945.9479461973438</v>
      </c>
      <c r="C108" s="151">
        <v>1763.5018952459056</v>
      </c>
      <c r="D108" s="151">
        <v>1720.3053263731742</v>
      </c>
      <c r="E108" s="151">
        <v>1950.9773334636752</v>
      </c>
      <c r="F108" s="151">
        <v>1898.6903382182611</v>
      </c>
      <c r="G108" s="151">
        <v>1862.7140412281067</v>
      </c>
      <c r="H108" s="151">
        <v>1868.2881599926868</v>
      </c>
      <c r="I108" s="151">
        <v>1987.1425596557274</v>
      </c>
      <c r="J108" s="151">
        <v>1909.5472242204967</v>
      </c>
      <c r="K108" s="151">
        <v>1699.1923130157381</v>
      </c>
      <c r="L108" s="151">
        <v>1736.9403827952183</v>
      </c>
      <c r="M108" s="151">
        <v>1675.7112579490922</v>
      </c>
      <c r="N108" s="151">
        <v>1622.2393078783898</v>
      </c>
      <c r="O108" s="151">
        <v>1672.5841919836653</v>
      </c>
      <c r="P108" s="151">
        <v>1685.4539931658837</v>
      </c>
      <c r="Q108" s="151">
        <v>1703.6217322383832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59.309524850330476</v>
      </c>
      <c r="C110" s="208">
        <v>79.949218722938411</v>
      </c>
      <c r="D110" s="208">
        <v>11.135865236479106</v>
      </c>
      <c r="E110" s="208">
        <v>78.333137037329436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1886.6384213470133</v>
      </c>
      <c r="C113" s="208">
        <v>1683.5526765229672</v>
      </c>
      <c r="D113" s="208">
        <v>1709.1694611366952</v>
      </c>
      <c r="E113" s="208">
        <v>1872.6441964263458</v>
      </c>
      <c r="F113" s="208">
        <v>1898.6903382182611</v>
      </c>
      <c r="G113" s="208">
        <v>1862.7140412281067</v>
      </c>
      <c r="H113" s="208">
        <v>1868.2881599926868</v>
      </c>
      <c r="I113" s="208">
        <v>1987.1425596557274</v>
      </c>
      <c r="J113" s="208">
        <v>1909.5472242204967</v>
      </c>
      <c r="K113" s="208">
        <v>1699.1923130157381</v>
      </c>
      <c r="L113" s="208">
        <v>1736.9403827952183</v>
      </c>
      <c r="M113" s="208">
        <v>1675.7112579490922</v>
      </c>
      <c r="N113" s="208">
        <v>1622.2393078783898</v>
      </c>
      <c r="O113" s="208">
        <v>1672.5841919836653</v>
      </c>
      <c r="P113" s="208">
        <v>1685.4539931658837</v>
      </c>
      <c r="Q113" s="208">
        <v>1703.6217322383832</v>
      </c>
    </row>
    <row r="114" spans="1:17" x14ac:dyDescent="0.25">
      <c r="A114" s="152" t="s">
        <v>217</v>
      </c>
      <c r="B114" s="151">
        <v>263.77753932369512</v>
      </c>
      <c r="C114" s="151">
        <v>292.33279244239634</v>
      </c>
      <c r="D114" s="151">
        <v>277.18397390717905</v>
      </c>
      <c r="E114" s="151">
        <v>203.79878929935646</v>
      </c>
      <c r="F114" s="151">
        <v>200.13352690607334</v>
      </c>
      <c r="G114" s="151">
        <v>200.0773368447307</v>
      </c>
      <c r="H114" s="151">
        <v>203.52141747036885</v>
      </c>
      <c r="I114" s="151">
        <v>224.83203190555889</v>
      </c>
      <c r="J114" s="151">
        <v>195.73862878077261</v>
      </c>
      <c r="K114" s="151">
        <v>175.94024817125472</v>
      </c>
      <c r="L114" s="151">
        <v>185.79691917524784</v>
      </c>
      <c r="M114" s="151">
        <v>195.94870974421778</v>
      </c>
      <c r="N114" s="151">
        <v>185.05991004886502</v>
      </c>
      <c r="O114" s="151">
        <v>181.77005071064369</v>
      </c>
      <c r="P114" s="151">
        <v>176.47477344257581</v>
      </c>
      <c r="Q114" s="151">
        <v>184.76744934017421</v>
      </c>
    </row>
    <row r="115" spans="1:17" x14ac:dyDescent="0.25">
      <c r="A115" s="156" t="s">
        <v>205</v>
      </c>
      <c r="B115" s="204">
        <v>214.31925070050235</v>
      </c>
      <c r="C115" s="204">
        <v>237.52039385944707</v>
      </c>
      <c r="D115" s="204">
        <v>225.21197879958302</v>
      </c>
      <c r="E115" s="204">
        <v>165.58651630572714</v>
      </c>
      <c r="F115" s="204">
        <v>162.60849061118464</v>
      </c>
      <c r="G115" s="204">
        <v>162.5628361863437</v>
      </c>
      <c r="H115" s="204">
        <v>165.36115169467473</v>
      </c>
      <c r="I115" s="204">
        <v>182.67602592326662</v>
      </c>
      <c r="J115" s="204">
        <v>159.03763588437778</v>
      </c>
      <c r="K115" s="204">
        <v>142.95145163914449</v>
      </c>
      <c r="L115" s="204">
        <v>150.95999682988889</v>
      </c>
      <c r="M115" s="204">
        <v>159.20832666717698</v>
      </c>
      <c r="N115" s="204">
        <v>150.36117691470287</v>
      </c>
      <c r="O115" s="204">
        <v>147.68816620239804</v>
      </c>
      <c r="P115" s="204">
        <v>143.38575342209288</v>
      </c>
      <c r="Q115" s="204">
        <v>150.12355258889158</v>
      </c>
    </row>
    <row r="116" spans="1:17" x14ac:dyDescent="0.25">
      <c r="A116" s="156" t="s">
        <v>204</v>
      </c>
      <c r="B116" s="204">
        <v>212.02182780122396</v>
      </c>
      <c r="C116" s="204">
        <v>204.79879484582239</v>
      </c>
      <c r="D116" s="204">
        <v>197.88509973111132</v>
      </c>
      <c r="E116" s="204">
        <v>198.16293999429195</v>
      </c>
      <c r="F116" s="204">
        <v>193.27879106049369</v>
      </c>
      <c r="G116" s="204">
        <v>190.50383699863158</v>
      </c>
      <c r="H116" s="204">
        <v>191.74968609602135</v>
      </c>
      <c r="I116" s="204">
        <v>205.93444660011613</v>
      </c>
      <c r="J116" s="204">
        <v>193.06839795647761</v>
      </c>
      <c r="K116" s="204">
        <v>172.21903984270426</v>
      </c>
      <c r="L116" s="204">
        <v>177.4576127746335</v>
      </c>
      <c r="M116" s="204">
        <v>175.16859905859752</v>
      </c>
      <c r="N116" s="204">
        <v>168.47790063141346</v>
      </c>
      <c r="O116" s="204">
        <v>171.56112801229133</v>
      </c>
      <c r="P116" s="204">
        <v>171.29141005620227</v>
      </c>
      <c r="Q116" s="204">
        <v>174.65551075702544</v>
      </c>
    </row>
    <row r="117" spans="1:17" x14ac:dyDescent="0.25">
      <c r="A117" s="152" t="s">
        <v>216</v>
      </c>
      <c r="B117" s="151">
        <v>149.37466221184636</v>
      </c>
      <c r="C117" s="151">
        <v>135.36975664075325</v>
      </c>
      <c r="D117" s="151">
        <v>132.0539059281563</v>
      </c>
      <c r="E117" s="151">
        <v>149.76072753569477</v>
      </c>
      <c r="F117" s="151">
        <v>145.74707842030125</v>
      </c>
      <c r="G117" s="151">
        <v>142.98546949800803</v>
      </c>
      <c r="H117" s="151">
        <v>143.41334944680875</v>
      </c>
      <c r="I117" s="151">
        <v>152.53683902254591</v>
      </c>
      <c r="J117" s="151">
        <v>146.58047362104412</v>
      </c>
      <c r="K117" s="151">
        <v>130.43323090203126</v>
      </c>
      <c r="L117" s="151">
        <v>133.33084447051215</v>
      </c>
      <c r="M117" s="151">
        <v>128.6307804943458</v>
      </c>
      <c r="N117" s="151">
        <v>124.52617199480801</v>
      </c>
      <c r="O117" s="151">
        <v>128.39074096851346</v>
      </c>
      <c r="P117" s="151">
        <v>129.37865136359051</v>
      </c>
      <c r="Q117" s="151">
        <v>130.77324153873406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149.37466221184636</v>
      </c>
      <c r="C122" s="208">
        <v>135.36975664075325</v>
      </c>
      <c r="D122" s="208">
        <v>132.0539059281563</v>
      </c>
      <c r="E122" s="208">
        <v>149.76072753569477</v>
      </c>
      <c r="F122" s="208">
        <v>145.74707842030125</v>
      </c>
      <c r="G122" s="208">
        <v>142.98546949800803</v>
      </c>
      <c r="H122" s="208">
        <v>143.41334944680875</v>
      </c>
      <c r="I122" s="208">
        <v>152.53683902254591</v>
      </c>
      <c r="J122" s="208">
        <v>146.58047362104412</v>
      </c>
      <c r="K122" s="208">
        <v>130.43323090203126</v>
      </c>
      <c r="L122" s="208">
        <v>133.33084447051215</v>
      </c>
      <c r="M122" s="208">
        <v>128.6307804943458</v>
      </c>
      <c r="N122" s="208">
        <v>124.52617199480801</v>
      </c>
      <c r="O122" s="208">
        <v>128.39074096851346</v>
      </c>
      <c r="P122" s="208">
        <v>129.37865136359051</v>
      </c>
      <c r="Q122" s="208">
        <v>130.77324153873406</v>
      </c>
    </row>
    <row r="123" spans="1:17" x14ac:dyDescent="0.25">
      <c r="A123" s="152" t="s">
        <v>215</v>
      </c>
      <c r="B123" s="261">
        <v>62.6471655893776</v>
      </c>
      <c r="C123" s="261">
        <v>69.429038205069133</v>
      </c>
      <c r="D123" s="261">
        <v>65.831193802955028</v>
      </c>
      <c r="E123" s="261">
        <v>48.402212458597162</v>
      </c>
      <c r="F123" s="261">
        <v>47.531712640192424</v>
      </c>
      <c r="G123" s="261">
        <v>47.51836750062354</v>
      </c>
      <c r="H123" s="261">
        <v>48.336336649212605</v>
      </c>
      <c r="I123" s="261">
        <v>53.397607577570234</v>
      </c>
      <c r="J123" s="261">
        <v>46.487924335433497</v>
      </c>
      <c r="K123" s="261">
        <v>41.785808940673</v>
      </c>
      <c r="L123" s="261">
        <v>44.126768304121363</v>
      </c>
      <c r="M123" s="261">
        <v>46.537818564251722</v>
      </c>
      <c r="N123" s="261">
        <v>43.951728636605445</v>
      </c>
      <c r="O123" s="261">
        <v>43.170387043777879</v>
      </c>
      <c r="P123" s="261">
        <v>41.91275869261176</v>
      </c>
      <c r="Q123" s="261">
        <v>43.882269218291377</v>
      </c>
    </row>
    <row r="124" spans="1:17" x14ac:dyDescent="0.25">
      <c r="A124" s="243" t="s">
        <v>203</v>
      </c>
      <c r="B124" s="242">
        <v>191.23871600967902</v>
      </c>
      <c r="C124" s="242">
        <v>211.94127452073738</v>
      </c>
      <c r="D124" s="242">
        <v>200.95838108270485</v>
      </c>
      <c r="E124" s="242">
        <v>147.75412224203345</v>
      </c>
      <c r="F124" s="242">
        <v>145.09680700690322</v>
      </c>
      <c r="G124" s="242">
        <v>145.05606921242978</v>
      </c>
      <c r="H124" s="242">
        <v>147.55302766601744</v>
      </c>
      <c r="I124" s="242">
        <v>163.00322313153023</v>
      </c>
      <c r="J124" s="242">
        <v>141.91050586606016</v>
      </c>
      <c r="K124" s="242">
        <v>127.5566799241597</v>
      </c>
      <c r="L124" s="242">
        <v>134.70276640205472</v>
      </c>
      <c r="M124" s="242">
        <v>142.06281456455793</v>
      </c>
      <c r="N124" s="242">
        <v>134.16843478542717</v>
      </c>
      <c r="O124" s="242">
        <v>131.7832867652167</v>
      </c>
      <c r="P124" s="242">
        <v>127.94421074586749</v>
      </c>
      <c r="Q124" s="242">
        <v>133.95640077162633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0.99999999999999989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1.0000000000000002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5.2683410869410465E-3</v>
      </c>
      <c r="C130" s="240">
        <f t="shared" si="1"/>
        <v>5.2683410869410457E-3</v>
      </c>
      <c r="D130" s="240">
        <f t="shared" si="1"/>
        <v>5.2683410869410465E-3</v>
      </c>
      <c r="E130" s="240">
        <f t="shared" si="1"/>
        <v>5.2683410869410465E-3</v>
      </c>
      <c r="F130" s="240">
        <f t="shared" si="1"/>
        <v>5.2683410869410465E-3</v>
      </c>
      <c r="G130" s="240">
        <f t="shared" si="1"/>
        <v>5.2683410869410465E-3</v>
      </c>
      <c r="H130" s="240">
        <f t="shared" si="1"/>
        <v>5.2683410869410465E-3</v>
      </c>
      <c r="I130" s="240">
        <f t="shared" si="1"/>
        <v>5.2683410869410457E-3</v>
      </c>
      <c r="J130" s="240">
        <f t="shared" si="1"/>
        <v>5.2683410869410457E-3</v>
      </c>
      <c r="K130" s="240">
        <f t="shared" si="1"/>
        <v>5.2683410869410465E-3</v>
      </c>
      <c r="L130" s="240">
        <f t="shared" si="1"/>
        <v>5.2683410869410465E-3</v>
      </c>
      <c r="M130" s="240">
        <f t="shared" si="1"/>
        <v>5.2683410869410465E-3</v>
      </c>
      <c r="N130" s="240">
        <f t="shared" si="1"/>
        <v>5.2683410869410465E-3</v>
      </c>
      <c r="O130" s="240">
        <f t="shared" si="1"/>
        <v>5.2683410869410465E-3</v>
      </c>
      <c r="P130" s="240">
        <f t="shared" si="1"/>
        <v>5.2683410869410465E-3</v>
      </c>
      <c r="Q130" s="240">
        <f t="shared" si="1"/>
        <v>5.2683410869410457E-3</v>
      </c>
    </row>
    <row r="131" spans="1:17" x14ac:dyDescent="0.25">
      <c r="A131" s="76" t="s">
        <v>82</v>
      </c>
      <c r="B131" s="239">
        <f t="shared" ref="B131:Q131" si="2">IF(B$7=0,0,B$7/B$5)</f>
        <v>2.1073364347764189E-3</v>
      </c>
      <c r="C131" s="239">
        <f t="shared" si="2"/>
        <v>2.1073364347764184E-3</v>
      </c>
      <c r="D131" s="239">
        <f t="shared" si="2"/>
        <v>2.1073364347764189E-3</v>
      </c>
      <c r="E131" s="239">
        <f t="shared" si="2"/>
        <v>2.1073364347764189E-3</v>
      </c>
      <c r="F131" s="239">
        <f t="shared" si="2"/>
        <v>2.1073364347764189E-3</v>
      </c>
      <c r="G131" s="239">
        <f t="shared" si="2"/>
        <v>2.1073364347764189E-3</v>
      </c>
      <c r="H131" s="239">
        <f t="shared" si="2"/>
        <v>2.1073364347764189E-3</v>
      </c>
      <c r="I131" s="239">
        <f t="shared" si="2"/>
        <v>2.1073364347764184E-3</v>
      </c>
      <c r="J131" s="239">
        <f t="shared" si="2"/>
        <v>2.1073364347764184E-3</v>
      </c>
      <c r="K131" s="239">
        <f t="shared" si="2"/>
        <v>2.1073364347764189E-3</v>
      </c>
      <c r="L131" s="239">
        <f t="shared" si="2"/>
        <v>2.1073364347764189E-3</v>
      </c>
      <c r="M131" s="239">
        <f t="shared" si="2"/>
        <v>2.1073364347764189E-3</v>
      </c>
      <c r="N131" s="239">
        <f t="shared" si="2"/>
        <v>2.1073364347764189E-3</v>
      </c>
      <c r="O131" s="239">
        <f t="shared" si="2"/>
        <v>2.1073364347764189E-3</v>
      </c>
      <c r="P131" s="239">
        <f t="shared" si="2"/>
        <v>2.1073364347764193E-3</v>
      </c>
      <c r="Q131" s="239">
        <f t="shared" si="2"/>
        <v>2.1073364347764184E-3</v>
      </c>
    </row>
    <row r="132" spans="1:17" x14ac:dyDescent="0.25">
      <c r="A132" s="76" t="s">
        <v>81</v>
      </c>
      <c r="B132" s="239">
        <f t="shared" ref="B132:Q132" si="3">IF(B$8=0,0,B$8/B$5)</f>
        <v>8.9561798477997799E-3</v>
      </c>
      <c r="C132" s="239">
        <f t="shared" si="3"/>
        <v>8.9561798477997782E-3</v>
      </c>
      <c r="D132" s="239">
        <f t="shared" si="3"/>
        <v>8.9561798477997799E-3</v>
      </c>
      <c r="E132" s="239">
        <f t="shared" si="3"/>
        <v>8.9561798477997799E-3</v>
      </c>
      <c r="F132" s="239">
        <f t="shared" si="3"/>
        <v>8.9561798477997799E-3</v>
      </c>
      <c r="G132" s="239">
        <f t="shared" si="3"/>
        <v>8.9561798477997799E-3</v>
      </c>
      <c r="H132" s="239">
        <f t="shared" si="3"/>
        <v>8.9561798477997799E-3</v>
      </c>
      <c r="I132" s="239">
        <f t="shared" si="3"/>
        <v>8.9561798477997782E-3</v>
      </c>
      <c r="J132" s="239">
        <f t="shared" si="3"/>
        <v>8.9561798477997782E-3</v>
      </c>
      <c r="K132" s="239">
        <f t="shared" si="3"/>
        <v>8.9561798477997799E-3</v>
      </c>
      <c r="L132" s="239">
        <f t="shared" si="3"/>
        <v>8.9561798477997799E-3</v>
      </c>
      <c r="M132" s="239">
        <f t="shared" si="3"/>
        <v>8.9561798477997799E-3</v>
      </c>
      <c r="N132" s="239">
        <f t="shared" si="3"/>
        <v>8.9561798477997799E-3</v>
      </c>
      <c r="O132" s="239">
        <f t="shared" si="3"/>
        <v>8.9561798477997799E-3</v>
      </c>
      <c r="P132" s="239">
        <f t="shared" si="3"/>
        <v>8.9561798477997816E-3</v>
      </c>
      <c r="Q132" s="239">
        <f t="shared" si="3"/>
        <v>8.9561798477997782E-3</v>
      </c>
    </row>
    <row r="133" spans="1:17" x14ac:dyDescent="0.25">
      <c r="A133" s="76" t="s">
        <v>80</v>
      </c>
      <c r="B133" s="239">
        <f t="shared" ref="B133:Q133" si="4">IF(B$9=0,0,B$9/B$5)</f>
        <v>1.0536682173882094E-3</v>
      </c>
      <c r="C133" s="239">
        <f t="shared" si="4"/>
        <v>1.0536682173882092E-3</v>
      </c>
      <c r="D133" s="239">
        <f t="shared" si="4"/>
        <v>1.0536682173882094E-3</v>
      </c>
      <c r="E133" s="239">
        <f t="shared" si="4"/>
        <v>1.0536682173882094E-3</v>
      </c>
      <c r="F133" s="239">
        <f t="shared" si="4"/>
        <v>1.0536682173882094E-3</v>
      </c>
      <c r="G133" s="239">
        <f t="shared" si="4"/>
        <v>1.0536682173882094E-3</v>
      </c>
      <c r="H133" s="239">
        <f t="shared" si="4"/>
        <v>1.0536682173882094E-3</v>
      </c>
      <c r="I133" s="239">
        <f t="shared" si="4"/>
        <v>1.0536682173882092E-3</v>
      </c>
      <c r="J133" s="239">
        <f t="shared" si="4"/>
        <v>1.0536682173882092E-3</v>
      </c>
      <c r="K133" s="239">
        <f t="shared" si="4"/>
        <v>1.0536682173882094E-3</v>
      </c>
      <c r="L133" s="239">
        <f t="shared" si="4"/>
        <v>1.0536682173882094E-3</v>
      </c>
      <c r="M133" s="239">
        <f t="shared" si="4"/>
        <v>1.0536682173882094E-3</v>
      </c>
      <c r="N133" s="239">
        <f t="shared" si="4"/>
        <v>1.0536682173882094E-3</v>
      </c>
      <c r="O133" s="239">
        <f t="shared" si="4"/>
        <v>1.0536682173882094E-3</v>
      </c>
      <c r="P133" s="239">
        <f t="shared" si="4"/>
        <v>1.0536682173882097E-3</v>
      </c>
      <c r="Q133" s="239">
        <f t="shared" si="4"/>
        <v>1.0536682173882092E-3</v>
      </c>
    </row>
    <row r="134" spans="1:17" x14ac:dyDescent="0.25">
      <c r="A134" s="129" t="s">
        <v>79</v>
      </c>
      <c r="B134" s="238">
        <f t="shared" ref="B134:Q134" si="5">IF(B$10=0,0,B$10/B$5)</f>
        <v>3.1610046521646281E-3</v>
      </c>
      <c r="C134" s="238">
        <f t="shared" si="5"/>
        <v>3.1610046521646268E-3</v>
      </c>
      <c r="D134" s="238">
        <f t="shared" si="5"/>
        <v>3.1610046521646277E-3</v>
      </c>
      <c r="E134" s="238">
        <f t="shared" si="5"/>
        <v>3.1610046521646277E-3</v>
      </c>
      <c r="F134" s="238">
        <f t="shared" si="5"/>
        <v>3.1610046521646277E-3</v>
      </c>
      <c r="G134" s="238">
        <f t="shared" si="5"/>
        <v>3.1610046521646277E-3</v>
      </c>
      <c r="H134" s="238">
        <f t="shared" si="5"/>
        <v>3.1610046521646277E-3</v>
      </c>
      <c r="I134" s="238">
        <f t="shared" si="5"/>
        <v>3.1610046521646272E-3</v>
      </c>
      <c r="J134" s="238">
        <f t="shared" si="5"/>
        <v>3.1610046521646272E-3</v>
      </c>
      <c r="K134" s="238">
        <f t="shared" si="5"/>
        <v>3.1610046521646277E-3</v>
      </c>
      <c r="L134" s="238">
        <f t="shared" si="5"/>
        <v>3.1610046521646272E-3</v>
      </c>
      <c r="M134" s="238">
        <f t="shared" si="5"/>
        <v>3.1610046521646281E-3</v>
      </c>
      <c r="N134" s="238">
        <f t="shared" si="5"/>
        <v>3.1610046521646277E-3</v>
      </c>
      <c r="O134" s="238">
        <f t="shared" si="5"/>
        <v>3.1610046521646272E-3</v>
      </c>
      <c r="P134" s="238">
        <f t="shared" si="5"/>
        <v>3.1610046521646277E-3</v>
      </c>
      <c r="Q134" s="238">
        <f t="shared" si="5"/>
        <v>3.1610046521646272E-3</v>
      </c>
    </row>
    <row r="135" spans="1:17" x14ac:dyDescent="0.25">
      <c r="A135" s="127" t="s">
        <v>214</v>
      </c>
      <c r="B135" s="236">
        <f t="shared" ref="B135:Q135" si="6">IF(B$15=0,0,B$15/B$5)</f>
        <v>3.0966912353481722E-2</v>
      </c>
      <c r="C135" s="236">
        <f t="shared" si="6"/>
        <v>3.0966912353481715E-2</v>
      </c>
      <c r="D135" s="236">
        <f t="shared" si="6"/>
        <v>3.0966912353481719E-2</v>
      </c>
      <c r="E135" s="236">
        <f t="shared" si="6"/>
        <v>3.0966912353481726E-2</v>
      </c>
      <c r="F135" s="236">
        <f t="shared" si="6"/>
        <v>3.0966912353481719E-2</v>
      </c>
      <c r="G135" s="236">
        <f t="shared" si="6"/>
        <v>3.0966912353481722E-2</v>
      </c>
      <c r="H135" s="236">
        <f t="shared" si="6"/>
        <v>3.0966912353481722E-2</v>
      </c>
      <c r="I135" s="236">
        <f t="shared" si="6"/>
        <v>3.0966912353481715E-2</v>
      </c>
      <c r="J135" s="236">
        <f t="shared" si="6"/>
        <v>3.0966912353481719E-2</v>
      </c>
      <c r="K135" s="236">
        <f t="shared" si="6"/>
        <v>3.0966912353481719E-2</v>
      </c>
      <c r="L135" s="236">
        <f t="shared" si="6"/>
        <v>3.0966912353481722E-2</v>
      </c>
      <c r="M135" s="236">
        <f t="shared" si="6"/>
        <v>3.0966912353481722E-2</v>
      </c>
      <c r="N135" s="236">
        <f t="shared" si="6"/>
        <v>3.0966912353481719E-2</v>
      </c>
      <c r="O135" s="236">
        <f t="shared" si="6"/>
        <v>3.0966912353481722E-2</v>
      </c>
      <c r="P135" s="236">
        <f t="shared" si="6"/>
        <v>3.0966912353481726E-2</v>
      </c>
      <c r="Q135" s="236">
        <f t="shared" si="6"/>
        <v>3.0966912353481719E-2</v>
      </c>
    </row>
    <row r="136" spans="1:17" x14ac:dyDescent="0.25">
      <c r="A136" s="127" t="s">
        <v>213</v>
      </c>
      <c r="B136" s="237">
        <f t="shared" ref="B136:Q136" si="7">IF(B$16=0,0,B$16/B$5)</f>
        <v>0.35012589612565626</v>
      </c>
      <c r="C136" s="237">
        <f t="shared" si="7"/>
        <v>0.3501258961256562</v>
      </c>
      <c r="D136" s="237">
        <f t="shared" si="7"/>
        <v>0.3501258961256562</v>
      </c>
      <c r="E136" s="237">
        <f t="shared" si="7"/>
        <v>0.35012589612565626</v>
      </c>
      <c r="F136" s="237">
        <f t="shared" si="7"/>
        <v>0.3501258961256562</v>
      </c>
      <c r="G136" s="237">
        <f t="shared" si="7"/>
        <v>0.3501258961256562</v>
      </c>
      <c r="H136" s="237">
        <f t="shared" si="7"/>
        <v>0.3501258961256562</v>
      </c>
      <c r="I136" s="237">
        <f t="shared" si="7"/>
        <v>0.3501258961256562</v>
      </c>
      <c r="J136" s="237">
        <f t="shared" si="7"/>
        <v>0.35012589612565614</v>
      </c>
      <c r="K136" s="237">
        <f t="shared" si="7"/>
        <v>0.3501258961256562</v>
      </c>
      <c r="L136" s="237">
        <f t="shared" si="7"/>
        <v>0.35012589612565626</v>
      </c>
      <c r="M136" s="237">
        <f t="shared" si="7"/>
        <v>0.3501258961256562</v>
      </c>
      <c r="N136" s="237">
        <f t="shared" si="7"/>
        <v>0.35012589612565626</v>
      </c>
      <c r="O136" s="237">
        <f t="shared" si="7"/>
        <v>0.35012589612565626</v>
      </c>
      <c r="P136" s="237">
        <f t="shared" si="7"/>
        <v>0.35012589612565631</v>
      </c>
      <c r="Q136" s="237">
        <f t="shared" si="7"/>
        <v>0.3501258961256562</v>
      </c>
    </row>
    <row r="137" spans="1:17" x14ac:dyDescent="0.25">
      <c r="A137" s="142" t="s">
        <v>227</v>
      </c>
      <c r="B137" s="235">
        <f t="shared" ref="B137:Q137" si="8">IF(B$17=0,0,B$17/B$5)</f>
        <v>0.32814937768124985</v>
      </c>
      <c r="C137" s="235">
        <f t="shared" si="8"/>
        <v>0.3281493776812498</v>
      </c>
      <c r="D137" s="235">
        <f t="shared" si="8"/>
        <v>0.32814937768124985</v>
      </c>
      <c r="E137" s="235">
        <f t="shared" si="8"/>
        <v>0.32814937768124985</v>
      </c>
      <c r="F137" s="235">
        <f t="shared" si="8"/>
        <v>0.32814937768124985</v>
      </c>
      <c r="G137" s="235">
        <f t="shared" si="8"/>
        <v>0.32814937768124985</v>
      </c>
      <c r="H137" s="235">
        <f t="shared" si="8"/>
        <v>0.32814937768124985</v>
      </c>
      <c r="I137" s="235">
        <f t="shared" si="8"/>
        <v>0.32814937768124985</v>
      </c>
      <c r="J137" s="235">
        <f t="shared" si="8"/>
        <v>0.3281493776812498</v>
      </c>
      <c r="K137" s="235">
        <f t="shared" si="8"/>
        <v>0.32814937768124985</v>
      </c>
      <c r="L137" s="235">
        <f t="shared" si="8"/>
        <v>0.32814937768124985</v>
      </c>
      <c r="M137" s="235">
        <f t="shared" si="8"/>
        <v>0.32814937768124985</v>
      </c>
      <c r="N137" s="235">
        <f t="shared" si="8"/>
        <v>0.32814937768124985</v>
      </c>
      <c r="O137" s="235">
        <f t="shared" si="8"/>
        <v>0.32814937768124985</v>
      </c>
      <c r="P137" s="235">
        <f t="shared" si="8"/>
        <v>0.32814937768124991</v>
      </c>
      <c r="Q137" s="235">
        <f t="shared" si="8"/>
        <v>0.3281493776812498</v>
      </c>
    </row>
    <row r="138" spans="1:17" x14ac:dyDescent="0.25">
      <c r="A138" s="142" t="s">
        <v>226</v>
      </c>
      <c r="B138" s="235">
        <f t="shared" ref="B138:Q138" si="9">IF(B$25=0,0,B$25/B$5)</f>
        <v>2.1976518444406384E-2</v>
      </c>
      <c r="C138" s="235">
        <f t="shared" si="9"/>
        <v>2.197651844440638E-2</v>
      </c>
      <c r="D138" s="235">
        <f t="shared" si="9"/>
        <v>2.197651844440638E-2</v>
      </c>
      <c r="E138" s="235">
        <f t="shared" si="9"/>
        <v>2.1976518444406384E-2</v>
      </c>
      <c r="F138" s="235">
        <f t="shared" si="9"/>
        <v>2.1976518444406384E-2</v>
      </c>
      <c r="G138" s="235">
        <f t="shared" si="9"/>
        <v>2.1976518444406384E-2</v>
      </c>
      <c r="H138" s="235">
        <f t="shared" si="9"/>
        <v>2.1976518444406384E-2</v>
      </c>
      <c r="I138" s="235">
        <f t="shared" si="9"/>
        <v>2.1976518444406377E-2</v>
      </c>
      <c r="J138" s="235">
        <f t="shared" si="9"/>
        <v>2.197651844440638E-2</v>
      </c>
      <c r="K138" s="235">
        <f t="shared" si="9"/>
        <v>2.1976518444406384E-2</v>
      </c>
      <c r="L138" s="235">
        <f t="shared" si="9"/>
        <v>2.1976518444406384E-2</v>
      </c>
      <c r="M138" s="235">
        <f t="shared" si="9"/>
        <v>2.1976518444406384E-2</v>
      </c>
      <c r="N138" s="235">
        <f t="shared" si="9"/>
        <v>2.1976518444406384E-2</v>
      </c>
      <c r="O138" s="235">
        <f t="shared" si="9"/>
        <v>2.1976518444406384E-2</v>
      </c>
      <c r="P138" s="235">
        <f t="shared" si="9"/>
        <v>2.1976518444406387E-2</v>
      </c>
      <c r="Q138" s="235">
        <f t="shared" si="9"/>
        <v>2.197651844440638E-2</v>
      </c>
    </row>
    <row r="139" spans="1:17" x14ac:dyDescent="0.25">
      <c r="A139" s="127" t="s">
        <v>212</v>
      </c>
      <c r="B139" s="237">
        <f t="shared" ref="B139:Q139" si="10">IF(B$36=0,0,B$36/B$5)</f>
        <v>0.56939161424143814</v>
      </c>
      <c r="C139" s="237">
        <f t="shared" si="10"/>
        <v>0.56939161424143803</v>
      </c>
      <c r="D139" s="237">
        <f t="shared" si="10"/>
        <v>0.56939161424143814</v>
      </c>
      <c r="E139" s="237">
        <f t="shared" si="10"/>
        <v>0.56939161424143814</v>
      </c>
      <c r="F139" s="237">
        <f t="shared" si="10"/>
        <v>0.56939161424143814</v>
      </c>
      <c r="G139" s="237">
        <f t="shared" si="10"/>
        <v>0.56939161424143814</v>
      </c>
      <c r="H139" s="237">
        <f t="shared" si="10"/>
        <v>0.56939161424143814</v>
      </c>
      <c r="I139" s="237">
        <f t="shared" si="10"/>
        <v>0.56939161424143803</v>
      </c>
      <c r="J139" s="237">
        <f t="shared" si="10"/>
        <v>0.56939161424143803</v>
      </c>
      <c r="K139" s="237">
        <f t="shared" si="10"/>
        <v>0.56939161424143814</v>
      </c>
      <c r="L139" s="237">
        <f t="shared" si="10"/>
        <v>0.56939161424143814</v>
      </c>
      <c r="M139" s="237">
        <f t="shared" si="10"/>
        <v>0.56939161424143814</v>
      </c>
      <c r="N139" s="237">
        <f t="shared" si="10"/>
        <v>0.56939161424143814</v>
      </c>
      <c r="O139" s="237">
        <f t="shared" si="10"/>
        <v>0.56939161424143814</v>
      </c>
      <c r="P139" s="237">
        <f t="shared" si="10"/>
        <v>0.56939161424143814</v>
      </c>
      <c r="Q139" s="237">
        <f t="shared" si="10"/>
        <v>0.56939161424143814</v>
      </c>
    </row>
    <row r="140" spans="1:17" x14ac:dyDescent="0.25">
      <c r="A140" s="72" t="s">
        <v>211</v>
      </c>
      <c r="B140" s="234">
        <f t="shared" ref="B140:Q140" si="11">IF(B$44=0,0,B$44/B$5)</f>
        <v>2.8969047040353871E-2</v>
      </c>
      <c r="C140" s="234">
        <f t="shared" si="11"/>
        <v>2.8969047040353864E-2</v>
      </c>
      <c r="D140" s="234">
        <f t="shared" si="11"/>
        <v>2.8969047040353871E-2</v>
      </c>
      <c r="E140" s="234">
        <f t="shared" si="11"/>
        <v>2.8969047040353874E-2</v>
      </c>
      <c r="F140" s="234">
        <f t="shared" si="11"/>
        <v>2.8969047040353867E-2</v>
      </c>
      <c r="G140" s="234">
        <f t="shared" si="11"/>
        <v>2.8969047040353874E-2</v>
      </c>
      <c r="H140" s="234">
        <f t="shared" si="11"/>
        <v>2.8969047040353867E-2</v>
      </c>
      <c r="I140" s="234">
        <f t="shared" si="11"/>
        <v>2.8969047040353867E-2</v>
      </c>
      <c r="J140" s="234">
        <f t="shared" si="11"/>
        <v>2.8969047040353867E-2</v>
      </c>
      <c r="K140" s="234">
        <f t="shared" si="11"/>
        <v>2.8969047040353871E-2</v>
      </c>
      <c r="L140" s="234">
        <f t="shared" si="11"/>
        <v>2.8969047040353867E-2</v>
      </c>
      <c r="M140" s="234">
        <f t="shared" si="11"/>
        <v>2.8969047040353871E-2</v>
      </c>
      <c r="N140" s="234">
        <f t="shared" si="11"/>
        <v>2.8969047040353871E-2</v>
      </c>
      <c r="O140" s="234">
        <f t="shared" si="11"/>
        <v>2.8969047040353871E-2</v>
      </c>
      <c r="P140" s="234">
        <f t="shared" si="11"/>
        <v>2.8969047040353874E-2</v>
      </c>
      <c r="Q140" s="234">
        <f t="shared" si="11"/>
        <v>2.8969047040353867E-2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1.0000000000000002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1</v>
      </c>
      <c r="H143" s="77">
        <f t="shared" si="12"/>
        <v>1</v>
      </c>
      <c r="I143" s="77">
        <f t="shared" si="12"/>
        <v>1</v>
      </c>
      <c r="J143" s="77">
        <f t="shared" si="12"/>
        <v>1.0000000000000002</v>
      </c>
      <c r="K143" s="77">
        <f t="shared" si="12"/>
        <v>1</v>
      </c>
      <c r="L143" s="77">
        <f t="shared" si="12"/>
        <v>1</v>
      </c>
      <c r="M143" s="77">
        <f t="shared" si="12"/>
        <v>1</v>
      </c>
      <c r="N143" s="77">
        <f t="shared" si="12"/>
        <v>0.99999999999999989</v>
      </c>
      <c r="O143" s="77">
        <f t="shared" si="12"/>
        <v>1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5.3218463976968501E-3</v>
      </c>
      <c r="C144" s="240">
        <f t="shared" si="13"/>
        <v>5.321846397696851E-3</v>
      </c>
      <c r="D144" s="240">
        <f t="shared" si="13"/>
        <v>5.3218463976968501E-3</v>
      </c>
      <c r="E144" s="240">
        <f t="shared" si="13"/>
        <v>5.321846397696851E-3</v>
      </c>
      <c r="F144" s="240">
        <f t="shared" si="13"/>
        <v>5.3218463976968501E-3</v>
      </c>
      <c r="G144" s="240">
        <f t="shared" si="13"/>
        <v>5.321846397696851E-3</v>
      </c>
      <c r="H144" s="240">
        <f t="shared" si="13"/>
        <v>5.3218463976968501E-3</v>
      </c>
      <c r="I144" s="240">
        <f t="shared" si="13"/>
        <v>5.321846397696851E-3</v>
      </c>
      <c r="J144" s="240">
        <f t="shared" si="13"/>
        <v>5.3218463976968501E-3</v>
      </c>
      <c r="K144" s="240">
        <f t="shared" si="13"/>
        <v>5.3218463976968501E-3</v>
      </c>
      <c r="L144" s="240">
        <f t="shared" si="13"/>
        <v>5.3218463976968493E-3</v>
      </c>
      <c r="M144" s="240">
        <f t="shared" si="13"/>
        <v>5.3218463976968501E-3</v>
      </c>
      <c r="N144" s="240">
        <f t="shared" si="13"/>
        <v>5.3218463976968501E-3</v>
      </c>
      <c r="O144" s="240">
        <f t="shared" si="13"/>
        <v>5.321846397696851E-3</v>
      </c>
      <c r="P144" s="240">
        <f t="shared" si="13"/>
        <v>5.3218463976968501E-3</v>
      </c>
      <c r="Q144" s="240">
        <f t="shared" si="13"/>
        <v>5.3218463976968501E-3</v>
      </c>
    </row>
    <row r="145" spans="1:17" x14ac:dyDescent="0.25">
      <c r="A145" s="76" t="s">
        <v>82</v>
      </c>
      <c r="B145" s="239">
        <f t="shared" ref="B145:Q145" si="14">IF(B$49=0,0,B$49/B$47)</f>
        <v>5.469067377811828E-3</v>
      </c>
      <c r="C145" s="239">
        <f t="shared" si="14"/>
        <v>5.4690673778118289E-3</v>
      </c>
      <c r="D145" s="239">
        <f t="shared" si="14"/>
        <v>5.469067377811828E-3</v>
      </c>
      <c r="E145" s="239">
        <f t="shared" si="14"/>
        <v>5.4690673778118289E-3</v>
      </c>
      <c r="F145" s="239">
        <f t="shared" si="14"/>
        <v>5.469067377811828E-3</v>
      </c>
      <c r="G145" s="239">
        <f t="shared" si="14"/>
        <v>5.469067377811828E-3</v>
      </c>
      <c r="H145" s="239">
        <f t="shared" si="14"/>
        <v>5.469067377811828E-3</v>
      </c>
      <c r="I145" s="239">
        <f t="shared" si="14"/>
        <v>5.4690673778118289E-3</v>
      </c>
      <c r="J145" s="239">
        <f t="shared" si="14"/>
        <v>5.469067377811828E-3</v>
      </c>
      <c r="K145" s="239">
        <f t="shared" si="14"/>
        <v>5.469067377811828E-3</v>
      </c>
      <c r="L145" s="239">
        <f t="shared" si="14"/>
        <v>5.4690673778118272E-3</v>
      </c>
      <c r="M145" s="239">
        <f t="shared" si="14"/>
        <v>5.469067377811828E-3</v>
      </c>
      <c r="N145" s="239">
        <f t="shared" si="14"/>
        <v>5.469067377811828E-3</v>
      </c>
      <c r="O145" s="239">
        <f t="shared" si="14"/>
        <v>5.4690673778118289E-3</v>
      </c>
      <c r="P145" s="239">
        <f t="shared" si="14"/>
        <v>5.469067377811828E-3</v>
      </c>
      <c r="Q145" s="239">
        <f t="shared" si="14"/>
        <v>5.469067377811828E-3</v>
      </c>
    </row>
    <row r="146" spans="1:17" x14ac:dyDescent="0.25">
      <c r="A146" s="76" t="s">
        <v>81</v>
      </c>
      <c r="B146" s="239">
        <f t="shared" ref="B146:Q146" si="15">IF(B$50=0,0,B$50/B$47)</f>
        <v>7.5801090634006725E-3</v>
      </c>
      <c r="C146" s="239">
        <f t="shared" si="15"/>
        <v>7.5801090634006734E-3</v>
      </c>
      <c r="D146" s="239">
        <f t="shared" si="15"/>
        <v>7.5801090634006717E-3</v>
      </c>
      <c r="E146" s="239">
        <f t="shared" si="15"/>
        <v>7.5801090634006734E-3</v>
      </c>
      <c r="F146" s="239">
        <f t="shared" si="15"/>
        <v>7.5801090634006717E-3</v>
      </c>
      <c r="G146" s="239">
        <f t="shared" si="15"/>
        <v>7.5801090634006717E-3</v>
      </c>
      <c r="H146" s="239">
        <f t="shared" si="15"/>
        <v>7.5801090634006717E-3</v>
      </c>
      <c r="I146" s="239">
        <f t="shared" si="15"/>
        <v>7.5801090634006725E-3</v>
      </c>
      <c r="J146" s="239">
        <f t="shared" si="15"/>
        <v>7.5801090634006717E-3</v>
      </c>
      <c r="K146" s="239">
        <f t="shared" si="15"/>
        <v>7.5801090634006717E-3</v>
      </c>
      <c r="L146" s="239">
        <f t="shared" si="15"/>
        <v>7.5801090634006708E-3</v>
      </c>
      <c r="M146" s="239">
        <f t="shared" si="15"/>
        <v>7.5801090634006717E-3</v>
      </c>
      <c r="N146" s="239">
        <f t="shared" si="15"/>
        <v>7.5801090634006717E-3</v>
      </c>
      <c r="O146" s="239">
        <f t="shared" si="15"/>
        <v>7.5801090634006725E-3</v>
      </c>
      <c r="P146" s="239">
        <f t="shared" si="15"/>
        <v>7.5801090634006717E-3</v>
      </c>
      <c r="Q146" s="239">
        <f t="shared" si="15"/>
        <v>7.5801090634006717E-3</v>
      </c>
    </row>
    <row r="147" spans="1:17" x14ac:dyDescent="0.25">
      <c r="A147" s="76" t="s">
        <v>80</v>
      </c>
      <c r="B147" s="239">
        <f t="shared" ref="B147:Q147" si="16">IF(B$51=0,0,B$51/B$47)</f>
        <v>3.8954253241472074E-3</v>
      </c>
      <c r="C147" s="239">
        <f t="shared" si="16"/>
        <v>3.8954253241472083E-3</v>
      </c>
      <c r="D147" s="239">
        <f t="shared" si="16"/>
        <v>3.8954253241472079E-3</v>
      </c>
      <c r="E147" s="239">
        <f t="shared" si="16"/>
        <v>3.8954253241472087E-3</v>
      </c>
      <c r="F147" s="239">
        <f t="shared" si="16"/>
        <v>3.8954253241472079E-3</v>
      </c>
      <c r="G147" s="239">
        <f t="shared" si="16"/>
        <v>3.8954253241472083E-3</v>
      </c>
      <c r="H147" s="239">
        <f t="shared" si="16"/>
        <v>3.8954253241472074E-3</v>
      </c>
      <c r="I147" s="239">
        <f t="shared" si="16"/>
        <v>3.8954253241472083E-3</v>
      </c>
      <c r="J147" s="239">
        <f t="shared" si="16"/>
        <v>3.8954253241472079E-3</v>
      </c>
      <c r="K147" s="239">
        <f t="shared" si="16"/>
        <v>3.8954253241472079E-3</v>
      </c>
      <c r="L147" s="239">
        <f t="shared" si="16"/>
        <v>3.8954253241472074E-3</v>
      </c>
      <c r="M147" s="239">
        <f t="shared" si="16"/>
        <v>3.8954253241472079E-3</v>
      </c>
      <c r="N147" s="239">
        <f t="shared" si="16"/>
        <v>3.8954253241472079E-3</v>
      </c>
      <c r="O147" s="239">
        <f t="shared" si="16"/>
        <v>3.8954253241472083E-3</v>
      </c>
      <c r="P147" s="239">
        <f t="shared" si="16"/>
        <v>3.8954253241472083E-3</v>
      </c>
      <c r="Q147" s="239">
        <f t="shared" si="16"/>
        <v>3.8954253241472079E-3</v>
      </c>
    </row>
    <row r="148" spans="1:17" x14ac:dyDescent="0.25">
      <c r="A148" s="129" t="s">
        <v>79</v>
      </c>
      <c r="B148" s="238">
        <f t="shared" ref="B148:Q148" si="17">IF(B$52=0,0,B$52/B$47)</f>
        <v>4.0426051289050207E-3</v>
      </c>
      <c r="C148" s="238">
        <f t="shared" si="17"/>
        <v>4.0426051289050224E-3</v>
      </c>
      <c r="D148" s="238">
        <f t="shared" si="17"/>
        <v>4.0426051289050215E-3</v>
      </c>
      <c r="E148" s="238">
        <f t="shared" si="17"/>
        <v>4.0426051289050207E-3</v>
      </c>
      <c r="F148" s="238">
        <f t="shared" si="17"/>
        <v>4.0426051289050207E-3</v>
      </c>
      <c r="G148" s="238">
        <f t="shared" si="17"/>
        <v>4.0426051289050207E-3</v>
      </c>
      <c r="H148" s="238">
        <f t="shared" si="17"/>
        <v>4.0426051289050207E-3</v>
      </c>
      <c r="I148" s="238">
        <f t="shared" si="17"/>
        <v>4.0426051289050215E-3</v>
      </c>
      <c r="J148" s="238">
        <f t="shared" si="17"/>
        <v>4.0426051289050207E-3</v>
      </c>
      <c r="K148" s="238">
        <f t="shared" si="17"/>
        <v>4.0426051289050207E-3</v>
      </c>
      <c r="L148" s="238">
        <f t="shared" si="17"/>
        <v>4.0426051289050207E-3</v>
      </c>
      <c r="M148" s="238">
        <f t="shared" si="17"/>
        <v>4.0426051289050215E-3</v>
      </c>
      <c r="N148" s="238">
        <f t="shared" si="17"/>
        <v>4.0426051289050215E-3</v>
      </c>
      <c r="O148" s="238">
        <f t="shared" si="17"/>
        <v>4.0426051289050215E-3</v>
      </c>
      <c r="P148" s="238">
        <f t="shared" si="17"/>
        <v>4.0426051289050207E-3</v>
      </c>
      <c r="Q148" s="238">
        <f t="shared" si="17"/>
        <v>4.0426051289050207E-3</v>
      </c>
    </row>
    <row r="149" spans="1:17" x14ac:dyDescent="0.25">
      <c r="A149" s="127" t="s">
        <v>210</v>
      </c>
      <c r="B149" s="237">
        <f t="shared" ref="B149:Q149" si="18">IF(B$57=0,0,B$57/B$47)</f>
        <v>4.5594442627686783E-2</v>
      </c>
      <c r="C149" s="237">
        <f t="shared" si="18"/>
        <v>4.9299847962812428E-2</v>
      </c>
      <c r="D149" s="237">
        <f t="shared" si="18"/>
        <v>4.8756935753062419E-2</v>
      </c>
      <c r="E149" s="237">
        <f t="shared" si="18"/>
        <v>4.1306928099644813E-2</v>
      </c>
      <c r="F149" s="237">
        <f t="shared" si="18"/>
        <v>4.144538369360682E-2</v>
      </c>
      <c r="G149" s="237">
        <f t="shared" si="18"/>
        <v>4.1737101895561297E-2</v>
      </c>
      <c r="H149" s="237">
        <f t="shared" si="18"/>
        <v>4.195704421190926E-2</v>
      </c>
      <c r="I149" s="237">
        <f t="shared" si="18"/>
        <v>4.2557894879936817E-2</v>
      </c>
      <c r="J149" s="237">
        <f t="shared" si="18"/>
        <v>4.1019239831951125E-2</v>
      </c>
      <c r="K149" s="237">
        <f t="shared" si="18"/>
        <v>4.1172333554297939E-2</v>
      </c>
      <c r="L149" s="237">
        <f t="shared" si="18"/>
        <v>4.1672755503229901E-2</v>
      </c>
      <c r="M149" s="237">
        <f t="shared" si="18"/>
        <v>4.3090578770754805E-2</v>
      </c>
      <c r="N149" s="237">
        <f t="shared" si="18"/>
        <v>4.2689792659120818E-2</v>
      </c>
      <c r="O149" s="237">
        <f t="shared" si="18"/>
        <v>4.191980333209025E-2</v>
      </c>
      <c r="P149" s="237">
        <f t="shared" si="18"/>
        <v>4.1342790782925382E-2</v>
      </c>
      <c r="Q149" s="237">
        <f t="shared" si="18"/>
        <v>4.1720310747553183E-2</v>
      </c>
    </row>
    <row r="150" spans="1:17" x14ac:dyDescent="0.25">
      <c r="A150" s="127" t="s">
        <v>209</v>
      </c>
      <c r="B150" s="237">
        <f t="shared" ref="B150:Q150" si="19">IF(B$58=0,0,B$58/B$47)</f>
        <v>0.15390785084145406</v>
      </c>
      <c r="C150" s="237">
        <f t="shared" si="19"/>
        <v>0.14661158845582456</v>
      </c>
      <c r="D150" s="237">
        <f t="shared" si="19"/>
        <v>0.14768062937751472</v>
      </c>
      <c r="E150" s="237">
        <f t="shared" si="19"/>
        <v>0.16235033638608407</v>
      </c>
      <c r="F150" s="237">
        <f t="shared" si="19"/>
        <v>0.16207770539137784</v>
      </c>
      <c r="G150" s="237">
        <f t="shared" si="19"/>
        <v>0.16150328711547501</v>
      </c>
      <c r="H150" s="237">
        <f t="shared" si="19"/>
        <v>0.16107020174298814</v>
      </c>
      <c r="I150" s="237">
        <f t="shared" si="19"/>
        <v>0.15988707500461172</v>
      </c>
      <c r="J150" s="237">
        <f t="shared" si="19"/>
        <v>0.16291681937418315</v>
      </c>
      <c r="K150" s="237">
        <f t="shared" si="19"/>
        <v>0.16261536464337509</v>
      </c>
      <c r="L150" s="237">
        <f t="shared" si="19"/>
        <v>0.16162999070646086</v>
      </c>
      <c r="M150" s="237">
        <f t="shared" si="19"/>
        <v>0.15883817452423429</v>
      </c>
      <c r="N150" s="237">
        <f t="shared" si="19"/>
        <v>0.15962735691226537</v>
      </c>
      <c r="O150" s="237">
        <f t="shared" si="19"/>
        <v>0.16114353224425748</v>
      </c>
      <c r="P150" s="237">
        <f t="shared" si="19"/>
        <v>0.16227971967255275</v>
      </c>
      <c r="Q150" s="237">
        <f t="shared" si="19"/>
        <v>0.16170533430527267</v>
      </c>
    </row>
    <row r="151" spans="1:17" x14ac:dyDescent="0.25">
      <c r="A151" s="142" t="s">
        <v>225</v>
      </c>
      <c r="B151" s="235">
        <f t="shared" ref="B151:Q151" si="20">IF(B$59=0,0,B$59/B$47)</f>
        <v>0.13372330378033392</v>
      </c>
      <c r="C151" s="235">
        <f t="shared" si="20"/>
        <v>0.12642704139470443</v>
      </c>
      <c r="D151" s="235">
        <f t="shared" si="20"/>
        <v>0.12749608231639456</v>
      </c>
      <c r="E151" s="235">
        <f t="shared" si="20"/>
        <v>0.1421657893249639</v>
      </c>
      <c r="F151" s="235">
        <f t="shared" si="20"/>
        <v>0.1418931583302577</v>
      </c>
      <c r="G151" s="235">
        <f t="shared" si="20"/>
        <v>0.14131874005435485</v>
      </c>
      <c r="H151" s="235">
        <f t="shared" si="20"/>
        <v>0.14088565468186798</v>
      </c>
      <c r="I151" s="235">
        <f t="shared" si="20"/>
        <v>0.13970252794349156</v>
      </c>
      <c r="J151" s="235">
        <f t="shared" si="20"/>
        <v>0.14273227231306299</v>
      </c>
      <c r="K151" s="235">
        <f t="shared" si="20"/>
        <v>0.14243081758225495</v>
      </c>
      <c r="L151" s="235">
        <f t="shared" si="20"/>
        <v>0.14144544364534073</v>
      </c>
      <c r="M151" s="235">
        <f t="shared" si="20"/>
        <v>0.13865362746311416</v>
      </c>
      <c r="N151" s="235">
        <f t="shared" si="20"/>
        <v>0.13944280985114524</v>
      </c>
      <c r="O151" s="235">
        <f t="shared" si="20"/>
        <v>0.14095898518313732</v>
      </c>
      <c r="P151" s="235">
        <f t="shared" si="20"/>
        <v>0.14209517261143259</v>
      </c>
      <c r="Q151" s="235">
        <f t="shared" si="20"/>
        <v>0.14102158806358195</v>
      </c>
    </row>
    <row r="152" spans="1:17" x14ac:dyDescent="0.25">
      <c r="A152" s="142" t="s">
        <v>224</v>
      </c>
      <c r="B152" s="235">
        <f t="shared" ref="B152:Q152" si="21">IF(B$65=0,0,B$65/B$47)</f>
        <v>2.0184547061120144E-2</v>
      </c>
      <c r="C152" s="235">
        <f t="shared" si="21"/>
        <v>2.0184547061120151E-2</v>
      </c>
      <c r="D152" s="235">
        <f t="shared" si="21"/>
        <v>2.0184547061120148E-2</v>
      </c>
      <c r="E152" s="235">
        <f t="shared" si="21"/>
        <v>2.0184547061120151E-2</v>
      </c>
      <c r="F152" s="235">
        <f t="shared" si="21"/>
        <v>2.0184547061120144E-2</v>
      </c>
      <c r="G152" s="235">
        <f t="shared" si="21"/>
        <v>2.0184547061120144E-2</v>
      </c>
      <c r="H152" s="235">
        <f t="shared" si="21"/>
        <v>2.0184547061120151E-2</v>
      </c>
      <c r="I152" s="235">
        <f t="shared" si="21"/>
        <v>2.0184547061120151E-2</v>
      </c>
      <c r="J152" s="235">
        <f t="shared" si="21"/>
        <v>2.0184547061120144E-2</v>
      </c>
      <c r="K152" s="235">
        <f t="shared" si="21"/>
        <v>2.0184547061120144E-2</v>
      </c>
      <c r="L152" s="235">
        <f t="shared" si="21"/>
        <v>2.0184547061120144E-2</v>
      </c>
      <c r="M152" s="235">
        <f t="shared" si="21"/>
        <v>2.0184547061120148E-2</v>
      </c>
      <c r="N152" s="235">
        <f t="shared" si="21"/>
        <v>2.0184547061120148E-2</v>
      </c>
      <c r="O152" s="235">
        <f t="shared" si="21"/>
        <v>2.0184547061120151E-2</v>
      </c>
      <c r="P152" s="235">
        <f t="shared" si="21"/>
        <v>2.0184547061120148E-2</v>
      </c>
      <c r="Q152" s="235">
        <f t="shared" si="21"/>
        <v>2.0184547061120148E-2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4.991991805705832E-4</v>
      </c>
    </row>
    <row r="154" spans="1:17" x14ac:dyDescent="0.25">
      <c r="A154" s="127" t="s">
        <v>208</v>
      </c>
      <c r="B154" s="237">
        <f t="shared" ref="B154:Q154" si="23">IF(B$77=0,0,B$77/B$47)</f>
        <v>0.65804212036666376</v>
      </c>
      <c r="C154" s="237">
        <f t="shared" si="23"/>
        <v>0.66148900905050168</v>
      </c>
      <c r="D154" s="237">
        <f t="shared" si="23"/>
        <v>0.66098397443678047</v>
      </c>
      <c r="E154" s="237">
        <f t="shared" si="23"/>
        <v>0.65405373475918283</v>
      </c>
      <c r="F154" s="237">
        <f t="shared" si="23"/>
        <v>0.65418253066054288</v>
      </c>
      <c r="G154" s="237">
        <f t="shared" si="23"/>
        <v>0.65445389642980301</v>
      </c>
      <c r="H154" s="237">
        <f t="shared" si="23"/>
        <v>0.65465849393338238</v>
      </c>
      <c r="I154" s="237">
        <f t="shared" si="23"/>
        <v>0.65521742478736145</v>
      </c>
      <c r="J154" s="237">
        <f t="shared" si="23"/>
        <v>0.6537861177659795</v>
      </c>
      <c r="K154" s="237">
        <f t="shared" si="23"/>
        <v>0.65392853053095323</v>
      </c>
      <c r="L154" s="237">
        <f t="shared" si="23"/>
        <v>0.65439403932065743</v>
      </c>
      <c r="M154" s="237">
        <f t="shared" si="23"/>
        <v>0.65571294468579688</v>
      </c>
      <c r="N154" s="237">
        <f t="shared" si="23"/>
        <v>0.65534012039590483</v>
      </c>
      <c r="O154" s="237">
        <f t="shared" si="23"/>
        <v>0.65462385125448119</v>
      </c>
      <c r="P154" s="237">
        <f t="shared" si="23"/>
        <v>0.65408709539479271</v>
      </c>
      <c r="Q154" s="237">
        <f t="shared" si="23"/>
        <v>0.65443827675723709</v>
      </c>
    </row>
    <row r="155" spans="1:17" x14ac:dyDescent="0.25">
      <c r="A155" s="142" t="s">
        <v>222</v>
      </c>
      <c r="B155" s="259">
        <f t="shared" ref="B155:Q155" si="24">IF(B$78=0,0,B$78/B$47)</f>
        <v>0.61562868536416449</v>
      </c>
      <c r="C155" s="259">
        <f t="shared" si="24"/>
        <v>0.6156286853641646</v>
      </c>
      <c r="D155" s="259">
        <f t="shared" si="24"/>
        <v>0.61562868536416437</v>
      </c>
      <c r="E155" s="259">
        <f t="shared" si="24"/>
        <v>0.61562868536416437</v>
      </c>
      <c r="F155" s="259">
        <f t="shared" si="24"/>
        <v>0.61562868536416449</v>
      </c>
      <c r="G155" s="259">
        <f t="shared" si="24"/>
        <v>0.61562868536416449</v>
      </c>
      <c r="H155" s="259">
        <f t="shared" si="24"/>
        <v>0.61562868536416449</v>
      </c>
      <c r="I155" s="259">
        <f t="shared" si="24"/>
        <v>0.61562868536416449</v>
      </c>
      <c r="J155" s="259">
        <f t="shared" si="24"/>
        <v>0.61562868536416449</v>
      </c>
      <c r="K155" s="259">
        <f t="shared" si="24"/>
        <v>0.61562868536416437</v>
      </c>
      <c r="L155" s="259">
        <f t="shared" si="24"/>
        <v>0.61562868536416449</v>
      </c>
      <c r="M155" s="259">
        <f t="shared" si="24"/>
        <v>0.61562868536416449</v>
      </c>
      <c r="N155" s="259">
        <f t="shared" si="24"/>
        <v>0.61562868536416449</v>
      </c>
      <c r="O155" s="259">
        <f t="shared" si="24"/>
        <v>0.6156286853641646</v>
      </c>
      <c r="P155" s="259">
        <f t="shared" si="24"/>
        <v>0.61562868536416449</v>
      </c>
      <c r="Q155" s="259">
        <f t="shared" si="24"/>
        <v>0.61562868536416449</v>
      </c>
    </row>
    <row r="156" spans="1:17" x14ac:dyDescent="0.25">
      <c r="A156" s="142" t="s">
        <v>221</v>
      </c>
      <c r="B156" s="259">
        <f t="shared" ref="B156:Q156" si="25">IF(B$86=0,0,B$86/B$47)</f>
        <v>4.2413435002499333E-2</v>
      </c>
      <c r="C156" s="259">
        <f t="shared" si="25"/>
        <v>4.5860323686337141E-2</v>
      </c>
      <c r="D156" s="259">
        <f t="shared" si="25"/>
        <v>4.5355289072616198E-2</v>
      </c>
      <c r="E156" s="259">
        <f t="shared" si="25"/>
        <v>3.842504939501843E-2</v>
      </c>
      <c r="F156" s="259">
        <f t="shared" si="25"/>
        <v>3.8553845296378439E-2</v>
      </c>
      <c r="G156" s="259">
        <f t="shared" si="25"/>
        <v>3.8825211065638417E-2</v>
      </c>
      <c r="H156" s="259">
        <f t="shared" si="25"/>
        <v>3.9029808569217915E-2</v>
      </c>
      <c r="I156" s="259">
        <f t="shared" si="25"/>
        <v>3.9588739423197038E-2</v>
      </c>
      <c r="J156" s="259">
        <f t="shared" si="25"/>
        <v>3.8157432401815003E-2</v>
      </c>
      <c r="K156" s="259">
        <f t="shared" si="25"/>
        <v>3.8299845166788776E-2</v>
      </c>
      <c r="L156" s="259">
        <f t="shared" si="25"/>
        <v>3.8765353956492929E-2</v>
      </c>
      <c r="M156" s="259">
        <f t="shared" si="25"/>
        <v>4.0084259321632378E-2</v>
      </c>
      <c r="N156" s="259">
        <f t="shared" si="25"/>
        <v>3.9711435031740294E-2</v>
      </c>
      <c r="O156" s="259">
        <f t="shared" si="25"/>
        <v>3.8995165890316513E-2</v>
      </c>
      <c r="P156" s="259">
        <f t="shared" si="25"/>
        <v>3.8458410030628262E-2</v>
      </c>
      <c r="Q156" s="259">
        <f t="shared" si="25"/>
        <v>3.8809591393072725E-2</v>
      </c>
    </row>
    <row r="157" spans="1:17" x14ac:dyDescent="0.25">
      <c r="A157" s="127" t="s">
        <v>207</v>
      </c>
      <c r="B157" s="237">
        <f t="shared" ref="B157:Q157" si="26">IF(B$87=0,0,B$87/B$47)</f>
        <v>0.1161465328722337</v>
      </c>
      <c r="C157" s="237">
        <f t="shared" si="26"/>
        <v>0.11629050123889978</v>
      </c>
      <c r="D157" s="237">
        <f t="shared" si="26"/>
        <v>0.11626940714068068</v>
      </c>
      <c r="E157" s="237">
        <f t="shared" si="26"/>
        <v>0.11597994746312673</v>
      </c>
      <c r="F157" s="237">
        <f t="shared" si="26"/>
        <v>0.1159853269625109</v>
      </c>
      <c r="G157" s="237">
        <f t="shared" si="26"/>
        <v>0.11599666126719925</v>
      </c>
      <c r="H157" s="237">
        <f t="shared" si="26"/>
        <v>0.11600520681975868</v>
      </c>
      <c r="I157" s="237">
        <f t="shared" si="26"/>
        <v>0.11602855203612847</v>
      </c>
      <c r="J157" s="237">
        <f t="shared" si="26"/>
        <v>0.11596876973592471</v>
      </c>
      <c r="K157" s="237">
        <f t="shared" si="26"/>
        <v>0.1159747179794122</v>
      </c>
      <c r="L157" s="237">
        <f t="shared" si="26"/>
        <v>0.11599416117769029</v>
      </c>
      <c r="M157" s="237">
        <f t="shared" si="26"/>
        <v>0.11604924872725246</v>
      </c>
      <c r="N157" s="237">
        <f t="shared" si="26"/>
        <v>0.11603367674074734</v>
      </c>
      <c r="O157" s="237">
        <f t="shared" si="26"/>
        <v>0.11600375987720962</v>
      </c>
      <c r="P157" s="237">
        <f t="shared" si="26"/>
        <v>0.11598134085776755</v>
      </c>
      <c r="Q157" s="237">
        <f t="shared" si="26"/>
        <v>0.11582702489797538</v>
      </c>
    </row>
    <row r="158" spans="1:17" x14ac:dyDescent="0.25">
      <c r="A158" s="142" t="s">
        <v>220</v>
      </c>
      <c r="B158" s="259">
        <f t="shared" ref="B158:Q158" si="27">IF(B$88=0,0,B$88/B$47)</f>
        <v>6.8431418494421942E-2</v>
      </c>
      <c r="C158" s="259">
        <f t="shared" si="27"/>
        <v>6.4697637091770482E-2</v>
      </c>
      <c r="D158" s="259">
        <f t="shared" si="27"/>
        <v>6.5244706933987456E-2</v>
      </c>
      <c r="E158" s="259">
        <f t="shared" si="27"/>
        <v>7.2751766893730974E-2</v>
      </c>
      <c r="F158" s="259">
        <f t="shared" si="27"/>
        <v>7.2612251004085138E-2</v>
      </c>
      <c r="G158" s="259">
        <f t="shared" si="27"/>
        <v>7.2318298818356025E-2</v>
      </c>
      <c r="H158" s="259">
        <f t="shared" si="27"/>
        <v>7.2096672179388532E-2</v>
      </c>
      <c r="I158" s="259">
        <f t="shared" si="27"/>
        <v>7.149122018503179E-2</v>
      </c>
      <c r="J158" s="259">
        <f t="shared" si="27"/>
        <v>7.3041658283882815E-2</v>
      </c>
      <c r="K158" s="259">
        <f t="shared" si="27"/>
        <v>7.2887392166774811E-2</v>
      </c>
      <c r="L158" s="259">
        <f t="shared" si="27"/>
        <v>7.2383137976635745E-2</v>
      </c>
      <c r="M158" s="259">
        <f t="shared" si="27"/>
        <v>7.0954456990416026E-2</v>
      </c>
      <c r="N158" s="259">
        <f t="shared" si="27"/>
        <v>7.1358312330039503E-2</v>
      </c>
      <c r="O158" s="259">
        <f t="shared" si="27"/>
        <v>7.2134198250603548E-2</v>
      </c>
      <c r="P158" s="259">
        <f t="shared" si="27"/>
        <v>7.271562957331075E-2</v>
      </c>
      <c r="Q158" s="259">
        <f t="shared" si="27"/>
        <v>7.2166234580768554E-2</v>
      </c>
    </row>
    <row r="159" spans="1:17" x14ac:dyDescent="0.25">
      <c r="A159" s="140" t="s">
        <v>219</v>
      </c>
      <c r="B159" s="260">
        <f t="shared" ref="B159:Q159" si="28">IF(B$94=0,0,B$94/B$47)</f>
        <v>4.7715114377811764E-2</v>
      </c>
      <c r="C159" s="260">
        <f t="shared" si="28"/>
        <v>5.159286414712929E-2</v>
      </c>
      <c r="D159" s="260">
        <f t="shared" si="28"/>
        <v>5.1024700206693231E-2</v>
      </c>
      <c r="E159" s="260">
        <f t="shared" si="28"/>
        <v>4.3228180569395744E-2</v>
      </c>
      <c r="F159" s="260">
        <f t="shared" si="28"/>
        <v>4.3373075958425752E-2</v>
      </c>
      <c r="G159" s="260">
        <f t="shared" si="28"/>
        <v>4.3678362448843225E-2</v>
      </c>
      <c r="H159" s="260">
        <f t="shared" si="28"/>
        <v>4.3908534640370159E-2</v>
      </c>
      <c r="I159" s="260">
        <f t="shared" si="28"/>
        <v>4.4537331851096679E-2</v>
      </c>
      <c r="J159" s="260">
        <f t="shared" si="28"/>
        <v>4.2927111452041887E-2</v>
      </c>
      <c r="K159" s="260">
        <f t="shared" si="28"/>
        <v>4.3087325812637384E-2</v>
      </c>
      <c r="L159" s="260">
        <f t="shared" si="28"/>
        <v>4.3611023201054554E-2</v>
      </c>
      <c r="M159" s="260">
        <f t="shared" si="28"/>
        <v>4.5094791736836434E-2</v>
      </c>
      <c r="N159" s="260">
        <f t="shared" si="28"/>
        <v>4.4675364410707838E-2</v>
      </c>
      <c r="O159" s="260">
        <f t="shared" si="28"/>
        <v>4.3869561626606081E-2</v>
      </c>
      <c r="P159" s="260">
        <f t="shared" si="28"/>
        <v>4.3265711284456804E-2</v>
      </c>
      <c r="Q159" s="260">
        <f t="shared" si="28"/>
        <v>4.3660790317206821E-2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</v>
      </c>
      <c r="E162" s="77">
        <f t="shared" si="29"/>
        <v>1</v>
      </c>
      <c r="F162" s="77">
        <f t="shared" si="29"/>
        <v>0.99999999999999967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1</v>
      </c>
      <c r="K162" s="77">
        <f t="shared" si="29"/>
        <v>0.99999999999999989</v>
      </c>
      <c r="L162" s="77">
        <f t="shared" si="29"/>
        <v>0.99999999999999978</v>
      </c>
      <c r="M162" s="77">
        <f t="shared" si="29"/>
        <v>1.0000000000000002</v>
      </c>
      <c r="N162" s="77">
        <f t="shared" si="29"/>
        <v>1</v>
      </c>
      <c r="O162" s="77">
        <f t="shared" si="29"/>
        <v>1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6.5891671477794908E-3</v>
      </c>
      <c r="C163" s="240">
        <f t="shared" si="30"/>
        <v>6.58916714777949E-3</v>
      </c>
      <c r="D163" s="240">
        <f t="shared" si="30"/>
        <v>6.5891671477794908E-3</v>
      </c>
      <c r="E163" s="240">
        <f t="shared" si="30"/>
        <v>6.5891671477794926E-3</v>
      </c>
      <c r="F163" s="240">
        <f t="shared" si="30"/>
        <v>6.5891671477794908E-3</v>
      </c>
      <c r="G163" s="240">
        <f t="shared" si="30"/>
        <v>6.5891671477794908E-3</v>
      </c>
      <c r="H163" s="240">
        <f t="shared" si="30"/>
        <v>6.5891671477794926E-3</v>
      </c>
      <c r="I163" s="240">
        <f t="shared" si="30"/>
        <v>6.5891671477794908E-3</v>
      </c>
      <c r="J163" s="240">
        <f t="shared" si="30"/>
        <v>6.5891671477794926E-3</v>
      </c>
      <c r="K163" s="240">
        <f t="shared" si="30"/>
        <v>6.5891671477794908E-3</v>
      </c>
      <c r="L163" s="240">
        <f t="shared" si="30"/>
        <v>6.58916714777949E-3</v>
      </c>
      <c r="M163" s="240">
        <f t="shared" si="30"/>
        <v>6.5891671477794926E-3</v>
      </c>
      <c r="N163" s="240">
        <f t="shared" si="30"/>
        <v>6.5891671477794908E-3</v>
      </c>
      <c r="O163" s="240">
        <f t="shared" si="30"/>
        <v>6.5891671477794908E-3</v>
      </c>
      <c r="P163" s="240">
        <f t="shared" si="30"/>
        <v>6.5891671477794926E-3</v>
      </c>
      <c r="Q163" s="240">
        <f t="shared" si="30"/>
        <v>6.5891671477794926E-3</v>
      </c>
    </row>
    <row r="164" spans="1:17" x14ac:dyDescent="0.25">
      <c r="A164" s="76" t="s">
        <v>82</v>
      </c>
      <c r="B164" s="239">
        <f t="shared" ref="B164:Q164" si="31">IF(B$99=0,0,B$99/B$97)</f>
        <v>6.7714466750610986E-3</v>
      </c>
      <c r="C164" s="239">
        <f t="shared" si="31"/>
        <v>6.7714466750610994E-3</v>
      </c>
      <c r="D164" s="239">
        <f t="shared" si="31"/>
        <v>6.7714466750610977E-3</v>
      </c>
      <c r="E164" s="239">
        <f t="shared" si="31"/>
        <v>6.7714466750610994E-3</v>
      </c>
      <c r="F164" s="239">
        <f t="shared" si="31"/>
        <v>6.7714466750610986E-3</v>
      </c>
      <c r="G164" s="239">
        <f t="shared" si="31"/>
        <v>6.7714466750610986E-3</v>
      </c>
      <c r="H164" s="239">
        <f t="shared" si="31"/>
        <v>6.7714466750610994E-3</v>
      </c>
      <c r="I164" s="239">
        <f t="shared" si="31"/>
        <v>6.7714466750610986E-3</v>
      </c>
      <c r="J164" s="239">
        <f t="shared" si="31"/>
        <v>6.7714466750611003E-3</v>
      </c>
      <c r="K164" s="239">
        <f t="shared" si="31"/>
        <v>6.7714466750610986E-3</v>
      </c>
      <c r="L164" s="239">
        <f t="shared" si="31"/>
        <v>6.7714466750610986E-3</v>
      </c>
      <c r="M164" s="239">
        <f t="shared" si="31"/>
        <v>6.7714466750610994E-3</v>
      </c>
      <c r="N164" s="239">
        <f t="shared" si="31"/>
        <v>6.7714466750610986E-3</v>
      </c>
      <c r="O164" s="239">
        <f t="shared" si="31"/>
        <v>6.7714466750610986E-3</v>
      </c>
      <c r="P164" s="239">
        <f t="shared" si="31"/>
        <v>6.7714466750610994E-3</v>
      </c>
      <c r="Q164" s="239">
        <f t="shared" si="31"/>
        <v>6.7714466750611003E-3</v>
      </c>
    </row>
    <row r="165" spans="1:17" x14ac:dyDescent="0.25">
      <c r="A165" s="76" t="s">
        <v>81</v>
      </c>
      <c r="B165" s="239">
        <f t="shared" ref="B165:Q165" si="32">IF(B$100=0,0,B$100/B$97)</f>
        <v>1.3253145520964031E-2</v>
      </c>
      <c r="C165" s="239">
        <f t="shared" si="32"/>
        <v>1.3253145520964033E-2</v>
      </c>
      <c r="D165" s="239">
        <f t="shared" si="32"/>
        <v>1.325314552096403E-2</v>
      </c>
      <c r="E165" s="239">
        <f t="shared" si="32"/>
        <v>1.3253145520964035E-2</v>
      </c>
      <c r="F165" s="239">
        <f t="shared" si="32"/>
        <v>1.3253145520964031E-2</v>
      </c>
      <c r="G165" s="239">
        <f t="shared" si="32"/>
        <v>1.3253145520964031E-2</v>
      </c>
      <c r="H165" s="239">
        <f t="shared" si="32"/>
        <v>1.3253145520964033E-2</v>
      </c>
      <c r="I165" s="239">
        <f t="shared" si="32"/>
        <v>1.3253145520964033E-2</v>
      </c>
      <c r="J165" s="239">
        <f t="shared" si="32"/>
        <v>1.3253145520964033E-2</v>
      </c>
      <c r="K165" s="239">
        <f t="shared" si="32"/>
        <v>1.3253145520964031E-2</v>
      </c>
      <c r="L165" s="239">
        <f t="shared" si="32"/>
        <v>1.3253145520964031E-2</v>
      </c>
      <c r="M165" s="239">
        <f t="shared" si="32"/>
        <v>1.3253145520964035E-2</v>
      </c>
      <c r="N165" s="239">
        <f t="shared" si="32"/>
        <v>1.3253145520964031E-2</v>
      </c>
      <c r="O165" s="239">
        <f t="shared" si="32"/>
        <v>1.3253145520964031E-2</v>
      </c>
      <c r="P165" s="239">
        <f t="shared" si="32"/>
        <v>1.3253145520964033E-2</v>
      </c>
      <c r="Q165" s="239">
        <f t="shared" si="32"/>
        <v>1.3253145520964033E-2</v>
      </c>
    </row>
    <row r="166" spans="1:17" x14ac:dyDescent="0.25">
      <c r="A166" s="76" t="s">
        <v>80</v>
      </c>
      <c r="B166" s="239">
        <f t="shared" ref="B166:Q166" si="33">IF(B$101=0,0,B$101/B$97)</f>
        <v>5.2576527982554104E-3</v>
      </c>
      <c r="C166" s="239">
        <f t="shared" si="33"/>
        <v>5.2576527982554104E-3</v>
      </c>
      <c r="D166" s="239">
        <f t="shared" si="33"/>
        <v>5.2576527982554104E-3</v>
      </c>
      <c r="E166" s="239">
        <f t="shared" si="33"/>
        <v>5.2576527982554112E-3</v>
      </c>
      <c r="F166" s="239">
        <f t="shared" si="33"/>
        <v>5.2576527982554104E-3</v>
      </c>
      <c r="G166" s="239">
        <f t="shared" si="33"/>
        <v>5.2576527982554104E-3</v>
      </c>
      <c r="H166" s="239">
        <f t="shared" si="33"/>
        <v>5.2576527982554112E-3</v>
      </c>
      <c r="I166" s="239">
        <f t="shared" si="33"/>
        <v>5.2576527982554104E-3</v>
      </c>
      <c r="J166" s="239">
        <f t="shared" si="33"/>
        <v>5.2576527982554112E-3</v>
      </c>
      <c r="K166" s="239">
        <f t="shared" si="33"/>
        <v>5.2576527982554104E-3</v>
      </c>
      <c r="L166" s="239">
        <f t="shared" si="33"/>
        <v>5.2576527982554104E-3</v>
      </c>
      <c r="M166" s="239">
        <f t="shared" si="33"/>
        <v>5.2576527982554112E-3</v>
      </c>
      <c r="N166" s="239">
        <f t="shared" si="33"/>
        <v>5.2576527982554104E-3</v>
      </c>
      <c r="O166" s="239">
        <f t="shared" si="33"/>
        <v>5.2576527982554104E-3</v>
      </c>
      <c r="P166" s="239">
        <f t="shared" si="33"/>
        <v>5.2576527982554112E-3</v>
      </c>
      <c r="Q166" s="239">
        <f t="shared" si="33"/>
        <v>5.2576527982554112E-3</v>
      </c>
    </row>
    <row r="167" spans="1:17" x14ac:dyDescent="0.25">
      <c r="A167" s="129" t="s">
        <v>79</v>
      </c>
      <c r="B167" s="238">
        <f t="shared" ref="B167:Q167" si="34">IF(B$102=0,0,B$102/B$97)</f>
        <v>5.9479481397089005E-3</v>
      </c>
      <c r="C167" s="238">
        <f t="shared" si="34"/>
        <v>5.9479481397088996E-3</v>
      </c>
      <c r="D167" s="238">
        <f t="shared" si="34"/>
        <v>5.9479481397089013E-3</v>
      </c>
      <c r="E167" s="238">
        <f t="shared" si="34"/>
        <v>5.9479481397089022E-3</v>
      </c>
      <c r="F167" s="238">
        <f t="shared" si="34"/>
        <v>5.9479481397089013E-3</v>
      </c>
      <c r="G167" s="238">
        <f t="shared" si="34"/>
        <v>5.9479481397089013E-3</v>
      </c>
      <c r="H167" s="238">
        <f t="shared" si="34"/>
        <v>5.9479481397089022E-3</v>
      </c>
      <c r="I167" s="238">
        <f t="shared" si="34"/>
        <v>5.9479481397089022E-3</v>
      </c>
      <c r="J167" s="238">
        <f t="shared" si="34"/>
        <v>5.9479481397089022E-3</v>
      </c>
      <c r="K167" s="238">
        <f t="shared" si="34"/>
        <v>5.9479481397089022E-3</v>
      </c>
      <c r="L167" s="238">
        <f t="shared" si="34"/>
        <v>5.9479481397089013E-3</v>
      </c>
      <c r="M167" s="238">
        <f t="shared" si="34"/>
        <v>5.9479481397089022E-3</v>
      </c>
      <c r="N167" s="238">
        <f t="shared" si="34"/>
        <v>5.9479481397089013E-3</v>
      </c>
      <c r="O167" s="238">
        <f t="shared" si="34"/>
        <v>5.9479481397089013E-3</v>
      </c>
      <c r="P167" s="238">
        <f t="shared" si="34"/>
        <v>5.9479481397089022E-3</v>
      </c>
      <c r="Q167" s="238">
        <f t="shared" si="34"/>
        <v>5.9479481397089022E-3</v>
      </c>
    </row>
    <row r="168" spans="1:17" x14ac:dyDescent="0.25">
      <c r="A168" s="127" t="s">
        <v>206</v>
      </c>
      <c r="B168" s="237">
        <f t="shared" ref="B168:Q168" si="35">IF(B$107=0,0,B$107/B$97)</f>
        <v>0.75200760819005497</v>
      </c>
      <c r="C168" s="237">
        <f t="shared" si="35"/>
        <v>0.7298947914384154</v>
      </c>
      <c r="D168" s="237">
        <f t="shared" si="35"/>
        <v>0.73313473879117197</v>
      </c>
      <c r="E168" s="237">
        <f t="shared" si="35"/>
        <v>0.7775942888643218</v>
      </c>
      <c r="F168" s="237">
        <f t="shared" si="35"/>
        <v>0.77676802482554097</v>
      </c>
      <c r="G168" s="237">
        <f t="shared" si="35"/>
        <v>0.77502713265328993</v>
      </c>
      <c r="H168" s="237">
        <f t="shared" si="35"/>
        <v>0.77371457877659822</v>
      </c>
      <c r="I168" s="237">
        <f t="shared" si="35"/>
        <v>0.7701288710022709</v>
      </c>
      <c r="J168" s="237">
        <f t="shared" si="35"/>
        <v>0.77931113152247911</v>
      </c>
      <c r="K168" s="237">
        <f t="shared" si="35"/>
        <v>0.77839751125103684</v>
      </c>
      <c r="L168" s="237">
        <f t="shared" si="35"/>
        <v>0.77541113382281535</v>
      </c>
      <c r="M168" s="237">
        <f t="shared" si="35"/>
        <v>0.76694996337979116</v>
      </c>
      <c r="N168" s="237">
        <f t="shared" si="35"/>
        <v>0.76934174215744622</v>
      </c>
      <c r="O168" s="237">
        <f t="shared" si="35"/>
        <v>0.77393682187192159</v>
      </c>
      <c r="P168" s="237">
        <f t="shared" si="35"/>
        <v>0.77738027045826852</v>
      </c>
      <c r="Q168" s="237">
        <f t="shared" si="35"/>
        <v>0.77412655271632291</v>
      </c>
    </row>
    <row r="169" spans="1:17" x14ac:dyDescent="0.25">
      <c r="A169" s="142" t="s">
        <v>218</v>
      </c>
      <c r="B169" s="235">
        <f t="shared" ref="B169:Q169" si="36">IF(B$108=0,0,B$108/B$97)</f>
        <v>0.66223957241329523</v>
      </c>
      <c r="C169" s="235">
        <f t="shared" si="36"/>
        <v>0.6261062018946324</v>
      </c>
      <c r="D169" s="235">
        <f t="shared" si="36"/>
        <v>0.631400426482707</v>
      </c>
      <c r="E169" s="235">
        <f t="shared" si="36"/>
        <v>0.70404939806915379</v>
      </c>
      <c r="F169" s="235">
        <f t="shared" si="36"/>
        <v>0.70269924421969876</v>
      </c>
      <c r="G169" s="235">
        <f t="shared" si="36"/>
        <v>0.69985454548233339</v>
      </c>
      <c r="H169" s="235">
        <f t="shared" si="36"/>
        <v>0.69770977143184087</v>
      </c>
      <c r="I169" s="235">
        <f t="shared" si="36"/>
        <v>0.69185055824174335</v>
      </c>
      <c r="J169" s="235">
        <f t="shared" si="36"/>
        <v>0.70685479878251356</v>
      </c>
      <c r="K169" s="235">
        <f t="shared" si="36"/>
        <v>0.70536190078800809</v>
      </c>
      <c r="L169" s="235">
        <f t="shared" si="36"/>
        <v>0.70048202124419123</v>
      </c>
      <c r="M169" s="235">
        <f t="shared" si="36"/>
        <v>0.68665607541046192</v>
      </c>
      <c r="N169" s="235">
        <f t="shared" si="36"/>
        <v>0.69056435311846931</v>
      </c>
      <c r="O169" s="235">
        <f t="shared" si="36"/>
        <v>0.69807292698089318</v>
      </c>
      <c r="P169" s="235">
        <f t="shared" si="36"/>
        <v>0.70369968204470534</v>
      </c>
      <c r="Q169" s="235">
        <f t="shared" si="36"/>
        <v>0.69838295600055944</v>
      </c>
    </row>
    <row r="170" spans="1:17" x14ac:dyDescent="0.25">
      <c r="A170" s="142" t="s">
        <v>217</v>
      </c>
      <c r="B170" s="235">
        <f t="shared" ref="B170:Q170" si="37">IF(B$114=0,0,B$114/B$97)</f>
        <v>8.9768035776759611E-2</v>
      </c>
      <c r="C170" s="235">
        <f t="shared" si="37"/>
        <v>0.10378858954378298</v>
      </c>
      <c r="D170" s="235">
        <f t="shared" si="37"/>
        <v>0.10173431230846504</v>
      </c>
      <c r="E170" s="235">
        <f t="shared" si="37"/>
        <v>7.3544890795168072E-2</v>
      </c>
      <c r="F170" s="235">
        <f t="shared" si="37"/>
        <v>7.4068780605842086E-2</v>
      </c>
      <c r="G170" s="235">
        <f t="shared" si="37"/>
        <v>7.5172587170956609E-2</v>
      </c>
      <c r="H170" s="235">
        <f t="shared" si="37"/>
        <v>7.6004807344757327E-2</v>
      </c>
      <c r="I170" s="235">
        <f t="shared" si="37"/>
        <v>7.8278312760527588E-2</v>
      </c>
      <c r="J170" s="235">
        <f t="shared" si="37"/>
        <v>7.245633273996567E-2</v>
      </c>
      <c r="K170" s="235">
        <f t="shared" si="37"/>
        <v>7.3035610463028658E-2</v>
      </c>
      <c r="L170" s="235">
        <f t="shared" si="37"/>
        <v>7.4929112578624044E-2</v>
      </c>
      <c r="M170" s="235">
        <f t="shared" si="37"/>
        <v>8.0293887969329319E-2</v>
      </c>
      <c r="N170" s="235">
        <f t="shared" si="37"/>
        <v>7.8777389038976922E-2</v>
      </c>
      <c r="O170" s="235">
        <f t="shared" si="37"/>
        <v>7.5863894891028391E-2</v>
      </c>
      <c r="P170" s="235">
        <f t="shared" si="37"/>
        <v>7.3680588413563175E-2</v>
      </c>
      <c r="Q170" s="235">
        <f t="shared" si="37"/>
        <v>7.5743596715763473E-2</v>
      </c>
    </row>
    <row r="171" spans="1:17" x14ac:dyDescent="0.25">
      <c r="A171" s="127" t="s">
        <v>205</v>
      </c>
      <c r="B171" s="237">
        <f t="shared" ref="B171:Q171" si="38">IF(B$115=0,0,B$115/B$97)</f>
        <v>7.2936529068617209E-2</v>
      </c>
      <c r="C171" s="237">
        <f t="shared" si="38"/>
        <v>8.4328229004323685E-2</v>
      </c>
      <c r="D171" s="237">
        <f t="shared" si="38"/>
        <v>8.265912875062785E-2</v>
      </c>
      <c r="E171" s="237">
        <f t="shared" si="38"/>
        <v>5.9755223771074069E-2</v>
      </c>
      <c r="F171" s="237">
        <f t="shared" si="38"/>
        <v>6.0180884242246713E-2</v>
      </c>
      <c r="G171" s="237">
        <f t="shared" si="38"/>
        <v>6.1077727076402251E-2</v>
      </c>
      <c r="H171" s="237">
        <f t="shared" si="38"/>
        <v>6.1753905967615347E-2</v>
      </c>
      <c r="I171" s="237">
        <f t="shared" si="38"/>
        <v>6.3601129117928673E-2</v>
      </c>
      <c r="J171" s="237">
        <f t="shared" si="38"/>
        <v>5.8870770351222117E-2</v>
      </c>
      <c r="K171" s="237">
        <f t="shared" si="38"/>
        <v>5.9341433501210794E-2</v>
      </c>
      <c r="L171" s="237">
        <f t="shared" si="38"/>
        <v>6.0879903970132043E-2</v>
      </c>
      <c r="M171" s="237">
        <f t="shared" si="38"/>
        <v>6.5238783975080081E-2</v>
      </c>
      <c r="N171" s="237">
        <f t="shared" si="38"/>
        <v>6.4006628594168766E-2</v>
      </c>
      <c r="O171" s="237">
        <f t="shared" si="38"/>
        <v>6.1639414598960579E-2</v>
      </c>
      <c r="P171" s="237">
        <f t="shared" si="38"/>
        <v>5.9865478086020094E-2</v>
      </c>
      <c r="Q171" s="237">
        <f t="shared" si="38"/>
        <v>6.1541672331557842E-2</v>
      </c>
    </row>
    <row r="172" spans="1:17" x14ac:dyDescent="0.25">
      <c r="A172" s="127" t="s">
        <v>204</v>
      </c>
      <c r="B172" s="237">
        <f t="shared" ref="B172:Q172" si="39">IF(B$116=0,0,B$116/B$97)</f>
        <v>7.215467652140814E-2</v>
      </c>
      <c r="C172" s="237">
        <f t="shared" si="39"/>
        <v>7.2710891856249377E-2</v>
      </c>
      <c r="D172" s="237">
        <f t="shared" si="39"/>
        <v>7.2629395752793993E-2</v>
      </c>
      <c r="E172" s="237">
        <f t="shared" si="39"/>
        <v>7.1511081256338288E-2</v>
      </c>
      <c r="F172" s="237">
        <f t="shared" si="39"/>
        <v>7.1531864711207774E-2</v>
      </c>
      <c r="G172" s="237">
        <f t="shared" si="39"/>
        <v>7.1575654289595253E-2</v>
      </c>
      <c r="H172" s="237">
        <f t="shared" si="39"/>
        <v>7.1608669649068479E-2</v>
      </c>
      <c r="I172" s="237">
        <f t="shared" si="39"/>
        <v>7.1698862846648906E-2</v>
      </c>
      <c r="J172" s="237">
        <f t="shared" si="39"/>
        <v>7.1467896608054665E-2</v>
      </c>
      <c r="K172" s="237">
        <f t="shared" si="39"/>
        <v>7.1490877380287712E-2</v>
      </c>
      <c r="L172" s="237">
        <f t="shared" si="39"/>
        <v>7.1565995305781144E-2</v>
      </c>
      <c r="M172" s="237">
        <f t="shared" si="39"/>
        <v>7.177882358559616E-2</v>
      </c>
      <c r="N172" s="237">
        <f t="shared" si="39"/>
        <v>7.1718661913357795E-2</v>
      </c>
      <c r="O172" s="237">
        <f t="shared" si="39"/>
        <v>7.1603079451353288E-2</v>
      </c>
      <c r="P172" s="237">
        <f t="shared" si="39"/>
        <v>7.1516464574109179E-2</v>
      </c>
      <c r="Q172" s="237">
        <f t="shared" si="39"/>
        <v>7.1598307051421853E-2</v>
      </c>
    </row>
    <row r="173" spans="1:17" x14ac:dyDescent="0.25">
      <c r="A173" s="142" t="s">
        <v>216</v>
      </c>
      <c r="B173" s="235">
        <f t="shared" ref="B173:Q173" si="40">IF(B$117=0,0,B$117/B$97)</f>
        <v>5.0834768024427733E-2</v>
      </c>
      <c r="C173" s="235">
        <f t="shared" si="40"/>
        <v>4.8061101839600925E-2</v>
      </c>
      <c r="D173" s="235">
        <f t="shared" si="40"/>
        <v>4.8467496579533538E-2</v>
      </c>
      <c r="E173" s="235">
        <f t="shared" si="40"/>
        <v>5.4044169692485863E-2</v>
      </c>
      <c r="F173" s="235">
        <f t="shared" si="40"/>
        <v>5.3940529317320275E-2</v>
      </c>
      <c r="G173" s="235">
        <f t="shared" si="40"/>
        <v>5.3722164836493051E-2</v>
      </c>
      <c r="H173" s="235">
        <f t="shared" si="40"/>
        <v>5.3557527904688609E-2</v>
      </c>
      <c r="I173" s="235">
        <f t="shared" si="40"/>
        <v>5.3107763566023605E-2</v>
      </c>
      <c r="J173" s="235">
        <f t="shared" si="40"/>
        <v>5.4259517582312816E-2</v>
      </c>
      <c r="K173" s="235">
        <f t="shared" si="40"/>
        <v>5.4144919895318395E-2</v>
      </c>
      <c r="L173" s="235">
        <f t="shared" si="40"/>
        <v>5.3770331068357935E-2</v>
      </c>
      <c r="M173" s="235">
        <f t="shared" si="40"/>
        <v>5.2709025192880447E-2</v>
      </c>
      <c r="N173" s="235">
        <f t="shared" si="40"/>
        <v>5.3009032016600767E-2</v>
      </c>
      <c r="O173" s="235">
        <f t="shared" si="40"/>
        <v>5.3585404414734042E-2</v>
      </c>
      <c r="P173" s="235">
        <f t="shared" si="40"/>
        <v>5.4017324825887919E-2</v>
      </c>
      <c r="Q173" s="235">
        <f t="shared" si="40"/>
        <v>5.3609202831428025E-2</v>
      </c>
    </row>
    <row r="174" spans="1:17" x14ac:dyDescent="0.25">
      <c r="A174" s="142" t="s">
        <v>215</v>
      </c>
      <c r="B174" s="259">
        <f t="shared" ref="B174:Q174" si="41">IF(B$123=0,0,B$123/B$97)</f>
        <v>2.131990849698041E-2</v>
      </c>
      <c r="C174" s="259">
        <f t="shared" si="41"/>
        <v>2.4649790016648458E-2</v>
      </c>
      <c r="D174" s="259">
        <f t="shared" si="41"/>
        <v>2.4161899173260448E-2</v>
      </c>
      <c r="E174" s="259">
        <f t="shared" si="41"/>
        <v>1.7466911563852421E-2</v>
      </c>
      <c r="F174" s="259">
        <f t="shared" si="41"/>
        <v>1.7591335393887499E-2</v>
      </c>
      <c r="G174" s="259">
        <f t="shared" si="41"/>
        <v>1.7853489453102195E-2</v>
      </c>
      <c r="H174" s="259">
        <f t="shared" si="41"/>
        <v>1.8051141744379866E-2</v>
      </c>
      <c r="I174" s="259">
        <f t="shared" si="41"/>
        <v>1.8591099280625301E-2</v>
      </c>
      <c r="J174" s="259">
        <f t="shared" si="41"/>
        <v>1.7208379025741845E-2</v>
      </c>
      <c r="K174" s="259">
        <f t="shared" si="41"/>
        <v>1.7345957484969306E-2</v>
      </c>
      <c r="L174" s="259">
        <f t="shared" si="41"/>
        <v>1.7795664237423209E-2</v>
      </c>
      <c r="M174" s="259">
        <f t="shared" si="41"/>
        <v>1.9069798392715713E-2</v>
      </c>
      <c r="N174" s="259">
        <f t="shared" si="41"/>
        <v>1.8709629896757021E-2</v>
      </c>
      <c r="O174" s="259">
        <f t="shared" si="41"/>
        <v>1.8017675036619243E-2</v>
      </c>
      <c r="P174" s="259">
        <f t="shared" si="41"/>
        <v>1.7499139748221256E-2</v>
      </c>
      <c r="Q174" s="259">
        <f t="shared" si="41"/>
        <v>1.7989104219993828E-2</v>
      </c>
    </row>
    <row r="175" spans="1:17" x14ac:dyDescent="0.25">
      <c r="A175" s="72" t="s">
        <v>203</v>
      </c>
      <c r="B175" s="234">
        <f t="shared" ref="B175:Q175" si="42">IF(B$124=0,0,B$124/B$97)</f>
        <v>6.5081825938150734E-2</v>
      </c>
      <c r="C175" s="234">
        <f t="shared" si="42"/>
        <v>7.5246727419242668E-2</v>
      </c>
      <c r="D175" s="234">
        <f t="shared" si="42"/>
        <v>7.3757376423637167E-2</v>
      </c>
      <c r="E175" s="234">
        <f t="shared" si="42"/>
        <v>5.332004582649686E-2</v>
      </c>
      <c r="F175" s="234">
        <f t="shared" si="42"/>
        <v>5.3699865939235529E-2</v>
      </c>
      <c r="G175" s="234">
        <f t="shared" si="42"/>
        <v>5.4500125698943552E-2</v>
      </c>
      <c r="H175" s="234">
        <f t="shared" si="42"/>
        <v>5.5103485324949075E-2</v>
      </c>
      <c r="I175" s="234">
        <f t="shared" si="42"/>
        <v>5.6751776751382516E-2</v>
      </c>
      <c r="J175" s="234">
        <f t="shared" si="42"/>
        <v>5.2530841236475112E-2</v>
      </c>
      <c r="K175" s="234">
        <f t="shared" si="42"/>
        <v>5.2950817585695781E-2</v>
      </c>
      <c r="L175" s="234">
        <f t="shared" si="42"/>
        <v>5.4323606619502446E-2</v>
      </c>
      <c r="M175" s="234">
        <f t="shared" si="42"/>
        <v>5.821306877776377E-2</v>
      </c>
      <c r="N175" s="234">
        <f t="shared" si="42"/>
        <v>5.7113607053258283E-2</v>
      </c>
      <c r="O175" s="234">
        <f t="shared" si="42"/>
        <v>5.5001323795995594E-2</v>
      </c>
      <c r="P175" s="234">
        <f t="shared" si="42"/>
        <v>5.341842659983332E-2</v>
      </c>
      <c r="Q175" s="234">
        <f t="shared" si="42"/>
        <v>5.4914107618928537E-2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77</v>
      </c>
      <c r="C180" s="230">
        <f t="shared" si="43"/>
        <v>76.786009807543223</v>
      </c>
      <c r="D180" s="230">
        <f t="shared" si="43"/>
        <v>76.353747674248297</v>
      </c>
      <c r="E180" s="230">
        <f t="shared" si="43"/>
        <v>74.849340697323711</v>
      </c>
      <c r="F180" s="230">
        <f t="shared" si="43"/>
        <v>76.317881888940335</v>
      </c>
      <c r="G180" s="230">
        <f t="shared" si="43"/>
        <v>74.944944668455847</v>
      </c>
      <c r="H180" s="230">
        <f t="shared" si="43"/>
        <v>71.997333297644261</v>
      </c>
      <c r="I180" s="230">
        <f t="shared" si="43"/>
        <v>74.252115082074013</v>
      </c>
      <c r="J180" s="230">
        <f t="shared" si="43"/>
        <v>70.046306075123383</v>
      </c>
      <c r="K180" s="230">
        <f t="shared" si="43"/>
        <v>69.402100821010393</v>
      </c>
      <c r="L180" s="230">
        <f t="shared" si="43"/>
        <v>67.855939072255751</v>
      </c>
      <c r="M180" s="230">
        <f t="shared" si="43"/>
        <v>64.765760156231224</v>
      </c>
      <c r="N180" s="230">
        <f t="shared" si="43"/>
        <v>64.727446817207351</v>
      </c>
      <c r="O180" s="230">
        <f t="shared" si="43"/>
        <v>64.687721635875036</v>
      </c>
      <c r="P180" s="230">
        <f t="shared" si="43"/>
        <v>61.902339942049039</v>
      </c>
      <c r="Q180" s="230">
        <f t="shared" si="43"/>
        <v>61.46257887650556</v>
      </c>
    </row>
    <row r="181" spans="1:17" x14ac:dyDescent="0.25">
      <c r="A181" s="132" t="s">
        <v>83</v>
      </c>
      <c r="B181" s="229">
        <f>IF(B$6=0,0,B$6/NMM!B$9*1000)</f>
        <v>0.40566226369446062</v>
      </c>
      <c r="C181" s="229">
        <f>IF(C$6=0,0,C$6/NMM!C$9*1000)</f>
        <v>0.40453489037133811</v>
      </c>
      <c r="D181" s="229">
        <f>IF(D$6=0,0,D$6/NMM!D$9*1000)</f>
        <v>0.40225758601417172</v>
      </c>
      <c r="E181" s="229">
        <f>IF(E$6=0,0,E$6/NMM!E$9*1000)</f>
        <v>0.39433185692615902</v>
      </c>
      <c r="F181" s="229">
        <f>IF(F$6=0,0,F$6/NMM!F$9*1000)</f>
        <v>0.40206863282381838</v>
      </c>
      <c r="G181" s="229">
        <f>IF(G$6=0,0,G$6/NMM!G$9*1000)</f>
        <v>0.39483553125534931</v>
      </c>
      <c r="H181" s="229">
        <f>IF(H$6=0,0,H$6/NMM!H$9*1000)</f>
        <v>0.37930650916216796</v>
      </c>
      <c r="I181" s="229">
        <f>IF(I$6=0,0,I$6/NMM!I$9*1000)</f>
        <v>0.39118546867916537</v>
      </c>
      <c r="J181" s="229">
        <f>IF(J$6=0,0,J$6/NMM!J$9*1000)</f>
        <v>0.36902783228402075</v>
      </c>
      <c r="K181" s="229">
        <f>IF(K$6=0,0,K$6/NMM!K$9*1000)</f>
        <v>0.36563393927535404</v>
      </c>
      <c r="L181" s="229">
        <f>IF(L$6=0,0,L$6/NMM!L$9*1000)</f>
        <v>0.35748823180733341</v>
      </c>
      <c r="M181" s="229">
        <f>IF(M$6=0,0,M$6/NMM!M$9*1000)</f>
        <v>0.34120811525804229</v>
      </c>
      <c r="N181" s="229">
        <f>IF(N$6=0,0,N$6/NMM!N$9*1000)</f>
        <v>0.34100626751988489</v>
      </c>
      <c r="O181" s="229">
        <f>IF(O$6=0,0,O$6/NMM!O$9*1000)</f>
        <v>0.34079698171488571</v>
      </c>
      <c r="P181" s="229">
        <f>IF(P$6=0,0,P$6/NMM!P$9*1000)</f>
        <v>0.32612264089448878</v>
      </c>
      <c r="Q181" s="229">
        <f>IF(Q$6=0,0,Q$6/NMM!Q$9*1000)</f>
        <v>0.32380582960444915</v>
      </c>
    </row>
    <row r="182" spans="1:17" x14ac:dyDescent="0.25">
      <c r="A182" s="76" t="s">
        <v>82</v>
      </c>
      <c r="B182" s="228">
        <f>IF(B$7=0,0,B$7/NMM!B$9*1000)</f>
        <v>0.16226490547778427</v>
      </c>
      <c r="C182" s="228">
        <f>IF(C$7=0,0,C$7/NMM!C$9*1000)</f>
        <v>0.16181395614853525</v>
      </c>
      <c r="D182" s="228">
        <f>IF(D$7=0,0,D$7/NMM!D$9*1000)</f>
        <v>0.16090303440566872</v>
      </c>
      <c r="E182" s="228">
        <f>IF(E$7=0,0,E$7/NMM!E$9*1000)</f>
        <v>0.15773274277046365</v>
      </c>
      <c r="F182" s="228">
        <f>IF(F$7=0,0,F$7/NMM!F$9*1000)</f>
        <v>0.16082745312952737</v>
      </c>
      <c r="G182" s="228">
        <f>IF(G$7=0,0,G$7/NMM!G$9*1000)</f>
        <v>0.15793421250213974</v>
      </c>
      <c r="H182" s="228">
        <f>IF(H$7=0,0,H$7/NMM!H$9*1000)</f>
        <v>0.1517226036648672</v>
      </c>
      <c r="I182" s="228">
        <f>IF(I$7=0,0,I$7/NMM!I$9*1000)</f>
        <v>0.15647418747166619</v>
      </c>
      <c r="J182" s="228">
        <f>IF(J$7=0,0,J$7/NMM!J$9*1000)</f>
        <v>0.14761113291360831</v>
      </c>
      <c r="K182" s="228">
        <f>IF(K$7=0,0,K$7/NMM!K$9*1000)</f>
        <v>0.14625357571014164</v>
      </c>
      <c r="L182" s="228">
        <f>IF(L$7=0,0,L$7/NMM!L$9*1000)</f>
        <v>0.14299529272293335</v>
      </c>
      <c r="M182" s="228">
        <f>IF(M$7=0,0,M$7/NMM!M$9*1000)</f>
        <v>0.13648324610321694</v>
      </c>
      <c r="N182" s="228">
        <f>IF(N$7=0,0,N$7/NMM!N$9*1000)</f>
        <v>0.136402507007954</v>
      </c>
      <c r="O182" s="228">
        <f>IF(O$7=0,0,O$7/NMM!O$9*1000)</f>
        <v>0.13631879268595432</v>
      </c>
      <c r="P182" s="228">
        <f>IF(P$7=0,0,P$7/NMM!P$9*1000)</f>
        <v>0.13044905635779552</v>
      </c>
      <c r="Q182" s="228">
        <f>IF(Q$7=0,0,Q$7/NMM!Q$9*1000)</f>
        <v>0.12952233184177966</v>
      </c>
    </row>
    <row r="183" spans="1:17" x14ac:dyDescent="0.25">
      <c r="A183" s="76" t="s">
        <v>81</v>
      </c>
      <c r="B183" s="228">
        <f>IF(B$8=0,0,B$8/NMM!B$9*1000)</f>
        <v>0.68962584828058304</v>
      </c>
      <c r="C183" s="228">
        <f>IF(C$8=0,0,C$8/NMM!C$9*1000)</f>
        <v>0.68770931363127497</v>
      </c>
      <c r="D183" s="228">
        <f>IF(D$8=0,0,D$8/NMM!D$9*1000)</f>
        <v>0.68383789622409197</v>
      </c>
      <c r="E183" s="228">
        <f>IF(E$8=0,0,E$8/NMM!E$9*1000)</f>
        <v>0.67036415677447037</v>
      </c>
      <c r="F183" s="228">
        <f>IF(F$8=0,0,F$8/NMM!F$9*1000)</f>
        <v>0.68351667580049125</v>
      </c>
      <c r="G183" s="228">
        <f>IF(G$8=0,0,G$8/NMM!G$9*1000)</f>
        <v>0.67122040313409381</v>
      </c>
      <c r="H183" s="228">
        <f>IF(H$8=0,0,H$8/NMM!H$9*1000)</f>
        <v>0.64482106557568553</v>
      </c>
      <c r="I183" s="228">
        <f>IF(I$8=0,0,I$8/NMM!I$9*1000)</f>
        <v>0.66501529675458115</v>
      </c>
      <c r="J183" s="228">
        <f>IF(J$8=0,0,J$8/NMM!J$9*1000)</f>
        <v>0.62734731488283546</v>
      </c>
      <c r="K183" s="228">
        <f>IF(K$8=0,0,K$8/NMM!K$9*1000)</f>
        <v>0.62157769676810193</v>
      </c>
      <c r="L183" s="228">
        <f>IF(L$8=0,0,L$8/NMM!L$9*1000)</f>
        <v>0.60772999407246686</v>
      </c>
      <c r="M183" s="228">
        <f>IF(M$8=0,0,M$8/NMM!M$9*1000)</f>
        <v>0.5800537959386719</v>
      </c>
      <c r="N183" s="228">
        <f>IF(N$8=0,0,N$8/NMM!N$9*1000)</f>
        <v>0.57971065478380446</v>
      </c>
      <c r="O183" s="228">
        <f>IF(O$8=0,0,O$8/NMM!O$9*1000)</f>
        <v>0.57935486891530574</v>
      </c>
      <c r="P183" s="228">
        <f>IF(P$8=0,0,P$8/NMM!P$9*1000)</f>
        <v>0.55440848952063093</v>
      </c>
      <c r="Q183" s="228">
        <f>IF(Q$8=0,0,Q$8/NMM!Q$9*1000)</f>
        <v>0.55046991032756354</v>
      </c>
    </row>
    <row r="184" spans="1:17" x14ac:dyDescent="0.25">
      <c r="A184" s="76" t="s">
        <v>80</v>
      </c>
      <c r="B184" s="228">
        <f>IF(B$9=0,0,B$9/NMM!B$9*1000)</f>
        <v>8.1132452738892136E-2</v>
      </c>
      <c r="C184" s="228">
        <f>IF(C$9=0,0,C$9/NMM!C$9*1000)</f>
        <v>8.0906978074267624E-2</v>
      </c>
      <c r="D184" s="228">
        <f>IF(D$9=0,0,D$9/NMM!D$9*1000)</f>
        <v>8.0451517202834361E-2</v>
      </c>
      <c r="E184" s="228">
        <f>IF(E$9=0,0,E$9/NMM!E$9*1000)</f>
        <v>7.8866371385231823E-2</v>
      </c>
      <c r="F184" s="228">
        <f>IF(F$9=0,0,F$9/NMM!F$9*1000)</f>
        <v>8.0413726564763685E-2</v>
      </c>
      <c r="G184" s="228">
        <f>IF(G$9=0,0,G$9/NMM!G$9*1000)</f>
        <v>7.8967106251069868E-2</v>
      </c>
      <c r="H184" s="228">
        <f>IF(H$9=0,0,H$9/NMM!H$9*1000)</f>
        <v>7.58613018324336E-2</v>
      </c>
      <c r="I184" s="228">
        <f>IF(I$9=0,0,I$9/NMM!I$9*1000)</f>
        <v>7.8237093735833096E-2</v>
      </c>
      <c r="J184" s="228">
        <f>IF(J$9=0,0,J$9/NMM!J$9*1000)</f>
        <v>7.3805566456804153E-2</v>
      </c>
      <c r="K184" s="228">
        <f>IF(K$9=0,0,K$9/NMM!K$9*1000)</f>
        <v>7.3126787855070818E-2</v>
      </c>
      <c r="L184" s="228">
        <f>IF(L$9=0,0,L$9/NMM!L$9*1000)</f>
        <v>7.1497646361466674E-2</v>
      </c>
      <c r="M184" s="228">
        <f>IF(M$9=0,0,M$9/NMM!M$9*1000)</f>
        <v>6.8241623051608469E-2</v>
      </c>
      <c r="N184" s="228">
        <f>IF(N$9=0,0,N$9/NMM!N$9*1000)</f>
        <v>6.8201253503977002E-2</v>
      </c>
      <c r="O184" s="228">
        <f>IF(O$9=0,0,O$9/NMM!O$9*1000)</f>
        <v>6.8159396342977158E-2</v>
      </c>
      <c r="P184" s="228">
        <f>IF(P$9=0,0,P$9/NMM!P$9*1000)</f>
        <v>6.5224528178897762E-2</v>
      </c>
      <c r="Q184" s="228">
        <f>IF(Q$9=0,0,Q$9/NMM!Q$9*1000)</f>
        <v>6.4761165920889832E-2</v>
      </c>
    </row>
    <row r="185" spans="1:17" x14ac:dyDescent="0.25">
      <c r="A185" s="129" t="s">
        <v>79</v>
      </c>
      <c r="B185" s="227">
        <f>IF(B$10=0,0,B$10/NMM!B$9*1000)</f>
        <v>0.24339735821667635</v>
      </c>
      <c r="C185" s="227">
        <f>IF(C$10=0,0,C$10/NMM!C$9*1000)</f>
        <v>0.24272093422280283</v>
      </c>
      <c r="D185" s="227">
        <f>IF(D$10=0,0,D$10/NMM!D$9*1000)</f>
        <v>0.241354551608503</v>
      </c>
      <c r="E185" s="227">
        <f>IF(E$10=0,0,E$10/NMM!E$9*1000)</f>
        <v>0.2365991141556954</v>
      </c>
      <c r="F185" s="227">
        <f>IF(F$10=0,0,F$10/NMM!F$9*1000)</f>
        <v>0.24124117969429099</v>
      </c>
      <c r="G185" s="227">
        <f>IF(G$10=0,0,G$10/NMM!G$9*1000)</f>
        <v>0.23690131875320958</v>
      </c>
      <c r="H185" s="227">
        <f>IF(H$10=0,0,H$10/NMM!H$9*1000)</f>
        <v>0.22758390549730076</v>
      </c>
      <c r="I185" s="227">
        <f>IF(I$10=0,0,I$10/NMM!I$9*1000)</f>
        <v>0.23471128120749921</v>
      </c>
      <c r="J185" s="227">
        <f>IF(J$10=0,0,J$10/NMM!J$9*1000)</f>
        <v>0.22141669937041245</v>
      </c>
      <c r="K185" s="227">
        <f>IF(K$10=0,0,K$10/NMM!K$9*1000)</f>
        <v>0.2193803635652124</v>
      </c>
      <c r="L185" s="227">
        <f>IF(L$10=0,0,L$10/NMM!L$9*1000)</f>
        <v>0.21449293908439998</v>
      </c>
      <c r="M185" s="227">
        <f>IF(M$10=0,0,M$10/NMM!M$9*1000)</f>
        <v>0.20472486915482538</v>
      </c>
      <c r="N185" s="227">
        <f>IF(N$10=0,0,N$10/NMM!N$9*1000)</f>
        <v>0.20460376051193094</v>
      </c>
      <c r="O185" s="227">
        <f>IF(O$10=0,0,O$10/NMM!O$9*1000)</f>
        <v>0.20447818902893139</v>
      </c>
      <c r="P185" s="227">
        <f>IF(P$10=0,0,P$10/NMM!P$9*1000)</f>
        <v>0.1956735845366932</v>
      </c>
      <c r="Q185" s="227">
        <f>IF(Q$10=0,0,Q$10/NMM!Q$9*1000)</f>
        <v>0.19428349776266945</v>
      </c>
    </row>
    <row r="186" spans="1:17" x14ac:dyDescent="0.25">
      <c r="A186" s="127" t="s">
        <v>214</v>
      </c>
      <c r="B186" s="225">
        <f>IF(B$15=0,0,B$15/NMM!B$9*1000)</f>
        <v>2.3844522512180926</v>
      </c>
      <c r="C186" s="225">
        <f>IF(C$15=0,0,C$15/NMM!C$9*1000)</f>
        <v>2.3778256356837786</v>
      </c>
      <c r="D186" s="225">
        <f>IF(D$15=0,0,D$15/NMM!D$9*1000)</f>
        <v>2.3644398120883059</v>
      </c>
      <c r="E186" s="225">
        <f>IF(E$15=0,0,E$15/NMM!E$9*1000)</f>
        <v>2.3178529730899156</v>
      </c>
      <c r="F186" s="225">
        <f>IF(F$15=0,0,F$15/NMM!F$9*1000)</f>
        <v>2.3633291594581851</v>
      </c>
      <c r="G186" s="225">
        <f>IF(G$15=0,0,G$15/NMM!G$9*1000)</f>
        <v>2.32081353288461</v>
      </c>
      <c r="H186" s="225">
        <f>IF(H$15=0,0,H$15/NMM!H$9*1000)</f>
        <v>2.2295351099125607</v>
      </c>
      <c r="I186" s="225">
        <f>IF(I$15=0,0,I$15/NMM!I$9*1000)</f>
        <v>2.2993587398072233</v>
      </c>
      <c r="J186" s="225">
        <f>IF(J$15=0,0,J$15/NMM!J$9*1000)</f>
        <v>2.1691178209135002</v>
      </c>
      <c r="K186" s="225">
        <f>IF(K$15=0,0,K$15/NMM!K$9*1000)</f>
        <v>2.1491687732717311</v>
      </c>
      <c r="L186" s="225">
        <f>IF(L$15=0,0,L$15/NMM!L$9*1000)</f>
        <v>2.10128891791374</v>
      </c>
      <c r="M186" s="225">
        <f>IF(M$15=0,0,M$15/NMM!M$9*1000)</f>
        <v>2.0055956182646306</v>
      </c>
      <c r="N186" s="225">
        <f>IF(N$15=0,0,N$15/NMM!N$9*1000)</f>
        <v>2.0044091724531095</v>
      </c>
      <c r="O186" s="225">
        <f>IF(O$15=0,0,O$15/NMM!O$9*1000)</f>
        <v>2.0031790062445651</v>
      </c>
      <c r="P186" s="225">
        <f>IF(P$15=0,0,P$15/NMM!P$9*1000)</f>
        <v>1.9169243354608632</v>
      </c>
      <c r="Q186" s="225">
        <f>IF(Q$15=0,0,Q$15/NMM!Q$9*1000)</f>
        <v>1.9033062930877047</v>
      </c>
    </row>
    <row r="187" spans="1:17" x14ac:dyDescent="0.25">
      <c r="A187" s="127" t="s">
        <v>213</v>
      </c>
      <c r="B187" s="226">
        <f>IF(B$16=0,0,B$16/NMM!B$9*1000)</f>
        <v>26.95969400167553</v>
      </c>
      <c r="C187" s="226">
        <f>IF(C$16=0,0,C$16/NMM!C$9*1000)</f>
        <v>26.884770493779499</v>
      </c>
      <c r="D187" s="226">
        <f>IF(D$16=0,0,D$16/NMM!D$9*1000)</f>
        <v>26.733424326998428</v>
      </c>
      <c r="E187" s="226">
        <f>IF(E$16=0,0,E$16/NMM!E$9*1000)</f>
        <v>26.206692486065013</v>
      </c>
      <c r="F187" s="226">
        <f>IF(F$16=0,0,F$16/NMM!F$9*1000)</f>
        <v>26.720866786777226</v>
      </c>
      <c r="G187" s="226">
        <f>IF(G$16=0,0,G$16/NMM!G$9*1000)</f>
        <v>26.240165912130824</v>
      </c>
      <c r="H187" s="226">
        <f>IF(H$16=0,0,H$16/NMM!H$9*1000)</f>
        <v>25.208130839495244</v>
      </c>
      <c r="I187" s="226">
        <f>IF(I$16=0,0,I$16/NMM!I$9*1000)</f>
        <v>25.997588332336516</v>
      </c>
      <c r="J187" s="226">
        <f>IF(J$16=0,0,J$16/NMM!J$9*1000)</f>
        <v>24.525025684844572</v>
      </c>
      <c r="K187" s="226">
        <f>IF(K$16=0,0,K$16/NMM!K$9*1000)</f>
        <v>24.299472742959406</v>
      </c>
      <c r="L187" s="226">
        <f>IF(L$16=0,0,L$16/NMM!L$9*1000)</f>
        <v>23.758121475121481</v>
      </c>
      <c r="M187" s="226">
        <f>IF(M$16=0,0,M$16/NMM!M$9*1000)</f>
        <v>22.676169812959774</v>
      </c>
      <c r="N187" s="226">
        <f>IF(N$16=0,0,N$16/NMM!N$9*1000)</f>
        <v>22.662755320800478</v>
      </c>
      <c r="O187" s="226">
        <f>IF(O$16=0,0,O$16/NMM!O$9*1000)</f>
        <v>22.648846506087747</v>
      </c>
      <c r="P187" s="226">
        <f>IF(P$16=0,0,P$16/NMM!P$9*1000)</f>
        <v>21.673612244484925</v>
      </c>
      <c r="Q187" s="226">
        <f>IF(Q$16=0,0,Q$16/NMM!Q$9*1000)</f>
        <v>21.519640507330337</v>
      </c>
    </row>
    <row r="188" spans="1:17" x14ac:dyDescent="0.25">
      <c r="A188" s="127" t="s">
        <v>212</v>
      </c>
      <c r="B188" s="226">
        <f>IF(B$36=0,0,B$36/NMM!B$9*1000)</f>
        <v>43.84315429659074</v>
      </c>
      <c r="C188" s="226">
        <f>IF(C$36=0,0,C$36/NMM!C$9*1000)</f>
        <v>43.721310075475934</v>
      </c>
      <c r="D188" s="226">
        <f>IF(D$36=0,0,D$36/NMM!D$9*1000)</f>
        <v>43.475183641623694</v>
      </c>
      <c r="E188" s="226">
        <f>IF(E$36=0,0,E$36/NMM!E$9*1000)</f>
        <v>42.618586924556517</v>
      </c>
      <c r="F188" s="226">
        <f>IF(F$36=0,0,F$36/NMM!F$9*1000)</f>
        <v>43.454761964231153</v>
      </c>
      <c r="G188" s="226">
        <f>IF(G$36=0,0,G$36/NMM!G$9*1000)</f>
        <v>42.673023024007342</v>
      </c>
      <c r="H188" s="226">
        <f>IF(H$36=0,0,H$36/NMM!H$9*1000)</f>
        <v>40.99467782742451</v>
      </c>
      <c r="I188" s="226">
        <f>IF(I$36=0,0,I$36/NMM!I$9*1000)</f>
        <v>42.278531667423145</v>
      </c>
      <c r="J188" s="226">
        <f>IF(J$36=0,0,J$36/NMM!J$9*1000)</f>
        <v>39.883779287764362</v>
      </c>
      <c r="K188" s="226">
        <f>IF(K$36=0,0,K$36/NMM!K$9*1000)</f>
        <v>39.516974218222153</v>
      </c>
      <c r="L188" s="226">
        <f>IF(L$36=0,0,L$36/NMM!L$9*1000)</f>
        <v>38.636602684220378</v>
      </c>
      <c r="M188" s="226">
        <f>IF(M$36=0,0,M$36/NMM!M$9*1000)</f>
        <v>36.877080722930316</v>
      </c>
      <c r="N188" s="226">
        <f>IF(N$36=0,0,N$36/NMM!N$9*1000)</f>
        <v>36.85526542897653</v>
      </c>
      <c r="O188" s="226">
        <f>IF(O$36=0,0,O$36/NMM!O$9*1000)</f>
        <v>36.832646243851684</v>
      </c>
      <c r="P188" s="226">
        <f>IF(P$36=0,0,P$36/NMM!P$9*1000)</f>
        <v>35.246673264925548</v>
      </c>
      <c r="Q188" s="226">
        <f>IF(Q$36=0,0,Q$36/NMM!Q$9*1000)</f>
        <v>34.996277001935219</v>
      </c>
    </row>
    <row r="189" spans="1:17" x14ac:dyDescent="0.25">
      <c r="A189" s="72" t="s">
        <v>211</v>
      </c>
      <c r="B189" s="224">
        <f>IF(B$44=0,0,B$44/NMM!B$9*1000)</f>
        <v>2.2306166221072483</v>
      </c>
      <c r="C189" s="224">
        <f>IF(C$44=0,0,C$44/NMM!C$9*1000)</f>
        <v>2.2244175301557934</v>
      </c>
      <c r="D189" s="224">
        <f>IF(D$44=0,0,D$44/NMM!D$9*1000)</f>
        <v>2.2118953080826089</v>
      </c>
      <c r="E189" s="224">
        <f>IF(E$44=0,0,E$44/NMM!E$9*1000)</f>
        <v>2.1683140716002436</v>
      </c>
      <c r="F189" s="224">
        <f>IF(F$44=0,0,F$44/NMM!F$9*1000)</f>
        <v>2.2108563104608834</v>
      </c>
      <c r="G189" s="224">
        <f>IF(G$44=0,0,G$44/NMM!G$9*1000)</f>
        <v>2.1710836275372158</v>
      </c>
      <c r="H189" s="224">
        <f>IF(H$44=0,0,H$44/NMM!H$9*1000)</f>
        <v>2.0856941350794922</v>
      </c>
      <c r="I189" s="224">
        <f>IF(I$44=0,0,I$44/NMM!I$9*1000)</f>
        <v>2.1510130146583708</v>
      </c>
      <c r="J189" s="224">
        <f>IF(J$44=0,0,J$44/NMM!J$9*1000)</f>
        <v>2.0291747356932746</v>
      </c>
      <c r="K189" s="224">
        <f>IF(K$44=0,0,K$44/NMM!K$9*1000)</f>
        <v>2.0105127233832323</v>
      </c>
      <c r="L189" s="224">
        <f>IF(L$44=0,0,L$44/NMM!L$9*1000)</f>
        <v>1.9657218909515635</v>
      </c>
      <c r="M189" s="224">
        <f>IF(M$44=0,0,M$44/NMM!M$9*1000)</f>
        <v>1.8762023525701383</v>
      </c>
      <c r="N189" s="224">
        <f>IF(N$44=0,0,N$44/NMM!N$9*1000)</f>
        <v>1.8750924516496832</v>
      </c>
      <c r="O189" s="224">
        <f>IF(O$44=0,0,O$44/NMM!O$9*1000)</f>
        <v>1.8739416510029803</v>
      </c>
      <c r="P189" s="224">
        <f>IF(P$44=0,0,P$44/NMM!P$9*1000)</f>
        <v>1.7932517976891946</v>
      </c>
      <c r="Q189" s="224">
        <f>IF(Q$44=0,0,Q$44/NMM!Q$9*1000)</f>
        <v>1.7805123386949497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81.391925433721838</v>
      </c>
      <c r="C191" s="230">
        <f t="shared" si="44"/>
        <v>81.16572967024149</v>
      </c>
      <c r="D191" s="230">
        <f t="shared" si="44"/>
        <v>77.286681559775005</v>
      </c>
      <c r="E191" s="230">
        <f t="shared" si="44"/>
        <v>75.924285306281007</v>
      </c>
      <c r="F191" s="230">
        <f t="shared" si="44"/>
        <v>74.967560222033427</v>
      </c>
      <c r="G191" s="230">
        <f t="shared" si="44"/>
        <v>74.143786703179771</v>
      </c>
      <c r="H191" s="230">
        <f t="shared" si="44"/>
        <v>72.855044689245062</v>
      </c>
      <c r="I191" s="230">
        <f t="shared" si="44"/>
        <v>72.39499776118096</v>
      </c>
      <c r="J191" s="230">
        <f t="shared" si="44"/>
        <v>69.032290570741097</v>
      </c>
      <c r="K191" s="230">
        <f t="shared" si="44"/>
        <v>68.397411063441595</v>
      </c>
      <c r="L191" s="230">
        <f t="shared" si="44"/>
        <v>65.173752392246442</v>
      </c>
      <c r="M191" s="230">
        <f t="shared" si="44"/>
        <v>64.42003273769339</v>
      </c>
      <c r="N191" s="230">
        <f t="shared" si="44"/>
        <v>63.625184138623261</v>
      </c>
      <c r="O191" s="230">
        <f t="shared" si="44"/>
        <v>62.860608070975985</v>
      </c>
      <c r="P191" s="230">
        <f t="shared" si="44"/>
        <v>62.515830435827482</v>
      </c>
      <c r="Q191" s="230">
        <f t="shared" si="44"/>
        <v>62.071711066001846</v>
      </c>
    </row>
    <row r="192" spans="1:17" x14ac:dyDescent="0.25">
      <c r="A192" s="132" t="s">
        <v>83</v>
      </c>
      <c r="B192" s="229">
        <f>IF(B$48=0,0,B$48/NMM!B$10*1000)</f>
        <v>0.43315532517106325</v>
      </c>
      <c r="C192" s="229">
        <f>IF(C$48=0,0,C$48/NMM!C$10*1000)</f>
        <v>0.43195154606201108</v>
      </c>
      <c r="D192" s="229">
        <f>IF(D$48=0,0,D$48/NMM!D$10*1000)</f>
        <v>0.41130784784883223</v>
      </c>
      <c r="E192" s="229">
        <f>IF(E$48=0,0,E$48/NMM!E$10*1000)</f>
        <v>0.40405738425493948</v>
      </c>
      <c r="F192" s="229">
        <f>IF(F$48=0,0,F$48/NMM!F$10*1000)</f>
        <v>0.39896584031175031</v>
      </c>
      <c r="G192" s="229">
        <f>IF(G$48=0,0,G$48/NMM!G$10*1000)</f>
        <v>0.39458184417792092</v>
      </c>
      <c r="H192" s="229">
        <f>IF(H$48=0,0,H$48/NMM!H$10*1000)</f>
        <v>0.38772335713350187</v>
      </c>
      <c r="I192" s="229">
        <f>IF(I$48=0,0,I$48/NMM!I$10*1000)</f>
        <v>0.38527505804661244</v>
      </c>
      <c r="J192" s="229">
        <f>IF(J$48=0,0,J$48/NMM!J$10*1000)</f>
        <v>0.36737924689866081</v>
      </c>
      <c r="K192" s="229">
        <f>IF(K$48=0,0,K$48/NMM!K$10*1000)</f>
        <v>0.36400051567976732</v>
      </c>
      <c r="L192" s="229">
        <f>IF(L$48=0,0,L$48/NMM!L$10*1000)</f>
        <v>0.34684469939306317</v>
      </c>
      <c r="M192" s="229">
        <f>IF(M$48=0,0,M$48/NMM!M$10*1000)</f>
        <v>0.34283351916460669</v>
      </c>
      <c r="N192" s="229">
        <f>IF(N$48=0,0,N$48/NMM!N$10*1000)</f>
        <v>0.33860345701093103</v>
      </c>
      <c r="O192" s="229">
        <f>IF(O$48=0,0,O$48/NMM!O$10*1000)</f>
        <v>0.33453450061955708</v>
      </c>
      <c r="P192" s="229">
        <f>IF(P$48=0,0,P$48/NMM!P$10*1000)</f>
        <v>0.33269964700393562</v>
      </c>
      <c r="Q192" s="229">
        <f>IF(Q$48=0,0,Q$48/NMM!Q$10*1000)</f>
        <v>0.33033611193548168</v>
      </c>
    </row>
    <row r="193" spans="1:17" x14ac:dyDescent="0.25">
      <c r="A193" s="76" t="s">
        <v>82</v>
      </c>
      <c r="B193" s="228">
        <f>IF(B$49=0,0,B$49/NMM!B$10*1000)</f>
        <v>0.44513792420686088</v>
      </c>
      <c r="C193" s="228">
        <f>IF(C$49=0,0,C$49/NMM!C$10*1000)</f>
        <v>0.44390084433581134</v>
      </c>
      <c r="D193" s="228">
        <f>IF(D$49=0,0,D$49/NMM!D$10*1000)</f>
        <v>0.4226860688578965</v>
      </c>
      <c r="E193" s="228">
        <f>IF(E$49=0,0,E$49/NMM!E$10*1000)</f>
        <v>0.41523503195225941</v>
      </c>
      <c r="F193" s="228">
        <f>IF(F$49=0,0,F$49/NMM!F$10*1000)</f>
        <v>0.41000263800446674</v>
      </c>
      <c r="G193" s="228">
        <f>IF(G$49=0,0,G$49/NMM!G$10*1000)</f>
        <v>0.40549736512579881</v>
      </c>
      <c r="H193" s="228">
        <f>IF(H$49=0,0,H$49/NMM!H$10*1000)</f>
        <v>0.39844914821897304</v>
      </c>
      <c r="I193" s="228">
        <f>IF(I$49=0,0,I$49/NMM!I$10*1000)</f>
        <v>0.39593312057243513</v>
      </c>
      <c r="J193" s="228">
        <f>IF(J$49=0,0,J$49/NMM!J$10*1000)</f>
        <v>0.3775422483760672</v>
      </c>
      <c r="K193" s="228">
        <f>IF(K$49=0,0,K$49/NMM!K$10*1000)</f>
        <v>0.3740700495738542</v>
      </c>
      <c r="L193" s="228">
        <f>IF(L$49=0,0,L$49/NMM!L$10*1000)</f>
        <v>0.35643964309802056</v>
      </c>
      <c r="M193" s="228">
        <f>IF(M$49=0,0,M$49/NMM!M$10*1000)</f>
        <v>0.35231749952328889</v>
      </c>
      <c r="N193" s="228">
        <f>IF(N$49=0,0,N$49/NMM!N$10*1000)</f>
        <v>0.34797041897981512</v>
      </c>
      <c r="O193" s="228">
        <f>IF(O$49=0,0,O$49/NMM!O$10*1000)</f>
        <v>0.34378890095038966</v>
      </c>
      <c r="P193" s="228">
        <f>IF(P$49=0,0,P$49/NMM!P$10*1000)</f>
        <v>0.34190328883339993</v>
      </c>
      <c r="Q193" s="228">
        <f>IF(Q$49=0,0,Q$49/NMM!Q$10*1000)</f>
        <v>0.33947437007603221</v>
      </c>
    </row>
    <row r="194" spans="1:17" x14ac:dyDescent="0.25">
      <c r="A194" s="76" t="s">
        <v>81</v>
      </c>
      <c r="B194" s="228">
        <f>IF(B$50=0,0,B$50/NMM!B$10*1000)</f>
        <v>0.61695967166778665</v>
      </c>
      <c r="C194" s="228">
        <f>IF(C$50=0,0,C$50/NMM!C$10*1000)</f>
        <v>0.61524508311092641</v>
      </c>
      <c r="D194" s="228">
        <f>IF(D$50=0,0,D$50/NMM!D$10*1000)</f>
        <v>0.58584147537141218</v>
      </c>
      <c r="E194" s="228">
        <f>IF(E$50=0,0,E$50/NMM!E$10*1000)</f>
        <v>0.57551436318235916</v>
      </c>
      <c r="F194" s="228">
        <f>IF(F$50=0,0,F$50/NMM!F$10*1000)</f>
        <v>0.56826228270007129</v>
      </c>
      <c r="G194" s="228">
        <f>IF(G$50=0,0,G$50/NMM!G$10*1000)</f>
        <v>0.56201798958361915</v>
      </c>
      <c r="H194" s="228">
        <f>IF(H$50=0,0,H$50/NMM!H$10*1000)</f>
        <v>0.55224918456340755</v>
      </c>
      <c r="I194" s="228">
        <f>IF(I$50=0,0,I$50/NMM!I$10*1000)</f>
        <v>0.54876197867439913</v>
      </c>
      <c r="J194" s="228">
        <f>IF(J$50=0,0,J$50/NMM!J$10*1000)</f>
        <v>0.52327229142258336</v>
      </c>
      <c r="K194" s="228">
        <f>IF(K$50=0,0,K$50/NMM!K$10*1000)</f>
        <v>0.51845983551513508</v>
      </c>
      <c r="L194" s="228">
        <f>IF(L$50=0,0,L$50/NMM!L$10*1000)</f>
        <v>0.49402415120429832</v>
      </c>
      <c r="M194" s="228">
        <f>IF(M$50=0,0,M$50/NMM!M$10*1000)</f>
        <v>0.48831087401955764</v>
      </c>
      <c r="N194" s="228">
        <f>IF(N$50=0,0,N$50/NMM!N$10*1000)</f>
        <v>0.48228583494971489</v>
      </c>
      <c r="O194" s="228">
        <f>IF(O$50=0,0,O$50/NMM!O$10*1000)</f>
        <v>0.4764902649696825</v>
      </c>
      <c r="P194" s="228">
        <f>IF(P$50=0,0,P$50/NMM!P$10*1000)</f>
        <v>0.4738768128926355</v>
      </c>
      <c r="Q194" s="228">
        <f>IF(Q$50=0,0,Q$50/NMM!Q$10*1000)</f>
        <v>0.47051033963218847</v>
      </c>
    </row>
    <row r="195" spans="1:17" x14ac:dyDescent="0.25">
      <c r="A195" s="76" t="s">
        <v>80</v>
      </c>
      <c r="B195" s="228">
        <f>IF(B$51=0,0,B$51/NMM!B$10*1000)</f>
        <v>0.31705616751562127</v>
      </c>
      <c r="C195" s="228">
        <f>IF(C$51=0,0,C$51/NMM!C$10*1000)</f>
        <v>0.31617503881034509</v>
      </c>
      <c r="D195" s="228">
        <f>IF(D$51=0,0,D$51/NMM!D$10*1000)</f>
        <v>0.3010644965672486</v>
      </c>
      <c r="E195" s="228">
        <f>IF(E$51=0,0,E$51/NMM!E$10*1000)</f>
        <v>0.29575738369986482</v>
      </c>
      <c r="F195" s="228">
        <f>IF(F$51=0,0,F$51/NMM!F$10*1000)</f>
        <v>0.29203053257843986</v>
      </c>
      <c r="G195" s="228">
        <f>IF(G$51=0,0,G$51/NMM!G$10*1000)</f>
        <v>0.28882158435173549</v>
      </c>
      <c r="H195" s="228">
        <f>IF(H$51=0,0,H$51/NMM!H$10*1000)</f>
        <v>0.28380138607436173</v>
      </c>
      <c r="I195" s="228">
        <f>IF(I$51=0,0,I$51/NMM!I$10*1000)</f>
        <v>0.28200930762048476</v>
      </c>
      <c r="J195" s="228">
        <f>IF(J$51=0,0,J$51/NMM!J$10*1000)</f>
        <v>0.26891013287315335</v>
      </c>
      <c r="K195" s="228">
        <f>IF(K$51=0,0,K$51/NMM!K$10*1000)</f>
        <v>0.26643700716263674</v>
      </c>
      <c r="L195" s="228">
        <f>IF(L$51=0,0,L$51/NMM!L$10*1000)</f>
        <v>0.25387948553845641</v>
      </c>
      <c r="M195" s="228">
        <f>IF(M$51=0,0,M$51/NMM!M$10*1000)</f>
        <v>0.250943426908803</v>
      </c>
      <c r="N195" s="228">
        <f>IF(N$51=0,0,N$51/NMM!N$10*1000)</f>
        <v>0.24784715354712239</v>
      </c>
      <c r="O195" s="228">
        <f>IF(O$51=0,0,O$51/NMM!O$10*1000)</f>
        <v>0.24486880457097221</v>
      </c>
      <c r="P195" s="228">
        <f>IF(P$51=0,0,P$51/NMM!P$10*1000)</f>
        <v>0.24352574903981519</v>
      </c>
      <c r="Q195" s="228">
        <f>IF(Q$51=0,0,Q$51/NMM!Q$10*1000)</f>
        <v>0.24179571519965209</v>
      </c>
    </row>
    <row r="196" spans="1:17" x14ac:dyDescent="0.25">
      <c r="A196" s="129" t="s">
        <v>79</v>
      </c>
      <c r="B196" s="227">
        <f>IF(B$52=0,0,B$52/NMM!B$10*1000)</f>
        <v>0.32903541520981888</v>
      </c>
      <c r="C196" s="227">
        <f>IF(C$52=0,0,C$52/NMM!C$10*1000)</f>
        <v>0.32812099505623671</v>
      </c>
      <c r="D196" s="227">
        <f>IF(D$52=0,0,D$52/NMM!D$10*1000)</f>
        <v>0.31243953526959567</v>
      </c>
      <c r="E196" s="227">
        <f>IF(E$52=0,0,E$52/NMM!E$10*1000)</f>
        <v>0.3069319051876197</v>
      </c>
      <c r="F196" s="227">
        <f>IF(F$52=0,0,F$52/NMM!F$10*1000)</f>
        <v>0.30306424345508837</v>
      </c>
      <c r="G196" s="227">
        <f>IF(G$52=0,0,G$52/NMM!G$10*1000)</f>
        <v>0.29973405240271439</v>
      </c>
      <c r="H196" s="227">
        <f>IF(H$52=0,0,H$52/NMM!H$10*1000)</f>
        <v>0.29452417732734659</v>
      </c>
      <c r="I196" s="227">
        <f>IF(I$52=0,0,I$52/NMM!I$10*1000)</f>
        <v>0.29266438925641769</v>
      </c>
      <c r="J196" s="227">
        <f>IF(J$52=0,0,J$52/NMM!J$10*1000)</f>
        <v>0.27907029192133964</v>
      </c>
      <c r="K196" s="227">
        <f>IF(K$52=0,0,K$52/NMM!K$10*1000)</f>
        <v>0.27650372476889395</v>
      </c>
      <c r="L196" s="227">
        <f>IF(L$52=0,0,L$52/NMM!L$10*1000)</f>
        <v>0.26347174569088133</v>
      </c>
      <c r="M196" s="227">
        <f>IF(M$52=0,0,M$52/NMM!M$10*1000)</f>
        <v>0.26042475474962873</v>
      </c>
      <c r="N196" s="227">
        <f>IF(N$52=0,0,N$52/NMM!N$10*1000)</f>
        <v>0.25721149572632485</v>
      </c>
      <c r="O196" s="227">
        <f>IF(O$52=0,0,O$52/NMM!O$10*1000)</f>
        <v>0.25412061659381585</v>
      </c>
      <c r="P196" s="227">
        <f>IF(P$52=0,0,P$52/NMM!P$10*1000)</f>
        <v>0.25272681675763281</v>
      </c>
      <c r="Q196" s="227">
        <f>IF(Q$52=0,0,Q$52/NMM!Q$10*1000)</f>
        <v>0.2509314175153296</v>
      </c>
    </row>
    <row r="197" spans="1:17" x14ac:dyDescent="0.25">
      <c r="A197" s="127" t="s">
        <v>210</v>
      </c>
      <c r="B197" s="226">
        <f>IF(B$57=0,0,B$57/NMM!B$10*1000)</f>
        <v>3.7110194745447913</v>
      </c>
      <c r="C197" s="226">
        <f>IF(C$57=0,0,C$57/NMM!C$10*1000)</f>
        <v>4.0014581325336387</v>
      </c>
      <c r="D197" s="226">
        <f>IF(D$57=0,0,D$57/NMM!D$10*1000)</f>
        <v>3.7682617673773446</v>
      </c>
      <c r="E197" s="226">
        <f>IF(E$57=0,0,E$57/NMM!E$10*1000)</f>
        <v>3.1361989941634683</v>
      </c>
      <c r="F197" s="226">
        <f>IF(F$57=0,0,F$57/NMM!F$10*1000)</f>
        <v>3.1070592979757516</v>
      </c>
      <c r="G197" s="226">
        <f>IF(G$57=0,0,G$57/NMM!G$10*1000)</f>
        <v>3.0945467805533768</v>
      </c>
      <c r="H197" s="226">
        <f>IF(H$57=0,0,H$57/NMM!H$10*1000)</f>
        <v>3.0567823310872804</v>
      </c>
      <c r="I197" s="226">
        <f>IF(I$57=0,0,I$57/NMM!I$10*1000)</f>
        <v>3.0809787045536003</v>
      </c>
      <c r="J197" s="226">
        <f>IF(J$57=0,0,J$57/NMM!J$10*1000)</f>
        <v>2.8316520830701677</v>
      </c>
      <c r="K197" s="226">
        <f>IF(K$57=0,0,K$57/NMM!K$10*1000)</f>
        <v>2.816081022554445</v>
      </c>
      <c r="L197" s="226">
        <f>IF(L$57=0,0,L$57/NMM!L$10*1000)</f>
        <v>2.7159698486701309</v>
      </c>
      <c r="M197" s="226">
        <f>IF(M$57=0,0,M$57/NMM!M$10*1000)</f>
        <v>2.7758964950981806</v>
      </c>
      <c r="N197" s="226">
        <f>IF(N$57=0,0,N$57/NMM!N$10*1000)</f>
        <v>2.7161459187762098</v>
      </c>
      <c r="O197" s="226">
        <f>IF(O$57=0,0,O$57/NMM!O$10*1000)</f>
        <v>2.6351043276709181</v>
      </c>
      <c r="P197" s="226">
        <f>IF(P$57=0,0,P$57/NMM!P$10*1000)</f>
        <v>2.584578898329255</v>
      </c>
      <c r="Q197" s="226">
        <f>IF(Q$57=0,0,Q$57/NMM!Q$10*1000)</f>
        <v>2.5896510743059329</v>
      </c>
    </row>
    <row r="198" spans="1:17" x14ac:dyDescent="0.25">
      <c r="A198" s="127" t="s">
        <v>209</v>
      </c>
      <c r="B198" s="226">
        <f>IF(B$58=0,0,B$58/NMM!B$10*1000)</f>
        <v>12.526856319352014</v>
      </c>
      <c r="C198" s="226">
        <f>IF(C$58=0,0,C$58/NMM!C$10*1000)</f>
        <v>11.899836555130154</v>
      </c>
      <c r="D198" s="226">
        <f>IF(D$58=0,0,D$58/NMM!D$10*1000)</f>
        <v>11.413745775247135</v>
      </c>
      <c r="E198" s="226">
        <f>IF(E$58=0,0,E$58/NMM!E$10*1000)</f>
        <v>12.32633325934774</v>
      </c>
      <c r="F198" s="226">
        <f>IF(F$58=0,0,F$58/NMM!F$10*1000)</f>
        <v>12.150570139577111</v>
      </c>
      <c r="G198" s="226">
        <f>IF(G$58=0,0,G$58/NMM!G$10*1000)</f>
        <v>11.974465271752182</v>
      </c>
      <c r="H198" s="226">
        <f>IF(H$58=0,0,H$58/NMM!H$10*1000)</f>
        <v>11.734776746091118</v>
      </c>
      <c r="I198" s="226">
        <f>IF(I$58=0,0,I$58/NMM!I$10*1000)</f>
        <v>11.575024437000637</v>
      </c>
      <c r="J198" s="226">
        <f>IF(J$58=0,0,J$58/NMM!J$10*1000)</f>
        <v>11.246521213899554</v>
      </c>
      <c r="K198" s="226">
        <f>IF(K$58=0,0,K$58/NMM!K$10*1000)</f>
        <v>11.12246994074437</v>
      </c>
      <c r="L198" s="226">
        <f>IF(L$58=0,0,L$58/NMM!L$10*1000)</f>
        <v>10.534032993463974</v>
      </c>
      <c r="M198" s="226">
        <f>IF(M$58=0,0,M$58/NMM!M$10*1000)</f>
        <v>10.232360402846631</v>
      </c>
      <c r="N198" s="226">
        <f>IF(N$58=0,0,N$58/NMM!N$10*1000)</f>
        <v>10.156319977104621</v>
      </c>
      <c r="O198" s="226">
        <f>IF(O$58=0,0,O$58/NMM!O$10*1000)</f>
        <v>10.12958042357895</v>
      </c>
      <c r="P198" s="226">
        <f>IF(P$58=0,0,P$58/NMM!P$10*1000)</f>
        <v>10.145051438222927</v>
      </c>
      <c r="Q198" s="226">
        <f>IF(Q$58=0,0,Q$58/NMM!Q$10*1000)</f>
        <v>10.037326788828123</v>
      </c>
    </row>
    <row r="199" spans="1:17" x14ac:dyDescent="0.25">
      <c r="A199" s="127" t="s">
        <v>208</v>
      </c>
      <c r="B199" s="226">
        <f>IF(B$77=0,0,B$77/NMM!B$10*1000)</f>
        <v>53.559315193131717</v>
      </c>
      <c r="C199" s="226">
        <f>IF(C$77=0,0,C$77/NMM!C$10*1000)</f>
        <v>53.690238088428941</v>
      </c>
      <c r="D199" s="226">
        <f>IF(D$77=0,0,D$77/NMM!D$10*1000)</f>
        <v>51.085257948409932</v>
      </c>
      <c r="E199" s="226">
        <f>IF(E$77=0,0,E$77/NMM!E$10*1000)</f>
        <v>49.658562363494838</v>
      </c>
      <c r="F199" s="226">
        <f>IF(F$77=0,0,F$77/NMM!F$10*1000)</f>
        <v>49.042468263496481</v>
      </c>
      <c r="G199" s="226">
        <f>IF(G$77=0,0,G$77/NMM!G$10*1000)</f>
        <v>48.523690103956213</v>
      </c>
      <c r="H199" s="226">
        <f>IF(H$77=0,0,H$77/NMM!H$10*1000)</f>
        <v>47.695173831710441</v>
      </c>
      <c r="I199" s="226">
        <f>IF(I$77=0,0,I$77/NMM!I$10*1000)</f>
        <v>47.434464000567786</v>
      </c>
      <c r="J199" s="226">
        <f>IF(J$77=0,0,J$77/NMM!J$10*1000)</f>
        <v>45.13235325273785</v>
      </c>
      <c r="K199" s="226">
        <f>IF(K$77=0,0,K$77/NMM!K$10*1000)</f>
        <v>44.727018508837922</v>
      </c>
      <c r="L199" s="226">
        <f>IF(L$77=0,0,L$77/NMM!L$10*1000)</f>
        <v>42.649315085646506</v>
      </c>
      <c r="M199" s="226">
        <f>IF(M$77=0,0,M$77/NMM!M$10*1000)</f>
        <v>42.241049363188374</v>
      </c>
      <c r="N199" s="226">
        <f>IF(N$77=0,0,N$77/NMM!N$10*1000)</f>
        <v>41.696135833616985</v>
      </c>
      <c r="O199" s="226">
        <f>IF(O$77=0,0,O$77/NMM!O$10*1000)</f>
        <v>41.150053347620819</v>
      </c>
      <c r="P199" s="226">
        <f>IF(P$77=0,0,P$77/NMM!P$10*1000)</f>
        <v>40.890797945963776</v>
      </c>
      <c r="Q199" s="226">
        <f>IF(Q$77=0,0,Q$77/NMM!Q$10*1000)</f>
        <v>40.622103625407377</v>
      </c>
    </row>
    <row r="200" spans="1:17" x14ac:dyDescent="0.25">
      <c r="A200" s="72" t="s">
        <v>207</v>
      </c>
      <c r="B200" s="258">
        <f>IF(B$87=0,0,B$87/NMM!B$10*1000)</f>
        <v>9.4533899429221666</v>
      </c>
      <c r="C200" s="258">
        <f>IF(C$87=0,0,C$87/NMM!C$10*1000)</f>
        <v>9.4388033867734222</v>
      </c>
      <c r="D200" s="258">
        <f>IF(D$87=0,0,D$87/NMM!D$10*1000)</f>
        <v>8.9860766448256193</v>
      </c>
      <c r="E200" s="258">
        <f>IF(E$87=0,0,E$87/NMM!E$10*1000)</f>
        <v>8.8056946209979152</v>
      </c>
      <c r="F200" s="258">
        <f>IF(F$87=0,0,F$87/NMM!F$10*1000)</f>
        <v>8.6951369839342743</v>
      </c>
      <c r="G200" s="258">
        <f>IF(G$87=0,0,G$87/NMM!G$10*1000)</f>
        <v>8.6004317112762152</v>
      </c>
      <c r="H200" s="258">
        <f>IF(H$87=0,0,H$87/NMM!H$10*1000)</f>
        <v>8.4515645270386344</v>
      </c>
      <c r="I200" s="258">
        <f>IF(I$87=0,0,I$87/NMM!I$10*1000)</f>
        <v>8.3998867648885884</v>
      </c>
      <c r="J200" s="258">
        <f>IF(J$87=0,0,J$87/NMM!J$10*1000)</f>
        <v>8.0055898095417213</v>
      </c>
      <c r="K200" s="258">
        <f>IF(K$87=0,0,K$87/NMM!K$10*1000)</f>
        <v>7.9323704586045647</v>
      </c>
      <c r="L200" s="258">
        <f>IF(L$87=0,0,L$87/NMM!L$10*1000)</f>
        <v>7.5597747395411119</v>
      </c>
      <c r="M200" s="258">
        <f>IF(M$87=0,0,M$87/NMM!M$10*1000)</f>
        <v>7.4758964021943264</v>
      </c>
      <c r="N200" s="258">
        <f>IF(N$87=0,0,N$87/NMM!N$10*1000)</f>
        <v>7.382664048911538</v>
      </c>
      <c r="O200" s="258">
        <f>IF(O$87=0,0,O$87/NMM!O$10*1000)</f>
        <v>7.2920668844008834</v>
      </c>
      <c r="P200" s="258">
        <f>IF(P$87=0,0,P$87/NMM!P$10*1000)</f>
        <v>7.2506698387841064</v>
      </c>
      <c r="Q200" s="258">
        <f>IF(Q$87=0,0,Q$87/NMM!Q$10*1000)</f>
        <v>7.1895816231017307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391.53031478110341</v>
      </c>
      <c r="C202" s="230">
        <f t="shared" si="45"/>
        <v>386.20839649191112</v>
      </c>
      <c r="D202" s="230">
        <f t="shared" si="45"/>
        <v>384.6113626803666</v>
      </c>
      <c r="E202" s="230">
        <f t="shared" si="45"/>
        <v>384.56673046434844</v>
      </c>
      <c r="F202" s="230">
        <f t="shared" si="45"/>
        <v>381.15867098782604</v>
      </c>
      <c r="G202" s="230">
        <f t="shared" si="45"/>
        <v>383.04834392737575</v>
      </c>
      <c r="H202" s="230">
        <f t="shared" si="45"/>
        <v>367.5392566586811</v>
      </c>
      <c r="I202" s="230">
        <f t="shared" si="45"/>
        <v>381.167779240286</v>
      </c>
      <c r="J202" s="230">
        <f t="shared" si="45"/>
        <v>359.52970762790267</v>
      </c>
      <c r="K202" s="230">
        <f t="shared" si="45"/>
        <v>355.08988039320087</v>
      </c>
      <c r="L202" s="230">
        <f t="shared" si="45"/>
        <v>346.14382744566075</v>
      </c>
      <c r="M202" s="230">
        <f t="shared" si="45"/>
        <v>332.40626592577229</v>
      </c>
      <c r="N202" s="230">
        <f t="shared" si="45"/>
        <v>331.81491922361863</v>
      </c>
      <c r="O202" s="230">
        <f t="shared" si="45"/>
        <v>330.21432075275322</v>
      </c>
      <c r="P202" s="230">
        <f t="shared" si="45"/>
        <v>321.11068931744347</v>
      </c>
      <c r="Q202" s="230">
        <f t="shared" si="45"/>
        <v>328.19132143314442</v>
      </c>
    </row>
    <row r="203" spans="1:17" x14ac:dyDescent="0.25">
      <c r="A203" s="132" t="s">
        <v>83</v>
      </c>
      <c r="B203" s="229">
        <f>IF(B$98=0,0,B$98/NMM!B$11*1000)</f>
        <v>2.5798586875154097</v>
      </c>
      <c r="C203" s="229">
        <f>IF(C$98=0,0,C$98/NMM!C$11*1000)</f>
        <v>2.5447916783610967</v>
      </c>
      <c r="D203" s="229">
        <f>IF(D$98=0,0,D$98/NMM!D$11*1000)</f>
        <v>2.5342685556361748</v>
      </c>
      <c r="E203" s="229">
        <f>IF(E$98=0,0,E$98/NMM!E$11*1000)</f>
        <v>2.5339744665046551</v>
      </c>
      <c r="F203" s="229">
        <f>IF(F$98=0,0,F$98/NMM!F$11*1000)</f>
        <v>2.5115181929642754</v>
      </c>
      <c r="G203" s="229">
        <f>IF(G$98=0,0,G$98/NMM!G$11*1000)</f>
        <v>2.5239695638176043</v>
      </c>
      <c r="H203" s="229">
        <f>IF(H$98=0,0,H$98/NMM!H$11*1000)</f>
        <v>2.4217775954946767</v>
      </c>
      <c r="I203" s="229">
        <f>IF(I$98=0,0,I$98/NMM!I$11*1000)</f>
        <v>2.5115782087621583</v>
      </c>
      <c r="J203" s="229">
        <f>IF(J$98=0,0,J$98/NMM!J$11*1000)</f>
        <v>2.3690013381525419</v>
      </c>
      <c r="K203" s="229">
        <f>IF(K$98=0,0,K$98/NMM!K$11*1000)</f>
        <v>2.3397465743958281</v>
      </c>
      <c r="L203" s="229">
        <f>IF(L$98=0,0,L$98/NMM!L$11*1000)</f>
        <v>2.2807995362116005</v>
      </c>
      <c r="M203" s="229">
        <f>IF(M$98=0,0,M$98/NMM!M$11*1000)</f>
        <v>2.1902804471541519</v>
      </c>
      <c r="N203" s="229">
        <f>IF(N$98=0,0,N$98/NMM!N$11*1000)</f>
        <v>2.1863839648913732</v>
      </c>
      <c r="O203" s="229">
        <f>IF(O$98=0,0,O$98/NMM!O$11*1000)</f>
        <v>2.1758373540303606</v>
      </c>
      <c r="P203" s="229">
        <f>IF(P$98=0,0,P$98/NMM!P$11*1000)</f>
        <v>2.1158520048513259</v>
      </c>
      <c r="Q203" s="229">
        <f>IF(Q$98=0,0,Q$98/NMM!Q$11*1000)</f>
        <v>2.1625074733736143</v>
      </c>
    </row>
    <row r="204" spans="1:17" x14ac:dyDescent="0.25">
      <c r="A204" s="76" t="s">
        <v>82</v>
      </c>
      <c r="B204" s="228">
        <f>IF(B$99=0,0,B$99/NMM!B$11*1000)</f>
        <v>2.6512266482101281</v>
      </c>
      <c r="C204" s="228">
        <f>IF(C$99=0,0,C$99/NMM!C$11*1000)</f>
        <v>2.6151895623058303</v>
      </c>
      <c r="D204" s="228">
        <f>IF(D$99=0,0,D$99/NMM!D$11*1000)</f>
        <v>2.6043753330126869</v>
      </c>
      <c r="E204" s="228">
        <f>IF(E$99=0,0,E$99/NMM!E$11*1000)</f>
        <v>2.6040731083419297</v>
      </c>
      <c r="F204" s="228">
        <f>IF(F$99=0,0,F$99/NMM!F$11*1000)</f>
        <v>2.5809956153312221</v>
      </c>
      <c r="G204" s="228">
        <f>IF(G$99=0,0,G$99/NMM!G$11*1000)</f>
        <v>2.5937914348746891</v>
      </c>
      <c r="H204" s="228">
        <f>IF(H$99=0,0,H$99/NMM!H$11*1000)</f>
        <v>2.4887724774558539</v>
      </c>
      <c r="I204" s="228">
        <f>IF(I$99=0,0,I$99/NMM!I$11*1000)</f>
        <v>2.5810572913770584</v>
      </c>
      <c r="J204" s="228">
        <f>IF(J$99=0,0,J$99/NMM!J$11*1000)</f>
        <v>2.4345362433026509</v>
      </c>
      <c r="K204" s="228">
        <f>IF(K$99=0,0,K$99/NMM!K$11*1000)</f>
        <v>2.4044721899363828</v>
      </c>
      <c r="L204" s="228">
        <f>IF(L$99=0,0,L$99/NMM!L$11*1000)</f>
        <v>2.3438944694498418</v>
      </c>
      <c r="M204" s="228">
        <f>IF(M$99=0,0,M$99/NMM!M$11*1000)</f>
        <v>2.2508713041725459</v>
      </c>
      <c r="N204" s="228">
        <f>IF(N$99=0,0,N$99/NMM!N$11*1000)</f>
        <v>2.2468670315124393</v>
      </c>
      <c r="O204" s="228">
        <f>IF(O$99=0,0,O$99/NMM!O$11*1000)</f>
        <v>2.2360286643187899</v>
      </c>
      <c r="P204" s="228">
        <f>IF(P$99=0,0,P$99/NMM!P$11*1000)</f>
        <v>2.1743839095051807</v>
      </c>
      <c r="Q204" s="228">
        <f>IF(Q$99=0,0,Q$99/NMM!Q$11*1000)</f>
        <v>2.222330032302374</v>
      </c>
    </row>
    <row r="205" spans="1:17" x14ac:dyDescent="0.25">
      <c r="A205" s="76" t="s">
        <v>81</v>
      </c>
      <c r="B205" s="228">
        <f>IF(B$100=0,0,B$100/NMM!B$11*1000)</f>
        <v>5.1890082376628186</v>
      </c>
      <c r="C205" s="228">
        <f>IF(C$100=0,0,C$100/NMM!C$11*1000)</f>
        <v>5.1184760801254736</v>
      </c>
      <c r="D205" s="228">
        <f>IF(D$100=0,0,D$100/NMM!D$11*1000)</f>
        <v>5.0973103586191737</v>
      </c>
      <c r="E205" s="228">
        <f>IF(E$100=0,0,E$100/NMM!E$11*1000)</f>
        <v>5.0967188413653624</v>
      </c>
      <c r="F205" s="228">
        <f>IF(F$100=0,0,F$100/NMM!F$11*1000)</f>
        <v>5.0515513331789093</v>
      </c>
      <c r="G205" s="228">
        <f>IF(G$100=0,0,G$100/NMM!G$11*1000)</f>
        <v>5.0765954436337903</v>
      </c>
      <c r="H205" s="228">
        <f>IF(H$100=0,0,H$100/NMM!H$11*1000)</f>
        <v>4.871051253164449</v>
      </c>
      <c r="I205" s="228">
        <f>IF(I$100=0,0,I$100/NMM!I$11*1000)</f>
        <v>5.051672046174204</v>
      </c>
      <c r="J205" s="228">
        <f>IF(J$100=0,0,J$100/NMM!J$11*1000)</f>
        <v>4.7648995343022458</v>
      </c>
      <c r="K205" s="228">
        <f>IF(K$100=0,0,K$100/NMM!K$11*1000)</f>
        <v>4.7060578578728034</v>
      </c>
      <c r="L205" s="228">
        <f>IF(L$100=0,0,L$100/NMM!L$11*1000)</f>
        <v>4.5874945163208061</v>
      </c>
      <c r="M205" s="228">
        <f>IF(M$100=0,0,M$100/NMM!M$11*1000)</f>
        <v>4.4054286143945278</v>
      </c>
      <c r="N205" s="228">
        <f>IF(N$100=0,0,N$100/NMM!N$11*1000)</f>
        <v>4.3975914104975429</v>
      </c>
      <c r="O205" s="228">
        <f>IF(O$100=0,0,O$100/NMM!O$11*1000)</f>
        <v>4.3763784460425317</v>
      </c>
      <c r="P205" s="228">
        <f>IF(P$100=0,0,P$100/NMM!P$11*1000)</f>
        <v>4.25572669386115</v>
      </c>
      <c r="Q205" s="228">
        <f>IF(Q$100=0,0,Q$100/NMM!Q$11*1000)</f>
        <v>4.3495673416709444</v>
      </c>
    </row>
    <row r="206" spans="1:17" x14ac:dyDescent="0.25">
      <c r="A206" s="76" t="s">
        <v>80</v>
      </c>
      <c r="B206" s="228">
        <f>IF(B$101=0,0,B$101/NMM!B$11*1000)</f>
        <v>2.0585304551106902</v>
      </c>
      <c r="C206" s="228">
        <f>IF(C$101=0,0,C$101/NMM!C$11*1000)</f>
        <v>2.0305496565254315</v>
      </c>
      <c r="D206" s="228">
        <f>IF(D$101=0,0,D$101/NMM!D$11*1000)</f>
        <v>2.022153007237256</v>
      </c>
      <c r="E206" s="228">
        <f>IF(E$101=0,0,E$101/NMM!E$11*1000)</f>
        <v>2.021918346541816</v>
      </c>
      <c r="F206" s="228">
        <f>IF(F$101=0,0,F$101/NMM!F$11*1000)</f>
        <v>2.0039999530984574</v>
      </c>
      <c r="G206" s="228">
        <f>IF(G$101=0,0,G$101/NMM!G$11*1000)</f>
        <v>2.0139351973168682</v>
      </c>
      <c r="H206" s="228">
        <f>IF(H$101=0,0,H$101/NMM!H$11*1000)</f>
        <v>1.9323938012402284</v>
      </c>
      <c r="I206" s="228">
        <f>IF(I$101=0,0,I$101/NMM!I$11*1000)</f>
        <v>2.0040478411274907</v>
      </c>
      <c r="J206" s="228">
        <f>IF(J$101=0,0,J$101/NMM!J$11*1000)</f>
        <v>1.8902823733657921</v>
      </c>
      <c r="K206" s="228">
        <f>IF(K$101=0,0,K$101/NMM!K$11*1000)</f>
        <v>1.8669393032814912</v>
      </c>
      <c r="L206" s="228">
        <f>IF(L$101=0,0,L$101/NMM!L$11*1000)</f>
        <v>1.8199040629685164</v>
      </c>
      <c r="M206" s="228">
        <f>IF(M$101=0,0,M$101/NMM!M$11*1000)</f>
        <v>1.7476767342022688</v>
      </c>
      <c r="N206" s="228">
        <f>IF(N$101=0,0,N$101/NMM!N$11*1000)</f>
        <v>1.7445676385589515</v>
      </c>
      <c r="O206" s="228">
        <f>IF(O$101=0,0,O$101/NMM!O$11*1000)</f>
        <v>1.7361522475297224</v>
      </c>
      <c r="P206" s="228">
        <f>IF(P$101=0,0,P$101/NMM!P$11*1000)</f>
        <v>1.6882885142395809</v>
      </c>
      <c r="Q206" s="228">
        <f>IF(Q$101=0,0,Q$101/NMM!Q$11*1000)</f>
        <v>1.7255160194961126</v>
      </c>
    </row>
    <row r="207" spans="1:17" x14ac:dyDescent="0.25">
      <c r="A207" s="129" t="s">
        <v>79</v>
      </c>
      <c r="B207" s="227">
        <f>IF(B$102=0,0,B$102/NMM!B$11*1000)</f>
        <v>2.3288020074419049</v>
      </c>
      <c r="C207" s="227">
        <f>IF(C$102=0,0,C$102/NMM!C$11*1000)</f>
        <v>2.29714751345402</v>
      </c>
      <c r="D207" s="227">
        <f>IF(D$102=0,0,D$102/NMM!D$11*1000)</f>
        <v>2.2876484391655922</v>
      </c>
      <c r="E207" s="227">
        <f>IF(E$102=0,0,E$102/NMM!E$11*1000)</f>
        <v>2.2873829690593559</v>
      </c>
      <c r="F207" s="227">
        <f>IF(F$102=0,0,F$102/NMM!F$11*1000)</f>
        <v>2.2671120080359572</v>
      </c>
      <c r="G207" s="227">
        <f>IF(G$102=0,0,G$102/NMM!G$11*1000)</f>
        <v>2.27835168468141</v>
      </c>
      <c r="H207" s="227">
        <f>IF(H$102=0,0,H$102/NMM!H$11*1000)</f>
        <v>2.186104437912995</v>
      </c>
      <c r="I207" s="227">
        <f>IF(I$102=0,0,I$102/NMM!I$11*1000)</f>
        <v>2.2671661834492332</v>
      </c>
      <c r="J207" s="227">
        <f>IF(J$102=0,0,J$102/NMM!J$11*1000)</f>
        <v>2.138464055655469</v>
      </c>
      <c r="K207" s="227">
        <f>IF(K$102=0,0,K$102/NMM!K$11*1000)</f>
        <v>2.1120561935141957</v>
      </c>
      <c r="L207" s="227">
        <f>IF(L$102=0,0,L$102/NMM!L$11*1000)</f>
        <v>2.0588455345271366</v>
      </c>
      <c r="M207" s="227">
        <f>IF(M$102=0,0,M$102/NMM!M$11*1000)</f>
        <v>1.9771352310407795</v>
      </c>
      <c r="N207" s="227">
        <f>IF(N$102=0,0,N$102/NMM!N$11*1000)</f>
        <v>1.9736179315237816</v>
      </c>
      <c r="O207" s="227">
        <f>IF(O$102=0,0,O$102/NMM!O$11*1000)</f>
        <v>1.9640976548265767</v>
      </c>
      <c r="P207" s="227">
        <f>IF(P$102=0,0,P$102/NMM!P$11*1000)</f>
        <v>1.9099497271663315</v>
      </c>
      <c r="Q207" s="227">
        <f>IF(Q$102=0,0,Q$102/NMM!Q$11*1000)</f>
        <v>1.9520649597868773</v>
      </c>
    </row>
    <row r="208" spans="1:17" x14ac:dyDescent="0.25">
      <c r="A208" s="127" t="s">
        <v>206</v>
      </c>
      <c r="B208" s="226">
        <f>IF(B$107=0,0,B$107/NMM!B$11*1000)</f>
        <v>294.43377555243688</v>
      </c>
      <c r="C208" s="226">
        <f>IF(C$107=0,0,C$107/NMM!C$11*1000)</f>
        <v>281.89149700922826</v>
      </c>
      <c r="D208" s="226">
        <f>IF(D$107=0,0,D$107/NMM!D$11*1000)</f>
        <v>281.97195091478733</v>
      </c>
      <c r="E208" s="226">
        <f>IF(E$107=0,0,E$107/NMM!E$11*1000)</f>
        <v>299.03689329630237</v>
      </c>
      <c r="F208" s="226">
        <f>IF(F$107=0,0,F$107/NMM!F$11*1000)</f>
        <v>296.07186800834188</v>
      </c>
      <c r="G208" s="226">
        <f>IF(G$107=0,0,G$107/NMM!G$11*1000)</f>
        <v>296.87285966162528</v>
      </c>
      <c r="H208" s="226">
        <f>IF(H$107=0,0,H$107/NMM!H$11*1000)</f>
        <v>284.37048114953546</v>
      </c>
      <c r="I208" s="226">
        <f>IF(I$107=0,0,I$107/NMM!I$11*1000)</f>
        <v>293.54831148876434</v>
      </c>
      <c r="J208" s="226">
        <f>IF(J$107=0,0,J$107/NMM!J$11*1000)</f>
        <v>280.1855032674469</v>
      </c>
      <c r="K208" s="226">
        <f>IF(K$107=0,0,K$107/NMM!K$11*1000)</f>
        <v>276.40107916849587</v>
      </c>
      <c r="L208" s="226">
        <f>IF(L$107=0,0,L$107/NMM!L$11*1000)</f>
        <v>268.40377770540874</v>
      </c>
      <c r="M208" s="226">
        <f>IF(M$107=0,0,M$107/NMM!M$11*1000)</f>
        <v>254.93897347898414</v>
      </c>
      <c r="N208" s="226">
        <f>IF(N$107=0,0,N$107/NMM!N$11*1000)</f>
        <v>255.27906802933103</v>
      </c>
      <c r="O208" s="226">
        <f>IF(O$107=0,0,O$107/NMM!O$11*1000)</f>
        <v>255.56502193998116</v>
      </c>
      <c r="P208" s="226">
        <f>IF(P$107=0,0,P$107/NMM!P$11*1000)</f>
        <v>249.62511450863525</v>
      </c>
      <c r="Q208" s="226">
        <f>IF(Q$107=0,0,Q$107/NMM!Q$11*1000)</f>
        <v>254.06161629245472</v>
      </c>
    </row>
    <row r="209" spans="1:17" x14ac:dyDescent="0.25">
      <c r="A209" s="127" t="s">
        <v>205</v>
      </c>
      <c r="B209" s="226">
        <f>IF(B$115=0,0,B$115/NMM!B$11*1000)</f>
        <v>28.556862185276795</v>
      </c>
      <c r="C209" s="226">
        <f>IF(C$115=0,0,C$115/NMM!C$11*1000)</f>
        <v>32.568270102762526</v>
      </c>
      <c r="D209" s="226">
        <f>IF(D$115=0,0,D$115/NMM!D$11*1000)</f>
        <v>31.791640146750851</v>
      </c>
      <c r="E209" s="226">
        <f>IF(E$115=0,0,E$115/NMM!E$11*1000)</f>
        <v>22.979871033807466</v>
      </c>
      <c r="F209" s="226">
        <f>IF(F$115=0,0,F$115/NMM!F$11*1000)</f>
        <v>22.93846585664696</v>
      </c>
      <c r="G209" s="226">
        <f>IF(G$115=0,0,G$115/NMM!G$11*1000)</f>
        <v>23.395722207464122</v>
      </c>
      <c r="H209" s="226">
        <f>IF(H$115=0,0,H$115/NMM!H$11*1000)</f>
        <v>22.696984695107432</v>
      </c>
      <c r="I209" s="226">
        <f>IF(I$115=0,0,I$115/NMM!I$11*1000)</f>
        <v>24.242701143055566</v>
      </c>
      <c r="J209" s="226">
        <f>IF(J$115=0,0,J$115/NMM!J$11*1000)</f>
        <v>21.165790852204285</v>
      </c>
      <c r="K209" s="226">
        <f>IF(K$115=0,0,K$115/NMM!K$11*1000)</f>
        <v>21.071542524306022</v>
      </c>
      <c r="L209" s="226">
        <f>IF(L$115=0,0,L$115/NMM!L$11*1000)</f>
        <v>21.073202974745783</v>
      </c>
      <c r="M209" s="226">
        <f>IF(M$115=0,0,M$115/NMM!M$11*1000)</f>
        <v>21.685780574694476</v>
      </c>
      <c r="N209" s="226">
        <f>IF(N$115=0,0,N$115/NMM!N$11*1000)</f>
        <v>21.238354296750266</v>
      </c>
      <c r="O209" s="226">
        <f>IF(O$115=0,0,O$115/NMM!O$11*1000)</f>
        <v>20.354217423393106</v>
      </c>
      <c r="P209" s="226">
        <f>IF(P$115=0,0,P$115/NMM!P$11*1000)</f>
        <v>19.22344493452022</v>
      </c>
      <c r="Q209" s="226">
        <f>IF(Q$115=0,0,Q$115/NMM!Q$11*1000)</f>
        <v>20.197442765699545</v>
      </c>
    </row>
    <row r="210" spans="1:17" x14ac:dyDescent="0.25">
      <c r="A210" s="127" t="s">
        <v>204</v>
      </c>
      <c r="B210" s="226">
        <f>IF(B$116=0,0,B$116/NMM!B$11*1000)</f>
        <v>28.250743211355626</v>
      </c>
      <c r="C210" s="226">
        <f>IF(C$116=0,0,C$116/NMM!C$11*1000)</f>
        <v>28.081556951298833</v>
      </c>
      <c r="D210" s="226">
        <f>IF(D$116=0,0,D$116/NMM!D$11*1000)</f>
        <v>27.934090871133726</v>
      </c>
      <c r="E210" s="226">
        <f>IF(E$116=0,0,E$116/NMM!E$11*1000)</f>
        <v>27.500782710720362</v>
      </c>
      <c r="F210" s="226">
        <f>IF(F$116=0,0,F$116/NMM!F$11*1000)</f>
        <v>27.264990486604933</v>
      </c>
      <c r="G210" s="226">
        <f>IF(G$116=0,0,G$116/NMM!G$11*1000)</f>
        <v>27.416935841147833</v>
      </c>
      <c r="H210" s="226">
        <f>IF(H$116=0,0,H$116/NMM!H$11*1000)</f>
        <v>26.318997213135685</v>
      </c>
      <c r="I210" s="226">
        <f>IF(I$116=0,0,I$116/NMM!I$11*1000)</f>
        <v>27.32929632531102</v>
      </c>
      <c r="J210" s="226">
        <f>IF(J$116=0,0,J$116/NMM!J$11*1000)</f>
        <v>25.694831972275068</v>
      </c>
      <c r="K210" s="226">
        <f>IF(K$116=0,0,K$116/NMM!K$11*1000)</f>
        <v>25.385687098171349</v>
      </c>
      <c r="L210" s="226">
        <f>IF(L$116=0,0,L$116/NMM!L$11*1000)</f>
        <v>24.772127530101276</v>
      </c>
      <c r="M210" s="226">
        <f>IF(M$116=0,0,M$116/NMM!M$11*1000)</f>
        <v>23.859730720632765</v>
      </c>
      <c r="N210" s="226">
        <f>IF(N$116=0,0,N$116/NMM!N$11*1000)</f>
        <v>23.797322009606827</v>
      </c>
      <c r="O210" s="226">
        <f>IF(O$116=0,0,O$116/NMM!O$11*1000)</f>
        <v>23.644362244834046</v>
      </c>
      <c r="P210" s="226">
        <f>IF(P$116=0,0,P$116/NMM!P$11*1000)</f>
        <v>22.964701236938726</v>
      </c>
      <c r="Q210" s="226">
        <f>IF(Q$116=0,0,Q$116/NMM!Q$11*1000)</f>
        <v>23.497943003582154</v>
      </c>
    </row>
    <row r="211" spans="1:17" x14ac:dyDescent="0.25">
      <c r="A211" s="72" t="s">
        <v>203</v>
      </c>
      <c r="B211" s="224">
        <f>IF(B$124=0,0,B$124/NMM!B$11*1000)</f>
        <v>25.48150779609314</v>
      </c>
      <c r="C211" s="224">
        <f>IF(C$124=0,0,C$124/NMM!C$11*1000)</f>
        <v>29.060917937849634</v>
      </c>
      <c r="D211" s="224">
        <f>IF(D$124=0,0,D$124/NMM!D$11*1000)</f>
        <v>28.367925054023836</v>
      </c>
      <c r="E211" s="224">
        <f>IF(E$124=0,0,E$124/NMM!E$11*1000)</f>
        <v>20.505115691705125</v>
      </c>
      <c r="F211" s="224">
        <f>IF(F$124=0,0,F$124/NMM!F$11*1000)</f>
        <v>20.468169533623442</v>
      </c>
      <c r="G211" s="224">
        <f>IF(G$124=0,0,G$124/NMM!G$11*1000)</f>
        <v>20.876182892814143</v>
      </c>
      <c r="H211" s="224">
        <f>IF(H$124=0,0,H$124/NMM!H$11*1000)</f>
        <v>20.252694035634324</v>
      </c>
      <c r="I211" s="224">
        <f>IF(I$124=0,0,I$124/NMM!I$11*1000)</f>
        <v>21.631948712264972</v>
      </c>
      <c r="J211" s="224">
        <f>IF(J$124=0,0,J$124/NMM!J$11*1000)</f>
        <v>18.886397991197668</v>
      </c>
      <c r="K211" s="224">
        <f>IF(K$124=0,0,K$124/NMM!K$11*1000)</f>
        <v>18.802299483226911</v>
      </c>
      <c r="L211" s="224">
        <f>IF(L$124=0,0,L$124/NMM!L$11*1000)</f>
        <v>18.803781115927009</v>
      </c>
      <c r="M211" s="224">
        <f>IF(M$124=0,0,M$124/NMM!M$11*1000)</f>
        <v>19.350388820496612</v>
      </c>
      <c r="N211" s="224">
        <f>IF(N$124=0,0,N$124/NMM!N$11*1000)</f>
        <v>18.951146910946392</v>
      </c>
      <c r="O211" s="224">
        <f>IF(O$124=0,0,O$124/NMM!O$11*1000)</f>
        <v>18.162224777796926</v>
      </c>
      <c r="P211" s="224">
        <f>IF(P$124=0,0,P$124/NMM!P$11*1000)</f>
        <v>17.153227787725736</v>
      </c>
      <c r="Q211" s="224">
        <f>IF(Q$124=0,0,Q$124/NMM!Q$11*1000)</f>
        <v>18.022333544778053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1612.3277287133358</v>
      </c>
      <c r="C5" s="96">
        <v>1448.581306044747</v>
      </c>
      <c r="D5" s="96">
        <v>1390.3490583666805</v>
      </c>
      <c r="E5" s="96">
        <v>1469.0697260186062</v>
      </c>
      <c r="F5" s="96">
        <v>1459.4638426966055</v>
      </c>
      <c r="G5" s="96">
        <v>1390.6401303682483</v>
      </c>
      <c r="H5" s="96">
        <v>1456.910494547471</v>
      </c>
      <c r="I5" s="96">
        <v>1491.7684722596123</v>
      </c>
      <c r="J5" s="96">
        <v>1368.0721502185891</v>
      </c>
      <c r="K5" s="96">
        <v>1248.9602061965218</v>
      </c>
      <c r="L5" s="96">
        <v>1189.2879617322362</v>
      </c>
      <c r="M5" s="96">
        <v>1343.1602035076048</v>
      </c>
      <c r="N5" s="96">
        <v>1298.3662539595907</v>
      </c>
      <c r="O5" s="96">
        <v>1249.0843084253097</v>
      </c>
      <c r="P5" s="96">
        <v>1237.1147997750616</v>
      </c>
      <c r="Q5" s="96">
        <v>1300.77101691799</v>
      </c>
    </row>
    <row r="6" spans="1:17" x14ac:dyDescent="0.25">
      <c r="A6" s="132" t="s">
        <v>83</v>
      </c>
      <c r="B6" s="160">
        <v>6.8610360232326917</v>
      </c>
      <c r="C6" s="160">
        <v>6.2051828744083632</v>
      </c>
      <c r="D6" s="160">
        <v>5.9571990403225445</v>
      </c>
      <c r="E6" s="160">
        <v>6.1675121527155126</v>
      </c>
      <c r="F6" s="160">
        <v>6.1166590869990145</v>
      </c>
      <c r="G6" s="160">
        <v>5.8472827602479143</v>
      </c>
      <c r="H6" s="160">
        <v>6.1353921917185463</v>
      </c>
      <c r="I6" s="160">
        <v>6.3001554875883858</v>
      </c>
      <c r="J6" s="160">
        <v>5.7793263377989845</v>
      </c>
      <c r="K6" s="160">
        <v>5.287463785912017</v>
      </c>
      <c r="L6" s="160">
        <v>5.0366922974010917</v>
      </c>
      <c r="M6" s="160">
        <v>5.6918165744409519</v>
      </c>
      <c r="N6" s="160">
        <v>5.5005305158545932</v>
      </c>
      <c r="O6" s="160">
        <v>5.3066390774147418</v>
      </c>
      <c r="P6" s="160">
        <v>5.2565947005436726</v>
      </c>
      <c r="Q6" s="160">
        <v>5.5220471389709251</v>
      </c>
    </row>
    <row r="7" spans="1:17" x14ac:dyDescent="0.25">
      <c r="A7" s="76" t="s">
        <v>82</v>
      </c>
      <c r="B7" s="159">
        <v>0.71362837571356597</v>
      </c>
      <c r="C7" s="159">
        <v>0.64541194080238329</v>
      </c>
      <c r="D7" s="159">
        <v>0.61961870780919692</v>
      </c>
      <c r="E7" s="159">
        <v>0.64149374304877937</v>
      </c>
      <c r="F7" s="159">
        <v>0.63620442660087917</v>
      </c>
      <c r="G7" s="159">
        <v>0.60818612297091212</v>
      </c>
      <c r="H7" s="159">
        <v>0.63815288963879402</v>
      </c>
      <c r="I7" s="159">
        <v>0.6552902086691359</v>
      </c>
      <c r="J7" s="159">
        <v>0.60111785642817439</v>
      </c>
      <c r="K7" s="159">
        <v>0.54995837077777798</v>
      </c>
      <c r="L7" s="159">
        <v>0.5238751889645149</v>
      </c>
      <c r="M7" s="159">
        <v>0.59201581264458158</v>
      </c>
      <c r="N7" s="159">
        <v>0.57211981460239136</v>
      </c>
      <c r="O7" s="159">
        <v>0.55195282643762111</v>
      </c>
      <c r="P7" s="159">
        <v>0.54674762313316838</v>
      </c>
      <c r="Q7" s="159">
        <v>0.57435779626483341</v>
      </c>
    </row>
    <row r="8" spans="1:17" x14ac:dyDescent="0.25">
      <c r="A8" s="76" t="s">
        <v>81</v>
      </c>
      <c r="B8" s="159">
        <v>16.635158978010047</v>
      </c>
      <c r="C8" s="159">
        <v>15.044987849338339</v>
      </c>
      <c r="D8" s="159">
        <v>14.443730183582728</v>
      </c>
      <c r="E8" s="159">
        <v>14.953652015791485</v>
      </c>
      <c r="F8" s="159">
        <v>14.830354480281018</v>
      </c>
      <c r="G8" s="159">
        <v>14.177228916555208</v>
      </c>
      <c r="H8" s="159">
        <v>14.875774468473161</v>
      </c>
      <c r="I8" s="159">
        <v>15.275256938941853</v>
      </c>
      <c r="J8" s="159">
        <v>14.012462853939185</v>
      </c>
      <c r="K8" s="159">
        <v>12.81990072217614</v>
      </c>
      <c r="L8" s="159">
        <v>12.211884153773701</v>
      </c>
      <c r="M8" s="159">
        <v>13.800288071492405</v>
      </c>
      <c r="N8" s="159">
        <v>13.336498931763952</v>
      </c>
      <c r="O8" s="159">
        <v>12.866392829420203</v>
      </c>
      <c r="P8" s="159">
        <v>12.745056028041125</v>
      </c>
      <c r="Q8" s="159">
        <v>13.388667794454378</v>
      </c>
    </row>
    <row r="9" spans="1:17" x14ac:dyDescent="0.25">
      <c r="A9" s="76" t="s">
        <v>80</v>
      </c>
      <c r="B9" s="159">
        <v>1.3614861730177241</v>
      </c>
      <c r="C9" s="159">
        <v>1.2313403771596614</v>
      </c>
      <c r="D9" s="159">
        <v>1.1821311090408961</v>
      </c>
      <c r="E9" s="159">
        <v>1.2238650969630929</v>
      </c>
      <c r="F9" s="159">
        <v>1.2137739466478736</v>
      </c>
      <c r="G9" s="159">
        <v>1.1603196078325635</v>
      </c>
      <c r="H9" s="159">
        <v>1.2174912953058563</v>
      </c>
      <c r="I9" s="159">
        <v>1.2501864959122979</v>
      </c>
      <c r="J9" s="159">
        <v>1.1468345118181025</v>
      </c>
      <c r="K9" s="159">
        <v>1.0492305841967176</v>
      </c>
      <c r="L9" s="159">
        <v>0.99946814117228455</v>
      </c>
      <c r="M9" s="159">
        <v>1.1294693016060335</v>
      </c>
      <c r="N9" s="159">
        <v>1.0915109928353881</v>
      </c>
      <c r="O9" s="159">
        <v>1.0530356792517708</v>
      </c>
      <c r="P9" s="159">
        <v>1.0431050030511893</v>
      </c>
      <c r="Q9" s="159">
        <v>1.0957806956563212</v>
      </c>
    </row>
    <row r="10" spans="1:17" x14ac:dyDescent="0.25">
      <c r="A10" s="129" t="s">
        <v>79</v>
      </c>
      <c r="B10" s="158">
        <v>6.4554490522229138</v>
      </c>
      <c r="C10" s="158">
        <v>5.8383663589330181</v>
      </c>
      <c r="D10" s="158">
        <v>5.6050419744967392</v>
      </c>
      <c r="E10" s="158">
        <v>5.8029225245288245</v>
      </c>
      <c r="F10" s="158">
        <v>5.7550756142705799</v>
      </c>
      <c r="G10" s="158">
        <v>5.5016233444780447</v>
      </c>
      <c r="H10" s="158">
        <v>5.7727013201694266</v>
      </c>
      <c r="I10" s="158">
        <v>5.9277247100135355</v>
      </c>
      <c r="J10" s="158">
        <v>5.4376841345096185</v>
      </c>
      <c r="K10" s="158">
        <v>4.9748978098713437</v>
      </c>
      <c r="L10" s="158">
        <v>4.7389505619118957</v>
      </c>
      <c r="M10" s="158">
        <v>5.3553474703357313</v>
      </c>
      <c r="N10" s="158">
        <v>5.1753691986252512</v>
      </c>
      <c r="O10" s="158">
        <v>4.9929395628862245</v>
      </c>
      <c r="P10" s="158">
        <v>4.9458535362063607</v>
      </c>
      <c r="Q10" s="158">
        <v>5.1956138765183582</v>
      </c>
    </row>
    <row r="11" spans="1:17" x14ac:dyDescent="0.25">
      <c r="A11" s="92" t="s">
        <v>125</v>
      </c>
      <c r="B11" s="91">
        <v>1.0548124788956348</v>
      </c>
      <c r="C11" s="91">
        <v>0.95398192162114559</v>
      </c>
      <c r="D11" s="91">
        <v>0.91585700260419811</v>
      </c>
      <c r="E11" s="91">
        <v>0.94819044243402717</v>
      </c>
      <c r="F11" s="91">
        <v>0.94037231582366876</v>
      </c>
      <c r="G11" s="91">
        <v>0.89895852495972717</v>
      </c>
      <c r="H11" s="91">
        <v>0.94325233460796154</v>
      </c>
      <c r="I11" s="91">
        <v>0.96858296688550405</v>
      </c>
      <c r="J11" s="91">
        <v>0.88851093626065758</v>
      </c>
      <c r="K11" s="91">
        <v>0.8128922168901429</v>
      </c>
      <c r="L11" s="91">
        <v>0.77433872518176883</v>
      </c>
      <c r="M11" s="91">
        <v>0.87505722604798852</v>
      </c>
      <c r="N11" s="91">
        <v>0.84564899659803061</v>
      </c>
      <c r="O11" s="91">
        <v>0.81584021726429146</v>
      </c>
      <c r="P11" s="91">
        <v>0.80814641809993604</v>
      </c>
      <c r="Q11" s="91">
        <v>0.84895695220268685</v>
      </c>
    </row>
    <row r="12" spans="1:17" x14ac:dyDescent="0.25">
      <c r="A12" s="92" t="s">
        <v>26</v>
      </c>
      <c r="B12" s="91">
        <v>1.7553417052027329</v>
      </c>
      <c r="C12" s="91">
        <v>1.5875468735298555</v>
      </c>
      <c r="D12" s="91">
        <v>1.5241021744038166</v>
      </c>
      <c r="E12" s="91">
        <v>1.5779091178572962</v>
      </c>
      <c r="F12" s="91">
        <v>1.5648987639125973</v>
      </c>
      <c r="G12" s="91">
        <v>1.4959809650350842</v>
      </c>
      <c r="H12" s="91">
        <v>1.5696914803290063</v>
      </c>
      <c r="I12" s="91">
        <v>1.6118448641252221</v>
      </c>
      <c r="J12" s="91">
        <v>1.4785948527836608</v>
      </c>
      <c r="K12" s="91">
        <v>1.35275571600737</v>
      </c>
      <c r="L12" s="91">
        <v>1.2885978175838031</v>
      </c>
      <c r="M12" s="91">
        <v>1.4562061731856197</v>
      </c>
      <c r="N12" s="91">
        <v>1.407267150693462</v>
      </c>
      <c r="O12" s="91">
        <v>1.3576615624087265</v>
      </c>
      <c r="P12" s="91">
        <v>1.3448581050977293</v>
      </c>
      <c r="Q12" s="91">
        <v>1.4127720082373272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3.6452948681245458</v>
      </c>
      <c r="C14" s="157">
        <v>3.2968375637820171</v>
      </c>
      <c r="D14" s="157">
        <v>3.1650827974887252</v>
      </c>
      <c r="E14" s="157">
        <v>3.2768229642375015</v>
      </c>
      <c r="F14" s="157">
        <v>3.2498045345343138</v>
      </c>
      <c r="G14" s="157">
        <v>3.1066838544832338</v>
      </c>
      <c r="H14" s="157">
        <v>3.2597575052324586</v>
      </c>
      <c r="I14" s="157">
        <v>3.3472968790028097</v>
      </c>
      <c r="J14" s="157">
        <v>3.0705783454653006</v>
      </c>
      <c r="K14" s="157">
        <v>2.8092498769738312</v>
      </c>
      <c r="L14" s="157">
        <v>2.676014019146324</v>
      </c>
      <c r="M14" s="157">
        <v>3.0240840711021235</v>
      </c>
      <c r="N14" s="157">
        <v>2.9224530513337581</v>
      </c>
      <c r="O14" s="157">
        <v>2.8194377832132069</v>
      </c>
      <c r="P14" s="157">
        <v>2.7928490130086958</v>
      </c>
      <c r="Q14" s="157">
        <v>2.9338849160783447</v>
      </c>
    </row>
    <row r="15" spans="1:17" x14ac:dyDescent="0.25">
      <c r="A15" s="156" t="s">
        <v>214</v>
      </c>
      <c r="B15" s="155">
        <v>56.301697030739582</v>
      </c>
      <c r="C15" s="155">
        <v>50.919762705263523</v>
      </c>
      <c r="D15" s="155">
        <v>48.884806082394398</v>
      </c>
      <c r="E15" s="155">
        <v>50.610636568554966</v>
      </c>
      <c r="F15" s="155">
        <v>50.193336048726813</v>
      </c>
      <c r="G15" s="155">
        <v>47.982832520595217</v>
      </c>
      <c r="H15" s="155">
        <v>50.347060002775841</v>
      </c>
      <c r="I15" s="155">
        <v>51.699108459370173</v>
      </c>
      <c r="J15" s="155">
        <v>47.425181767114708</v>
      </c>
      <c r="K15" s="155">
        <v>43.388955126803523</v>
      </c>
      <c r="L15" s="155">
        <v>41.331122997329089</v>
      </c>
      <c r="M15" s="155">
        <v>46.707076197178594</v>
      </c>
      <c r="N15" s="155">
        <v>45.137381812793308</v>
      </c>
      <c r="O15" s="155">
        <v>43.546307667878494</v>
      </c>
      <c r="P15" s="155">
        <v>43.135643252891263</v>
      </c>
      <c r="Q15" s="155">
        <v>45.313947333178028</v>
      </c>
    </row>
    <row r="16" spans="1:17" x14ac:dyDescent="0.25">
      <c r="A16" s="156" t="s">
        <v>213</v>
      </c>
      <c r="B16" s="204">
        <v>406.50083939621533</v>
      </c>
      <c r="C16" s="204">
        <v>368.13496366746404</v>
      </c>
      <c r="D16" s="204">
        <v>355.11295392682132</v>
      </c>
      <c r="E16" s="204">
        <v>360.0047099812279</v>
      </c>
      <c r="F16" s="204">
        <v>361.61478877626723</v>
      </c>
      <c r="G16" s="204">
        <v>345.22074898484573</v>
      </c>
      <c r="H16" s="204">
        <v>357.43432048367049</v>
      </c>
      <c r="I16" s="204">
        <v>368.57885903793533</v>
      </c>
      <c r="J16" s="204">
        <v>337.2046572258987</v>
      </c>
      <c r="K16" s="204">
        <v>307.45075176815902</v>
      </c>
      <c r="L16" s="204">
        <v>292.14314872370954</v>
      </c>
      <c r="M16" s="204">
        <v>328.72038249445058</v>
      </c>
      <c r="N16" s="204">
        <v>319.52408463591649</v>
      </c>
      <c r="O16" s="204">
        <v>310.108651000983</v>
      </c>
      <c r="P16" s="204">
        <v>307.93887389906814</v>
      </c>
      <c r="Q16" s="204">
        <v>323.93463063447166</v>
      </c>
    </row>
    <row r="17" spans="1:17" x14ac:dyDescent="0.25">
      <c r="A17" s="152" t="s">
        <v>227</v>
      </c>
      <c r="B17" s="151">
        <v>368.16181891608596</v>
      </c>
      <c r="C17" s="151">
        <v>332.76632214501706</v>
      </c>
      <c r="D17" s="151">
        <v>321.30499041272662</v>
      </c>
      <c r="E17" s="151">
        <v>328.63833046872867</v>
      </c>
      <c r="F17" s="151">
        <v>328.93959424754769</v>
      </c>
      <c r="G17" s="151">
        <v>315.79105443263234</v>
      </c>
      <c r="H17" s="151">
        <v>326.61230970106305</v>
      </c>
      <c r="I17" s="151">
        <v>336.92913652587515</v>
      </c>
      <c r="J17" s="151">
        <v>308.17139364084454</v>
      </c>
      <c r="K17" s="151">
        <v>280.88842930701281</v>
      </c>
      <c r="L17" s="151">
        <v>266.59271150395892</v>
      </c>
      <c r="M17" s="151">
        <v>300.0144850478257</v>
      </c>
      <c r="N17" s="151">
        <v>291.7767473114402</v>
      </c>
      <c r="O17" s="151">
        <v>283.44999874982688</v>
      </c>
      <c r="P17" s="151">
        <v>281.53162665599137</v>
      </c>
      <c r="Q17" s="151">
        <v>296.19384550761987</v>
      </c>
    </row>
    <row r="18" spans="1:17" x14ac:dyDescent="0.25">
      <c r="A18" s="154" t="s">
        <v>33</v>
      </c>
      <c r="B18" s="83">
        <v>274.73359531845398</v>
      </c>
      <c r="C18" s="83">
        <v>250.04067189867493</v>
      </c>
      <c r="D18" s="83">
        <v>225.81430147037915</v>
      </c>
      <c r="E18" s="83">
        <v>35.852944842476887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93.42822359763197</v>
      </c>
      <c r="C22" s="208">
        <v>82.725650246342155</v>
      </c>
      <c r="D22" s="208">
        <v>95.490688942347475</v>
      </c>
      <c r="E22" s="208">
        <v>105.9865447979999</v>
      </c>
      <c r="F22" s="208">
        <v>133.70362061994103</v>
      </c>
      <c r="G22" s="208">
        <v>137.60779113674192</v>
      </c>
      <c r="H22" s="208">
        <v>109.70527068811609</v>
      </c>
      <c r="I22" s="208">
        <v>123.96554799013984</v>
      </c>
      <c r="J22" s="208">
        <v>107.10027115757028</v>
      </c>
      <c r="K22" s="208">
        <v>90.2608351760788</v>
      </c>
      <c r="L22" s="208">
        <v>78.851934236477931</v>
      </c>
      <c r="M22" s="208">
        <v>79.929560352489972</v>
      </c>
      <c r="N22" s="208">
        <v>90.74687294863395</v>
      </c>
      <c r="O22" s="208">
        <v>101.88125563231624</v>
      </c>
      <c r="P22" s="208">
        <v>106.44443240107653</v>
      </c>
      <c r="Q22" s="208">
        <v>115.07812056894734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186.79884082825191</v>
      </c>
      <c r="F24" s="208">
        <v>195.23597362760663</v>
      </c>
      <c r="G24" s="208">
        <v>178.18326329589038</v>
      </c>
      <c r="H24" s="208">
        <v>216.90703901294694</v>
      </c>
      <c r="I24" s="208">
        <v>212.96358853573528</v>
      </c>
      <c r="J24" s="208">
        <v>201.07112248327428</v>
      </c>
      <c r="K24" s="208">
        <v>190.627594130934</v>
      </c>
      <c r="L24" s="208">
        <v>187.74077726748098</v>
      </c>
      <c r="M24" s="208">
        <v>220.0849246953357</v>
      </c>
      <c r="N24" s="208">
        <v>201.02987436280628</v>
      </c>
      <c r="O24" s="208">
        <v>181.56874311751065</v>
      </c>
      <c r="P24" s="208">
        <v>175.08719425491483</v>
      </c>
      <c r="Q24" s="208">
        <v>181.11572493867251</v>
      </c>
    </row>
    <row r="25" spans="1:17" x14ac:dyDescent="0.25">
      <c r="A25" s="152" t="s">
        <v>226</v>
      </c>
      <c r="B25" s="264">
        <v>38.339020480129349</v>
      </c>
      <c r="C25" s="264">
        <v>35.36864152244695</v>
      </c>
      <c r="D25" s="264">
        <v>33.807963514094673</v>
      </c>
      <c r="E25" s="264">
        <v>31.366379512499236</v>
      </c>
      <c r="F25" s="264">
        <v>32.675194528719551</v>
      </c>
      <c r="G25" s="264">
        <v>29.429694552213398</v>
      </c>
      <c r="H25" s="264">
        <v>30.82201078260745</v>
      </c>
      <c r="I25" s="264">
        <v>31.649722512060176</v>
      </c>
      <c r="J25" s="264">
        <v>29.033263585054133</v>
      </c>
      <c r="K25" s="264">
        <v>26.562322461146209</v>
      </c>
      <c r="L25" s="264">
        <v>25.550437219750613</v>
      </c>
      <c r="M25" s="264">
        <v>28.705897446624888</v>
      </c>
      <c r="N25" s="264">
        <v>27.747337324476298</v>
      </c>
      <c r="O25" s="264">
        <v>26.658652251156113</v>
      </c>
      <c r="P25" s="264">
        <v>26.40724724307676</v>
      </c>
      <c r="Q25" s="264">
        <v>27.740785126851794</v>
      </c>
    </row>
    <row r="26" spans="1:17" x14ac:dyDescent="0.25">
      <c r="A26" s="150" t="s">
        <v>33</v>
      </c>
      <c r="B26" s="87">
        <v>13.158110880979134</v>
      </c>
      <c r="C26" s="87">
        <v>9.8510310698725032</v>
      </c>
      <c r="D26" s="87">
        <v>9.9292165531185077</v>
      </c>
      <c r="E26" s="87">
        <v>29.605953474838898</v>
      </c>
      <c r="F26" s="87">
        <v>24.387769351302452</v>
      </c>
      <c r="G26" s="87">
        <v>29.044959218076496</v>
      </c>
      <c r="H26" s="87">
        <v>30.82201078260745</v>
      </c>
      <c r="I26" s="87">
        <v>31.649722512060176</v>
      </c>
      <c r="J26" s="87">
        <v>29.033263585054133</v>
      </c>
      <c r="K26" s="87">
        <v>26.562322461146209</v>
      </c>
      <c r="L26" s="87">
        <v>23.8176559752625</v>
      </c>
      <c r="M26" s="87">
        <v>27.921279759681784</v>
      </c>
      <c r="N26" s="87">
        <v>26.945996790712261</v>
      </c>
      <c r="O26" s="87">
        <v>26.658652251156113</v>
      </c>
      <c r="P26" s="87">
        <v>26.40724724307676</v>
      </c>
      <c r="Q26" s="87">
        <v>27.740785126851794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22.394899107445546</v>
      </c>
      <c r="C33" s="87">
        <v>19.872085704820975</v>
      </c>
      <c r="D33" s="87">
        <v>19.065869883679014</v>
      </c>
      <c r="E33" s="87">
        <v>0.40269178185877108</v>
      </c>
      <c r="F33" s="87">
        <v>0.40265151133823451</v>
      </c>
      <c r="G33" s="87">
        <v>0.38473533413690159</v>
      </c>
      <c r="H33" s="87">
        <v>0</v>
      </c>
      <c r="I33" s="87">
        <v>0</v>
      </c>
      <c r="J33" s="87">
        <v>0</v>
      </c>
      <c r="K33" s="87">
        <v>0</v>
      </c>
      <c r="L33" s="87">
        <v>1.7327812444881117</v>
      </c>
      <c r="M33" s="87">
        <v>0.78461768694310341</v>
      </c>
      <c r="N33" s="87">
        <v>0.80134053376403724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2.7860104917046762</v>
      </c>
      <c r="C35" s="87">
        <v>5.6455247477534707</v>
      </c>
      <c r="D35" s="87">
        <v>4.8128770772971547</v>
      </c>
      <c r="E35" s="87">
        <v>1.3577342558015661</v>
      </c>
      <c r="F35" s="87">
        <v>7.8847736660788623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1061.9030303437942</v>
      </c>
      <c r="C36" s="204">
        <v>950.28030595130565</v>
      </c>
      <c r="D36" s="204">
        <v>910.2720215153322</v>
      </c>
      <c r="E36" s="204">
        <v>979.68919782596583</v>
      </c>
      <c r="F36" s="204">
        <v>969.539979774073</v>
      </c>
      <c r="G36" s="204">
        <v>922.76101076511702</v>
      </c>
      <c r="H36" s="204">
        <v>970.77413583563043</v>
      </c>
      <c r="I36" s="204">
        <v>991.03133758585363</v>
      </c>
      <c r="J36" s="204">
        <v>909.63464332018532</v>
      </c>
      <c r="K36" s="204">
        <v>830.59439879050922</v>
      </c>
      <c r="L36" s="204">
        <v>791.49018746093407</v>
      </c>
      <c r="M36" s="204">
        <v>895.04266245168276</v>
      </c>
      <c r="N36" s="204">
        <v>863.45761580119733</v>
      </c>
      <c r="O36" s="204">
        <v>827.65836195845509</v>
      </c>
      <c r="P36" s="204">
        <v>818.90841062040079</v>
      </c>
      <c r="Q36" s="204">
        <v>861.00047885173512</v>
      </c>
    </row>
    <row r="37" spans="1:17" x14ac:dyDescent="0.25">
      <c r="A37" s="84" t="s">
        <v>33</v>
      </c>
      <c r="B37" s="83">
        <v>818.17535706630497</v>
      </c>
      <c r="C37" s="83">
        <v>634.65358414942375</v>
      </c>
      <c r="D37" s="83">
        <v>596.26531345554201</v>
      </c>
      <c r="E37" s="83">
        <v>979.68919782596583</v>
      </c>
      <c r="F37" s="83">
        <v>897.46235053883447</v>
      </c>
      <c r="G37" s="83">
        <v>711.86358213865822</v>
      </c>
      <c r="H37" s="83">
        <v>838.09624607869796</v>
      </c>
      <c r="I37" s="83">
        <v>652.53225769082633</v>
      </c>
      <c r="J37" s="83">
        <v>617.60063907117353</v>
      </c>
      <c r="K37" s="83">
        <v>506.91315091269104</v>
      </c>
      <c r="L37" s="83">
        <v>493.2115221498953</v>
      </c>
      <c r="M37" s="83">
        <v>578.95208582097496</v>
      </c>
      <c r="N37" s="83">
        <v>505.61480970724722</v>
      </c>
      <c r="O37" s="83">
        <v>295.82248039124204</v>
      </c>
      <c r="P37" s="83">
        <v>259.21525468266464</v>
      </c>
      <c r="Q37" s="83">
        <v>298.72586614151999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243.72767327748917</v>
      </c>
      <c r="C40" s="208">
        <v>303.34025875214377</v>
      </c>
      <c r="D40" s="208">
        <v>314.00670805979024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12.286463049738115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72.077629235238575</v>
      </c>
      <c r="G43" s="208">
        <v>210.89742862645878</v>
      </c>
      <c r="H43" s="208">
        <v>132.67788975693242</v>
      </c>
      <c r="I43" s="208">
        <v>338.49907989502736</v>
      </c>
      <c r="J43" s="208">
        <v>292.03400424901179</v>
      </c>
      <c r="K43" s="208">
        <v>323.68124787781818</v>
      </c>
      <c r="L43" s="208">
        <v>298.27866531103876</v>
      </c>
      <c r="M43" s="208">
        <v>316.0905766307078</v>
      </c>
      <c r="N43" s="208">
        <v>357.84280609395012</v>
      </c>
      <c r="O43" s="208">
        <v>531.83588156721305</v>
      </c>
      <c r="P43" s="208">
        <v>559.69315593773615</v>
      </c>
      <c r="Q43" s="208">
        <v>562.27461271021514</v>
      </c>
    </row>
    <row r="44" spans="1:17" x14ac:dyDescent="0.25">
      <c r="A44" s="243" t="s">
        <v>211</v>
      </c>
      <c r="B44" s="242">
        <v>55.595403340389815</v>
      </c>
      <c r="C44" s="242">
        <v>50.280984320072044</v>
      </c>
      <c r="D44" s="242">
        <v>48.271555826880494</v>
      </c>
      <c r="E44" s="242">
        <v>49.975736109809652</v>
      </c>
      <c r="F44" s="242">
        <v>49.56367054273921</v>
      </c>
      <c r="G44" s="242">
        <v>47.380897345605668</v>
      </c>
      <c r="H44" s="242">
        <v>49.715466060088694</v>
      </c>
      <c r="I44" s="242">
        <v>51.050553335327905</v>
      </c>
      <c r="J44" s="242">
        <v>46.830242210896429</v>
      </c>
      <c r="K44" s="242">
        <v>42.844649238116027</v>
      </c>
      <c r="L44" s="242">
        <v>40.812632207040011</v>
      </c>
      <c r="M44" s="242">
        <v>46.121145133773133</v>
      </c>
      <c r="N44" s="242">
        <v>44.571142256002005</v>
      </c>
      <c r="O44" s="242">
        <v>43.000027822582524</v>
      </c>
      <c r="P44" s="242">
        <v>42.594515111725961</v>
      </c>
      <c r="Q44" s="242">
        <v>44.745492796740308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643.90136118007035</v>
      </c>
      <c r="C47" s="96">
        <v>565.37929713414735</v>
      </c>
      <c r="D47" s="96">
        <v>663.43726784946955</v>
      </c>
      <c r="E47" s="96">
        <v>682.05867846787316</v>
      </c>
      <c r="F47" s="96">
        <v>806.00311617977854</v>
      </c>
      <c r="G47" s="96">
        <v>753.36829915371072</v>
      </c>
      <c r="H47" s="96">
        <v>786.63844477052044</v>
      </c>
      <c r="I47" s="96">
        <v>965.02369709206323</v>
      </c>
      <c r="J47" s="96">
        <v>955.89917924690519</v>
      </c>
      <c r="K47" s="96">
        <v>883.01527224283438</v>
      </c>
      <c r="L47" s="96">
        <v>1002.9795334483432</v>
      </c>
      <c r="M47" s="96">
        <v>1052.1846360670679</v>
      </c>
      <c r="N47" s="96">
        <v>1011.3254259829382</v>
      </c>
      <c r="O47" s="96">
        <v>1085.2807411797039</v>
      </c>
      <c r="P47" s="96">
        <v>1151.2339210837563</v>
      </c>
      <c r="Q47" s="96">
        <v>1088.0034133990825</v>
      </c>
    </row>
    <row r="48" spans="1:17" x14ac:dyDescent="0.25">
      <c r="A48" s="132" t="s">
        <v>83</v>
      </c>
      <c r="B48" s="160">
        <v>3.0576018616692369</v>
      </c>
      <c r="C48" s="160">
        <v>2.6656039785652315</v>
      </c>
      <c r="D48" s="160">
        <v>3.1663360693959399</v>
      </c>
      <c r="E48" s="160">
        <v>3.2809462715926916</v>
      </c>
      <c r="F48" s="160">
        <v>3.8345643387848232</v>
      </c>
      <c r="G48" s="160">
        <v>3.5964603742518597</v>
      </c>
      <c r="H48" s="160">
        <v>3.7683301478724656</v>
      </c>
      <c r="I48" s="160">
        <v>4.5642339022399501</v>
      </c>
      <c r="J48" s="160">
        <v>4.5171103137081303</v>
      </c>
      <c r="K48" s="160">
        <v>4.1747905153202325</v>
      </c>
      <c r="L48" s="160">
        <v>4.7216537639146896</v>
      </c>
      <c r="M48" s="160">
        <v>4.9218292921260831</v>
      </c>
      <c r="N48" s="160">
        <v>4.7029097456190501</v>
      </c>
      <c r="O48" s="160">
        <v>5.022464154488226</v>
      </c>
      <c r="P48" s="160">
        <v>5.3143594500329776</v>
      </c>
      <c r="Q48" s="160">
        <v>5.0249666336122738</v>
      </c>
    </row>
    <row r="49" spans="1:17" x14ac:dyDescent="0.25">
      <c r="A49" s="76" t="s">
        <v>82</v>
      </c>
      <c r="B49" s="159">
        <v>0.81971267268522097</v>
      </c>
      <c r="C49" s="159">
        <v>0.71462193589756351</v>
      </c>
      <c r="D49" s="159">
        <v>0.84886323317686951</v>
      </c>
      <c r="E49" s="159">
        <v>0.87958908939034119</v>
      </c>
      <c r="F49" s="159">
        <v>1.0280085913516404</v>
      </c>
      <c r="G49" s="159">
        <v>0.9641752847360725</v>
      </c>
      <c r="H49" s="159">
        <v>1.0102518630030148</v>
      </c>
      <c r="I49" s="159">
        <v>1.2236257498623724</v>
      </c>
      <c r="J49" s="159">
        <v>1.2109923840909214</v>
      </c>
      <c r="K49" s="159">
        <v>1.119219848115155</v>
      </c>
      <c r="L49" s="159">
        <v>1.2658284503397628</v>
      </c>
      <c r="M49" s="159">
        <v>1.3194935201100821</v>
      </c>
      <c r="N49" s="159">
        <v>1.2608033653126396</v>
      </c>
      <c r="O49" s="159">
        <v>1.3464727266007357</v>
      </c>
      <c r="P49" s="159">
        <v>1.4247269544826506</v>
      </c>
      <c r="Q49" s="159">
        <v>1.3471436163842707</v>
      </c>
    </row>
    <row r="50" spans="1:17" x14ac:dyDescent="0.25">
      <c r="A50" s="76" t="s">
        <v>81</v>
      </c>
      <c r="B50" s="159">
        <v>6.2135221460112504</v>
      </c>
      <c r="C50" s="159">
        <v>5.416921529563905</v>
      </c>
      <c r="D50" s="159">
        <v>6.434486953826358</v>
      </c>
      <c r="E50" s="159">
        <v>6.6673926955567628</v>
      </c>
      <c r="F50" s="159">
        <v>7.7924306424699372</v>
      </c>
      <c r="G50" s="159">
        <v>7.3085663842662987</v>
      </c>
      <c r="H50" s="159">
        <v>7.6578324734877938</v>
      </c>
      <c r="I50" s="159">
        <v>9.275232588869736</v>
      </c>
      <c r="J50" s="159">
        <v>9.1794701337860207</v>
      </c>
      <c r="K50" s="159">
        <v>8.4838231056473994</v>
      </c>
      <c r="L50" s="159">
        <v>9.5951342114452878</v>
      </c>
      <c r="M50" s="159">
        <v>10.00192199281849</v>
      </c>
      <c r="N50" s="159">
        <v>9.5570434533759538</v>
      </c>
      <c r="O50" s="159">
        <v>10.206427672183361</v>
      </c>
      <c r="P50" s="159">
        <v>10.79960427438286</v>
      </c>
      <c r="Q50" s="159">
        <v>10.211513098658315</v>
      </c>
    </row>
    <row r="51" spans="1:17" x14ac:dyDescent="0.25">
      <c r="A51" s="76" t="s">
        <v>80</v>
      </c>
      <c r="B51" s="159">
        <v>2.227579338534583</v>
      </c>
      <c r="C51" s="159">
        <v>1.9419939599741884</v>
      </c>
      <c r="D51" s="159">
        <v>2.3067963476424009</v>
      </c>
      <c r="E51" s="159">
        <v>2.3902942423811804</v>
      </c>
      <c r="F51" s="159">
        <v>2.793626076841599</v>
      </c>
      <c r="G51" s="159">
        <v>2.6201582756651423</v>
      </c>
      <c r="H51" s="159">
        <v>2.7453719476724152</v>
      </c>
      <c r="I51" s="159">
        <v>3.3252181274242854</v>
      </c>
      <c r="J51" s="159">
        <v>3.2908867995012376</v>
      </c>
      <c r="K51" s="159">
        <v>3.0414937965666073</v>
      </c>
      <c r="L51" s="159">
        <v>3.4399044885681729</v>
      </c>
      <c r="M51" s="159">
        <v>3.5857399802042598</v>
      </c>
      <c r="N51" s="159">
        <v>3.426248757781273</v>
      </c>
      <c r="O51" s="159">
        <v>3.6590563079264693</v>
      </c>
      <c r="P51" s="159">
        <v>3.8717131412186769</v>
      </c>
      <c r="Q51" s="159">
        <v>3.6608794592208631</v>
      </c>
    </row>
    <row r="52" spans="1:17" x14ac:dyDescent="0.25">
      <c r="A52" s="129" t="s">
        <v>79</v>
      </c>
      <c r="B52" s="158">
        <v>3.6439110820013974</v>
      </c>
      <c r="C52" s="158">
        <v>3.1767458018285355</v>
      </c>
      <c r="D52" s="158">
        <v>3.7734955741797451</v>
      </c>
      <c r="E52" s="158">
        <v>3.9100828097942477</v>
      </c>
      <c r="F52" s="158">
        <v>4.5698596877218023</v>
      </c>
      <c r="G52" s="158">
        <v>4.2860981928368949</v>
      </c>
      <c r="H52" s="158">
        <v>4.4909247860596295</v>
      </c>
      <c r="I52" s="158">
        <v>5.4394467460648759</v>
      </c>
      <c r="J52" s="158">
        <v>5.3832869926884079</v>
      </c>
      <c r="K52" s="158">
        <v>4.9753257984689743</v>
      </c>
      <c r="L52" s="158">
        <v>5.6270525902641424</v>
      </c>
      <c r="M52" s="158">
        <v>5.8656126967120024</v>
      </c>
      <c r="N52" s="158">
        <v>5.6047143202477105</v>
      </c>
      <c r="O52" s="158">
        <v>5.9855447567994133</v>
      </c>
      <c r="P52" s="158">
        <v>6.3334123178293904</v>
      </c>
      <c r="Q52" s="158">
        <v>5.9885270978055818</v>
      </c>
    </row>
    <row r="53" spans="1:17" x14ac:dyDescent="0.25">
      <c r="A53" s="92" t="s">
        <v>125</v>
      </c>
      <c r="B53" s="91">
        <v>0.59541061360520253</v>
      </c>
      <c r="C53" s="91">
        <v>0.519076378256629</v>
      </c>
      <c r="D53" s="91">
        <v>0.61658456112075255</v>
      </c>
      <c r="E53" s="91">
        <v>0.63890274834808802</v>
      </c>
      <c r="F53" s="91">
        <v>0.74670948316929175</v>
      </c>
      <c r="G53" s="91">
        <v>0.70034320199918287</v>
      </c>
      <c r="H53" s="91">
        <v>0.73381161679003659</v>
      </c>
      <c r="I53" s="91">
        <v>0.88879894483277844</v>
      </c>
      <c r="J53" s="91">
        <v>0.87962250982508527</v>
      </c>
      <c r="K53" s="91">
        <v>0.81296214970348457</v>
      </c>
      <c r="L53" s="91">
        <v>0.91945351029743749</v>
      </c>
      <c r="M53" s="91">
        <v>0.95843393988679693</v>
      </c>
      <c r="N53" s="91">
        <v>0.91580346430069004</v>
      </c>
      <c r="O53" s="91">
        <v>0.97803069180544155</v>
      </c>
      <c r="P53" s="91">
        <v>1.0348718257697871</v>
      </c>
      <c r="Q53" s="91">
        <v>0.97851800267788114</v>
      </c>
    </row>
    <row r="54" spans="1:17" x14ac:dyDescent="0.25">
      <c r="A54" s="92" t="s">
        <v>26</v>
      </c>
      <c r="B54" s="91">
        <v>0.99083875351551565</v>
      </c>
      <c r="C54" s="91">
        <v>0.86380890743102556</v>
      </c>
      <c r="D54" s="91">
        <v>1.0260748868391678</v>
      </c>
      <c r="E54" s="91">
        <v>1.063215180122085</v>
      </c>
      <c r="F54" s="91">
        <v>1.2426192557465203</v>
      </c>
      <c r="G54" s="91">
        <v>1.1654598850702649</v>
      </c>
      <c r="H54" s="91">
        <v>1.2211555707630604</v>
      </c>
      <c r="I54" s="91">
        <v>1.479074135564453</v>
      </c>
      <c r="J54" s="91">
        <v>1.4638033842258356</v>
      </c>
      <c r="K54" s="91">
        <v>1.3528720930755944</v>
      </c>
      <c r="L54" s="91">
        <v>1.5300872192087804</v>
      </c>
      <c r="M54" s="91">
        <v>1.5949555963980224</v>
      </c>
      <c r="N54" s="91">
        <v>1.5240130798786249</v>
      </c>
      <c r="O54" s="91">
        <v>1.6275670762748282</v>
      </c>
      <c r="P54" s="91">
        <v>1.7221579301136962</v>
      </c>
      <c r="Q54" s="91">
        <v>1.6283780233530118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2.0576617148806791</v>
      </c>
      <c r="C56" s="157">
        <v>1.7938605161408809</v>
      </c>
      <c r="D56" s="157">
        <v>2.1308361262198248</v>
      </c>
      <c r="E56" s="157">
        <v>2.2079648813240746</v>
      </c>
      <c r="F56" s="157">
        <v>2.5805309488059898</v>
      </c>
      <c r="G56" s="157">
        <v>2.4202951057674471</v>
      </c>
      <c r="H56" s="157">
        <v>2.5359575985065326</v>
      </c>
      <c r="I56" s="157">
        <v>3.071573665667644</v>
      </c>
      <c r="J56" s="157">
        <v>3.0398610986374872</v>
      </c>
      <c r="K56" s="157">
        <v>2.8094915556898949</v>
      </c>
      <c r="L56" s="157">
        <v>3.1775118607579249</v>
      </c>
      <c r="M56" s="157">
        <v>3.312223160427183</v>
      </c>
      <c r="N56" s="157">
        <v>3.1648977760683961</v>
      </c>
      <c r="O56" s="157">
        <v>3.3799469887191429</v>
      </c>
      <c r="P56" s="157">
        <v>3.5763825619459073</v>
      </c>
      <c r="Q56" s="157">
        <v>3.3816310717746889</v>
      </c>
    </row>
    <row r="57" spans="1:17" x14ac:dyDescent="0.25">
      <c r="A57" s="156" t="s">
        <v>210</v>
      </c>
      <c r="B57" s="204">
        <v>31.647043871754232</v>
      </c>
      <c r="C57" s="204">
        <v>29.831941027721342</v>
      </c>
      <c r="D57" s="204">
        <v>35.045617427131901</v>
      </c>
      <c r="E57" s="204">
        <v>30.765382654878508</v>
      </c>
      <c r="F57" s="204">
        <v>36.077172885548983</v>
      </c>
      <c r="G57" s="204">
        <v>34.07515760197635</v>
      </c>
      <c r="H57" s="204">
        <v>35.891708692441277</v>
      </c>
      <c r="I57" s="204">
        <v>44.094897149968936</v>
      </c>
      <c r="J57" s="204">
        <v>42.061873066586607</v>
      </c>
      <c r="K57" s="204">
        <v>39.019389902936425</v>
      </c>
      <c r="L57" s="204">
        <v>44.666987110171405</v>
      </c>
      <c r="M57" s="204">
        <v>48.144776831564549</v>
      </c>
      <c r="N57" s="204">
        <v>45.575452956420939</v>
      </c>
      <c r="O57" s="204">
        <v>47.794330925556075</v>
      </c>
      <c r="P57" s="204">
        <v>49.875931441298391</v>
      </c>
      <c r="Q57" s="204">
        <v>47.590582534353189</v>
      </c>
    </row>
    <row r="58" spans="1:17" x14ac:dyDescent="0.25">
      <c r="A58" s="156" t="s">
        <v>209</v>
      </c>
      <c r="B58" s="204">
        <v>76.132935220740293</v>
      </c>
      <c r="C58" s="204">
        <v>63.344586193798676</v>
      </c>
      <c r="D58" s="204">
        <v>75.448946408871279</v>
      </c>
      <c r="E58" s="204">
        <v>85.450577026426942</v>
      </c>
      <c r="F58" s="204">
        <v>100.0872638220053</v>
      </c>
      <c r="G58" s="204">
        <v>92.470748732371717</v>
      </c>
      <c r="H58" s="204">
        <v>96.42333084999143</v>
      </c>
      <c r="I58" s="204">
        <v>115.40184584127951</v>
      </c>
      <c r="J58" s="204">
        <v>116.41885660259345</v>
      </c>
      <c r="K58" s="204">
        <v>107.73282915235177</v>
      </c>
      <c r="L58" s="204">
        <v>120.92571313518113</v>
      </c>
      <c r="M58" s="204">
        <v>125.43210596712009</v>
      </c>
      <c r="N58" s="204">
        <v>122.52680954144344</v>
      </c>
      <c r="O58" s="204">
        <v>133.39830733106186</v>
      </c>
      <c r="P58" s="204">
        <v>143.26549962045485</v>
      </c>
      <c r="Q58" s="204">
        <v>135.48524917062275</v>
      </c>
    </row>
    <row r="59" spans="1:17" x14ac:dyDescent="0.25">
      <c r="A59" s="152" t="s">
        <v>225</v>
      </c>
      <c r="B59" s="151">
        <v>62.714840192992192</v>
      </c>
      <c r="C59" s="151">
        <v>51.691351931594347</v>
      </c>
      <c r="D59" s="151">
        <v>61.920739779516609</v>
      </c>
      <c r="E59" s="151">
        <v>71.544541891615168</v>
      </c>
      <c r="F59" s="151">
        <v>83.45642416003065</v>
      </c>
      <c r="G59" s="151">
        <v>77.957396075704466</v>
      </c>
      <c r="H59" s="151">
        <v>81.432544884878013</v>
      </c>
      <c r="I59" s="151">
        <v>97.803510952250221</v>
      </c>
      <c r="J59" s="151">
        <v>98.892911846261072</v>
      </c>
      <c r="K59" s="151">
        <v>91.205482120961165</v>
      </c>
      <c r="L59" s="151">
        <v>102.43901351552383</v>
      </c>
      <c r="M59" s="151">
        <v>106.18887222117587</v>
      </c>
      <c r="N59" s="151">
        <v>103.91033202803627</v>
      </c>
      <c r="O59" s="151">
        <v>113.46734502897493</v>
      </c>
      <c r="P59" s="151">
        <v>122.4744466475691</v>
      </c>
      <c r="Q59" s="151">
        <v>114.87206201848275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5.7082868547500327</v>
      </c>
      <c r="E61" s="208">
        <v>9.4611638868654424</v>
      </c>
      <c r="F61" s="208">
        <v>23.193440502851097</v>
      </c>
      <c r="G61" s="208">
        <v>5.7630121969869395</v>
      </c>
      <c r="H61" s="208">
        <v>17.282465089711359</v>
      </c>
      <c r="I61" s="208">
        <v>2.4239560555154371</v>
      </c>
      <c r="J61" s="208">
        <v>0</v>
      </c>
      <c r="K61" s="208">
        <v>0</v>
      </c>
      <c r="L61" s="208">
        <v>0</v>
      </c>
      <c r="M61" s="208">
        <v>9.3809179892622332</v>
      </c>
      <c r="N61" s="208">
        <v>8.1576896243049006</v>
      </c>
      <c r="O61" s="208">
        <v>5.8153290798494153</v>
      </c>
      <c r="P61" s="208">
        <v>4.2261379497088676</v>
      </c>
      <c r="Q61" s="208">
        <v>4.1728574280168687</v>
      </c>
    </row>
    <row r="62" spans="1:17" x14ac:dyDescent="0.25">
      <c r="A62" s="154" t="s">
        <v>125</v>
      </c>
      <c r="B62" s="208">
        <v>62.714840192992192</v>
      </c>
      <c r="C62" s="208">
        <v>51.691351931594347</v>
      </c>
      <c r="D62" s="208">
        <v>56.212452924766573</v>
      </c>
      <c r="E62" s="208">
        <v>62.083378004749726</v>
      </c>
      <c r="F62" s="208">
        <v>60.262983657179561</v>
      </c>
      <c r="G62" s="208">
        <v>72.194383878717531</v>
      </c>
      <c r="H62" s="208">
        <v>64.150079795166647</v>
      </c>
      <c r="I62" s="208">
        <v>95.379554896734788</v>
      </c>
      <c r="J62" s="208">
        <v>98.892911846261072</v>
      </c>
      <c r="K62" s="208">
        <v>91.205482120961165</v>
      </c>
      <c r="L62" s="208">
        <v>102.43901351552383</v>
      </c>
      <c r="M62" s="208">
        <v>77.01310610832499</v>
      </c>
      <c r="N62" s="208">
        <v>52.327688171620458</v>
      </c>
      <c r="O62" s="208">
        <v>43.913776384392825</v>
      </c>
      <c r="P62" s="208">
        <v>31.378300483842857</v>
      </c>
      <c r="Q62" s="208">
        <v>29.939635440602466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19.794848123588647</v>
      </c>
      <c r="N64" s="208">
        <v>43.424954232110913</v>
      </c>
      <c r="O64" s="208">
        <v>63.738239564732694</v>
      </c>
      <c r="P64" s="208">
        <v>86.870008214017375</v>
      </c>
      <c r="Q64" s="208">
        <v>80.75956914986341</v>
      </c>
    </row>
    <row r="65" spans="1:17" x14ac:dyDescent="0.25">
      <c r="A65" s="152" t="s">
        <v>224</v>
      </c>
      <c r="B65" s="151">
        <v>13.418095027748096</v>
      </c>
      <c r="C65" s="151">
        <v>11.653234262204331</v>
      </c>
      <c r="D65" s="151">
        <v>13.528206629354667</v>
      </c>
      <c r="E65" s="151">
        <v>13.906035134811772</v>
      </c>
      <c r="F65" s="151">
        <v>16.63083966197464</v>
      </c>
      <c r="G65" s="151">
        <v>14.513352656667255</v>
      </c>
      <c r="H65" s="151">
        <v>14.990785965113425</v>
      </c>
      <c r="I65" s="151">
        <v>17.598334889029282</v>
      </c>
      <c r="J65" s="151">
        <v>17.525944756332375</v>
      </c>
      <c r="K65" s="151">
        <v>16.527347031390605</v>
      </c>
      <c r="L65" s="151">
        <v>18.486699619657305</v>
      </c>
      <c r="M65" s="151">
        <v>19.243233745944224</v>
      </c>
      <c r="N65" s="151">
        <v>18.616477513407183</v>
      </c>
      <c r="O65" s="151">
        <v>19.930962302086932</v>
      </c>
      <c r="P65" s="151">
        <v>20.791052972885744</v>
      </c>
      <c r="Q65" s="151">
        <v>20.134053614789849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1.8493557247112427</v>
      </c>
      <c r="H66" s="87">
        <v>1.8862438106223554</v>
      </c>
      <c r="I66" s="87">
        <v>5.3410262930328765</v>
      </c>
      <c r="J66" s="87">
        <v>5.8558905141359885</v>
      </c>
      <c r="K66" s="87">
        <v>4.5808147451290315</v>
      </c>
      <c r="L66" s="87">
        <v>7.0318573720125643</v>
      </c>
      <c r="M66" s="87">
        <v>7.7941473166716895</v>
      </c>
      <c r="N66" s="87">
        <v>7.8684321232767758</v>
      </c>
      <c r="O66" s="87">
        <v>8.6054578058550018</v>
      </c>
      <c r="P66" s="87">
        <v>10.188784334831936</v>
      </c>
      <c r="Q66" s="87">
        <v>7.7787793769699185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7.504081019570808E-17</v>
      </c>
      <c r="D69" s="87">
        <v>0</v>
      </c>
      <c r="E69" s="87">
        <v>1.0360390895456829E-16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2.2779755268129107</v>
      </c>
      <c r="C70" s="87">
        <v>2.1481816335365647</v>
      </c>
      <c r="D70" s="87">
        <v>3.6942610419380513</v>
      </c>
      <c r="E70" s="87">
        <v>4.2348432637238922</v>
      </c>
      <c r="F70" s="87">
        <v>3.573124561743878</v>
      </c>
      <c r="G70" s="87">
        <v>5.1742436749277232</v>
      </c>
      <c r="H70" s="87">
        <v>6.2668894477018915</v>
      </c>
      <c r="I70" s="87">
        <v>6.1135953629888302</v>
      </c>
      <c r="J70" s="87">
        <v>4.9984203267882048</v>
      </c>
      <c r="K70" s="87">
        <v>4.3751615488633018</v>
      </c>
      <c r="L70" s="87">
        <v>3.5710206213830622</v>
      </c>
      <c r="M70" s="87">
        <v>3.2884876667847589</v>
      </c>
      <c r="N70" s="87">
        <v>1.8252452465879478</v>
      </c>
      <c r="O70" s="87">
        <v>1.5367425031752675</v>
      </c>
      <c r="P70" s="87">
        <v>1.4674031581569702</v>
      </c>
      <c r="Q70" s="87">
        <v>1.7888825483463149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1.1320001674547531E-15</v>
      </c>
      <c r="D72" s="87">
        <v>0</v>
      </c>
      <c r="E72" s="87">
        <v>1.5192145243223492E-15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11.140119500935185</v>
      </c>
      <c r="C75" s="87">
        <v>9.5050526286677641</v>
      </c>
      <c r="D75" s="87">
        <v>9.8339455874166166</v>
      </c>
      <c r="E75" s="87">
        <v>9.6711918710878777</v>
      </c>
      <c r="F75" s="87">
        <v>13.057715100230761</v>
      </c>
      <c r="G75" s="87">
        <v>7.4897532570282896</v>
      </c>
      <c r="H75" s="87">
        <v>6.8376527067891777</v>
      </c>
      <c r="I75" s="87">
        <v>6.1437132330075732</v>
      </c>
      <c r="J75" s="87">
        <v>6.671633915408183</v>
      </c>
      <c r="K75" s="87">
        <v>7.5713707373982739</v>
      </c>
      <c r="L75" s="87">
        <v>7.8838216262616774</v>
      </c>
      <c r="M75" s="87">
        <v>8.1605987624877763</v>
      </c>
      <c r="N75" s="87">
        <v>8.922800143542462</v>
      </c>
      <c r="O75" s="87">
        <v>9.7887619930566636</v>
      </c>
      <c r="P75" s="87">
        <v>9.1348654798968365</v>
      </c>
      <c r="Q75" s="87">
        <v>10.566391689473615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0.47913353735016423</v>
      </c>
    </row>
    <row r="77" spans="1:17" x14ac:dyDescent="0.25">
      <c r="A77" s="156" t="s">
        <v>208</v>
      </c>
      <c r="B77" s="204">
        <v>454.32703962194887</v>
      </c>
      <c r="C77" s="204">
        <v>400.25462125466163</v>
      </c>
      <c r="D77" s="204">
        <v>467.59056079641346</v>
      </c>
      <c r="E77" s="204">
        <v>478.98543230401691</v>
      </c>
      <c r="F77" s="204">
        <v>565.14167946837449</v>
      </c>
      <c r="G77" s="204">
        <v>529.31693474897168</v>
      </c>
      <c r="H77" s="204">
        <v>550.98771507276342</v>
      </c>
      <c r="I77" s="204">
        <v>681.16401824671607</v>
      </c>
      <c r="J77" s="204">
        <v>675.7497731547287</v>
      </c>
      <c r="K77" s="204">
        <v>624.87700646679912</v>
      </c>
      <c r="L77" s="204">
        <v>709.81003022126663</v>
      </c>
      <c r="M77" s="204">
        <v>743.04281803993308</v>
      </c>
      <c r="N77" s="204">
        <v>713.78467486792044</v>
      </c>
      <c r="O77" s="204">
        <v>766.052721374366</v>
      </c>
      <c r="P77" s="204">
        <v>812.19195319818925</v>
      </c>
      <c r="Q77" s="204">
        <v>767.02413774011268</v>
      </c>
    </row>
    <row r="78" spans="1:17" x14ac:dyDescent="0.25">
      <c r="A78" s="152" t="s">
        <v>222</v>
      </c>
      <c r="B78" s="261">
        <v>422.31102842196827</v>
      </c>
      <c r="C78" s="261">
        <v>370.07487486409468</v>
      </c>
      <c r="D78" s="261">
        <v>432.13635266866089</v>
      </c>
      <c r="E78" s="261">
        <v>447.86136145424621</v>
      </c>
      <c r="F78" s="261">
        <v>528.64388915822542</v>
      </c>
      <c r="G78" s="261">
        <v>494.84450086709239</v>
      </c>
      <c r="H78" s="261">
        <v>514.67755125018755</v>
      </c>
      <c r="I78" s="261">
        <v>636.55502643262082</v>
      </c>
      <c r="J78" s="261">
        <v>633.19750809486573</v>
      </c>
      <c r="K78" s="261">
        <v>585.40269634762217</v>
      </c>
      <c r="L78" s="261">
        <v>664.62227855056472</v>
      </c>
      <c r="M78" s="261">
        <v>694.3367297080722</v>
      </c>
      <c r="N78" s="261">
        <v>667.67786570716703</v>
      </c>
      <c r="O78" s="261">
        <v>717.7011647358039</v>
      </c>
      <c r="P78" s="261">
        <v>761.7345270289386</v>
      </c>
      <c r="Q78" s="261">
        <v>718.87870495947436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32.473490306600738</v>
      </c>
      <c r="F79" s="83">
        <v>113.69127438547136</v>
      </c>
      <c r="G79" s="83">
        <v>69.063348043860174</v>
      </c>
      <c r="H79" s="83">
        <v>22.101882290808792</v>
      </c>
      <c r="I79" s="83">
        <v>251.87424272738397</v>
      </c>
      <c r="J79" s="83">
        <v>296.15070131548237</v>
      </c>
      <c r="K79" s="83">
        <v>263.28156938093497</v>
      </c>
      <c r="L79" s="83">
        <v>310.83028696384986</v>
      </c>
      <c r="M79" s="83">
        <v>341.49445956281198</v>
      </c>
      <c r="N79" s="83">
        <v>372.57254181950788</v>
      </c>
      <c r="O79" s="83">
        <v>478.64134705349102</v>
      </c>
      <c r="P79" s="83">
        <v>551.51103224805615</v>
      </c>
      <c r="Q79" s="83">
        <v>506.17556600438246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35.117663263593421</v>
      </c>
      <c r="C82" s="208">
        <v>0</v>
      </c>
      <c r="D82" s="208">
        <v>119.77951267445867</v>
      </c>
      <c r="E82" s="208">
        <v>147.31042235545064</v>
      </c>
      <c r="F82" s="208">
        <v>145.6688090501417</v>
      </c>
      <c r="G82" s="208">
        <v>123.88363963294108</v>
      </c>
      <c r="H82" s="208">
        <v>153.11236302775956</v>
      </c>
      <c r="I82" s="208">
        <v>143.90310406980896</v>
      </c>
      <c r="J82" s="208">
        <v>126.19363904175732</v>
      </c>
      <c r="K82" s="208">
        <v>105.69024909741472</v>
      </c>
      <c r="L82" s="208">
        <v>88.655550688908789</v>
      </c>
      <c r="M82" s="208">
        <v>80.924848416093468</v>
      </c>
      <c r="N82" s="208">
        <v>44.41545723425282</v>
      </c>
      <c r="O82" s="208">
        <v>33.651837774099675</v>
      </c>
      <c r="P82" s="208">
        <v>32.342622801118182</v>
      </c>
      <c r="Q82" s="208">
        <v>41.118133957590992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387.19336515837483</v>
      </c>
      <c r="C84" s="208">
        <v>370.07487486409468</v>
      </c>
      <c r="D84" s="208">
        <v>312.35683999420223</v>
      </c>
      <c r="E84" s="208">
        <v>268.07744879219484</v>
      </c>
      <c r="F84" s="208">
        <v>269.28380572261239</v>
      </c>
      <c r="G84" s="208">
        <v>301.89751319029114</v>
      </c>
      <c r="H84" s="208">
        <v>339.46330593161917</v>
      </c>
      <c r="I84" s="208">
        <v>240.77767963542789</v>
      </c>
      <c r="J84" s="208">
        <v>210.85316773762605</v>
      </c>
      <c r="K84" s="208">
        <v>216.43087786927251</v>
      </c>
      <c r="L84" s="208">
        <v>265.13644089780615</v>
      </c>
      <c r="M84" s="208">
        <v>271.91742172916673</v>
      </c>
      <c r="N84" s="208">
        <v>250.68986665340631</v>
      </c>
      <c r="O84" s="208">
        <v>205.40797990821318</v>
      </c>
      <c r="P84" s="208">
        <v>177.88087197976424</v>
      </c>
      <c r="Q84" s="208">
        <v>171.58500499750093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32.016011199980618</v>
      </c>
      <c r="C86" s="261">
        <v>30.179746390566919</v>
      </c>
      <c r="D86" s="261">
        <v>35.454208127752565</v>
      </c>
      <c r="E86" s="261">
        <v>31.124070849770682</v>
      </c>
      <c r="F86" s="261">
        <v>36.49779031014905</v>
      </c>
      <c r="G86" s="261">
        <v>34.472433881879255</v>
      </c>
      <c r="H86" s="261">
        <v>36.310163822575859</v>
      </c>
      <c r="I86" s="261">
        <v>44.608991814095297</v>
      </c>
      <c r="J86" s="261">
        <v>42.552265059863032</v>
      </c>
      <c r="K86" s="261">
        <v>39.474310119176906</v>
      </c>
      <c r="L86" s="261">
        <v>45.187751670701878</v>
      </c>
      <c r="M86" s="261">
        <v>48.706088331860883</v>
      </c>
      <c r="N86" s="261">
        <v>46.106809160753407</v>
      </c>
      <c r="O86" s="261">
        <v>48.351556638562073</v>
      </c>
      <c r="P86" s="261">
        <v>50.457426169250631</v>
      </c>
      <c r="Q86" s="261">
        <v>48.145432780638274</v>
      </c>
    </row>
    <row r="87" spans="1:17" x14ac:dyDescent="0.25">
      <c r="A87" s="156" t="s">
        <v>207</v>
      </c>
      <c r="B87" s="204">
        <v>65.832015364725123</v>
      </c>
      <c r="C87" s="204">
        <v>58.032261452136332</v>
      </c>
      <c r="D87" s="204">
        <v>68.822165038831741</v>
      </c>
      <c r="E87" s="204">
        <v>69.728981373835737</v>
      </c>
      <c r="F87" s="204">
        <v>84.678510666679983</v>
      </c>
      <c r="G87" s="204">
        <v>78.729999558634546</v>
      </c>
      <c r="H87" s="204">
        <v>83.662978937229042</v>
      </c>
      <c r="I87" s="204">
        <v>100.53517873963752</v>
      </c>
      <c r="J87" s="204">
        <v>98.08692979922165</v>
      </c>
      <c r="K87" s="204">
        <v>89.591393656628782</v>
      </c>
      <c r="L87" s="204">
        <v>102.92722947719201</v>
      </c>
      <c r="M87" s="204">
        <v>109.87033774647921</v>
      </c>
      <c r="N87" s="204">
        <v>104.88676897481682</v>
      </c>
      <c r="O87" s="204">
        <v>111.81541593072188</v>
      </c>
      <c r="P87" s="204">
        <v>118.15672068586738</v>
      </c>
      <c r="Q87" s="204">
        <v>111.67041404831244</v>
      </c>
    </row>
    <row r="88" spans="1:17" x14ac:dyDescent="0.25">
      <c r="A88" s="152" t="s">
        <v>220</v>
      </c>
      <c r="B88" s="261">
        <v>33.981484579677435</v>
      </c>
      <c r="C88" s="261">
        <v>28.008504417148004</v>
      </c>
      <c r="D88" s="261">
        <v>33.551208254772575</v>
      </c>
      <c r="E88" s="261">
        <v>38.765780787585747</v>
      </c>
      <c r="F88" s="261">
        <v>48.369365639259421</v>
      </c>
      <c r="G88" s="261">
        <v>44.43574254666234</v>
      </c>
      <c r="H88" s="261">
        <v>47.540490616704687</v>
      </c>
      <c r="I88" s="261">
        <v>56.156756387460106</v>
      </c>
      <c r="J88" s="261">
        <v>55.754603645378452</v>
      </c>
      <c r="K88" s="261">
        <v>50.32111348911922</v>
      </c>
      <c r="L88" s="261">
        <v>57.973038691062754</v>
      </c>
      <c r="M88" s="261">
        <v>61.415995444333667</v>
      </c>
      <c r="N88" s="261">
        <v>59.018271009780385</v>
      </c>
      <c r="O88" s="261">
        <v>63.713772862130313</v>
      </c>
      <c r="P88" s="261">
        <v>67.960092645614807</v>
      </c>
      <c r="Q88" s="261">
        <v>63.773829450038342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21.319538979279692</v>
      </c>
      <c r="C90" s="208">
        <v>18.682620173407269</v>
      </c>
      <c r="D90" s="208">
        <v>33.551208254772575</v>
      </c>
      <c r="E90" s="208">
        <v>38.765780787585747</v>
      </c>
      <c r="F90" s="208">
        <v>7.2100823307585333</v>
      </c>
      <c r="G90" s="208">
        <v>15.745167202573917</v>
      </c>
      <c r="H90" s="208">
        <v>2.8818698730110786</v>
      </c>
      <c r="I90" s="208">
        <v>14.820406643084429</v>
      </c>
      <c r="J90" s="208">
        <v>14.128442475081098</v>
      </c>
      <c r="K90" s="208">
        <v>14.958690414216564</v>
      </c>
      <c r="L90" s="208">
        <v>11.502371833055605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12.661945600397743</v>
      </c>
      <c r="C91" s="208">
        <v>9.3258842437407363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13.260548473291063</v>
      </c>
      <c r="K91" s="208">
        <v>23.570693791167795</v>
      </c>
      <c r="L91" s="208">
        <v>14.223236189318643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41.159283308500889</v>
      </c>
      <c r="G93" s="208">
        <v>28.690575344088419</v>
      </c>
      <c r="H93" s="208">
        <v>44.658620743693611</v>
      </c>
      <c r="I93" s="208">
        <v>41.336349744375674</v>
      </c>
      <c r="J93" s="208">
        <v>28.365612697006288</v>
      </c>
      <c r="K93" s="208">
        <v>11.791729283734862</v>
      </c>
      <c r="L93" s="208">
        <v>32.247430668688509</v>
      </c>
      <c r="M93" s="208">
        <v>61.415995444333667</v>
      </c>
      <c r="N93" s="208">
        <v>59.018271009780385</v>
      </c>
      <c r="O93" s="208">
        <v>63.713772862130313</v>
      </c>
      <c r="P93" s="208">
        <v>67.960092645614807</v>
      </c>
      <c r="Q93" s="208">
        <v>63.773829450038342</v>
      </c>
    </row>
    <row r="94" spans="1:17" x14ac:dyDescent="0.25">
      <c r="A94" s="149" t="s">
        <v>219</v>
      </c>
      <c r="B94" s="262">
        <v>31.850530785047685</v>
      </c>
      <c r="C94" s="262">
        <v>30.023757034988328</v>
      </c>
      <c r="D94" s="262">
        <v>35.270956784059166</v>
      </c>
      <c r="E94" s="262">
        <v>30.963200586249989</v>
      </c>
      <c r="F94" s="262">
        <v>36.309145027420556</v>
      </c>
      <c r="G94" s="262">
        <v>34.294257011972206</v>
      </c>
      <c r="H94" s="262">
        <v>36.122488320524361</v>
      </c>
      <c r="I94" s="262">
        <v>44.378422352177409</v>
      </c>
      <c r="J94" s="262">
        <v>42.332326153843191</v>
      </c>
      <c r="K94" s="262">
        <v>39.270280167509569</v>
      </c>
      <c r="L94" s="262">
        <v>44.95419078612926</v>
      </c>
      <c r="M94" s="262">
        <v>48.454342302145548</v>
      </c>
      <c r="N94" s="262">
        <v>45.868497965036426</v>
      </c>
      <c r="O94" s="262">
        <v>48.101643068591564</v>
      </c>
      <c r="P94" s="262">
        <v>50.196628040252577</v>
      </c>
      <c r="Q94" s="262">
        <v>47.896584598274096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1328.9686871768231</v>
      </c>
      <c r="C97" s="96">
        <v>1284.2919159971786</v>
      </c>
      <c r="D97" s="96">
        <v>1242.8985674253388</v>
      </c>
      <c r="E97" s="96">
        <v>1239.8360181412668</v>
      </c>
      <c r="F97" s="96">
        <v>1211.8105685718185</v>
      </c>
      <c r="G97" s="96">
        <v>1194.5124441521698</v>
      </c>
      <c r="H97" s="96">
        <v>1210.7353379576152</v>
      </c>
      <c r="I97" s="96">
        <v>1314.9457114001229</v>
      </c>
      <c r="J97" s="96">
        <v>1238.251360415811</v>
      </c>
      <c r="K97" s="96">
        <v>1104.5819396150453</v>
      </c>
      <c r="L97" s="96">
        <v>1140.0252657050712</v>
      </c>
      <c r="M97" s="96">
        <v>1142.3933560189162</v>
      </c>
      <c r="N97" s="96">
        <v>1098.6329326673401</v>
      </c>
      <c r="O97" s="96">
        <v>1134.1805476237921</v>
      </c>
      <c r="P97" s="96">
        <v>1153.7536051908162</v>
      </c>
      <c r="Q97" s="96">
        <v>1185.6657286656289</v>
      </c>
    </row>
    <row r="98" spans="1:17" x14ac:dyDescent="0.25">
      <c r="A98" s="132" t="s">
        <v>83</v>
      </c>
      <c r="B98" s="160">
        <v>8.2148785550671946</v>
      </c>
      <c r="C98" s="160">
        <v>7.8743185939871587</v>
      </c>
      <c r="D98" s="160">
        <v>7.6170309521555595</v>
      </c>
      <c r="E98" s="160">
        <v>7.7470105880503857</v>
      </c>
      <c r="F98" s="160">
        <v>7.5538735621586728</v>
      </c>
      <c r="G98" s="160">
        <v>7.4408655613511767</v>
      </c>
      <c r="H98" s="160">
        <v>7.5379680914212281</v>
      </c>
      <c r="I98" s="160">
        <v>8.175069528502549</v>
      </c>
      <c r="J98" s="160">
        <v>7.726549966900043</v>
      </c>
      <c r="K98" s="160">
        <v>6.8899482762704407</v>
      </c>
      <c r="L98" s="160">
        <v>7.1025433876468034</v>
      </c>
      <c r="M98" s="160">
        <v>7.0933126434092886</v>
      </c>
      <c r="N98" s="160">
        <v>6.8281011463076808</v>
      </c>
      <c r="O98" s="160">
        <v>7.0619691701620821</v>
      </c>
      <c r="P98" s="160">
        <v>7.1937339890308483</v>
      </c>
      <c r="Q98" s="160">
        <v>7.383100837125208</v>
      </c>
    </row>
    <row r="99" spans="1:17" x14ac:dyDescent="0.25">
      <c r="A99" s="76" t="s">
        <v>82</v>
      </c>
      <c r="B99" s="159">
        <v>2.2041162450532465</v>
      </c>
      <c r="C99" s="159">
        <v>2.1127413406527191</v>
      </c>
      <c r="D99" s="159">
        <v>2.0437090515919545</v>
      </c>
      <c r="E99" s="159">
        <v>2.0785836057416538</v>
      </c>
      <c r="F99" s="159">
        <v>2.0267634292855319</v>
      </c>
      <c r="G99" s="159">
        <v>1.9964424977305368</v>
      </c>
      <c r="H99" s="159">
        <v>2.0224958669347779</v>
      </c>
      <c r="I99" s="159">
        <v>2.1934351714910849</v>
      </c>
      <c r="J99" s="159">
        <v>2.0730938608648373</v>
      </c>
      <c r="K99" s="159">
        <v>1.848627076043253</v>
      </c>
      <c r="L99" s="159">
        <v>1.9056680092064715</v>
      </c>
      <c r="M99" s="159">
        <v>1.9031913282438182</v>
      </c>
      <c r="N99" s="159">
        <v>1.8320330067643162</v>
      </c>
      <c r="O99" s="159">
        <v>1.8947816289284289</v>
      </c>
      <c r="P99" s="159">
        <v>1.9301351616493725</v>
      </c>
      <c r="Q99" s="159">
        <v>1.9809437698791137</v>
      </c>
    </row>
    <row r="100" spans="1:17" x14ac:dyDescent="0.25">
      <c r="A100" s="76" t="s">
        <v>81</v>
      </c>
      <c r="B100" s="159">
        <v>23.617248281964184</v>
      </c>
      <c r="C100" s="159">
        <v>22.638160264800248</v>
      </c>
      <c r="D100" s="159">
        <v>21.898474817683091</v>
      </c>
      <c r="E100" s="159">
        <v>22.272157923519625</v>
      </c>
      <c r="F100" s="159">
        <v>21.716901377443094</v>
      </c>
      <c r="G100" s="159">
        <v>21.392010632555245</v>
      </c>
      <c r="H100" s="159">
        <v>21.671174170530701</v>
      </c>
      <c r="I100" s="159">
        <v>23.502799887147603</v>
      </c>
      <c r="J100" s="159">
        <v>22.213334951704315</v>
      </c>
      <c r="K100" s="159">
        <v>19.808158818148115</v>
      </c>
      <c r="L100" s="159">
        <v>20.419356110384449</v>
      </c>
      <c r="M100" s="159">
        <v>20.392818313504879</v>
      </c>
      <c r="N100" s="159">
        <v>19.630352291360641</v>
      </c>
      <c r="O100" s="159">
        <v>20.302707840813621</v>
      </c>
      <c r="P100" s="159">
        <v>20.681523233054833</v>
      </c>
      <c r="Q100" s="159">
        <v>21.225940760086782</v>
      </c>
    </row>
    <row r="101" spans="1:17" x14ac:dyDescent="0.25">
      <c r="A101" s="76" t="s">
        <v>80</v>
      </c>
      <c r="B101" s="159">
        <v>6.5314952403569118</v>
      </c>
      <c r="C101" s="159">
        <v>6.2607224285691654</v>
      </c>
      <c r="D101" s="159">
        <v>6.0561578696702174</v>
      </c>
      <c r="E101" s="159">
        <v>6.159502230454069</v>
      </c>
      <c r="F101" s="159">
        <v>6.0059426182343243</v>
      </c>
      <c r="G101" s="159">
        <v>5.9160920849064622</v>
      </c>
      <c r="H101" s="159">
        <v>5.9932964779754192</v>
      </c>
      <c r="I101" s="159">
        <v>6.4998438330004573</v>
      </c>
      <c r="J101" s="159">
        <v>6.1432343758823444</v>
      </c>
      <c r="K101" s="159">
        <v>5.4780681261571722</v>
      </c>
      <c r="L101" s="159">
        <v>5.6470984957201349</v>
      </c>
      <c r="M101" s="159">
        <v>5.6397593048059731</v>
      </c>
      <c r="N101" s="159">
        <v>5.4288946378002043</v>
      </c>
      <c r="O101" s="159">
        <v>5.6148386994728483</v>
      </c>
      <c r="P101" s="159">
        <v>5.7196024256215416</v>
      </c>
      <c r="Q101" s="159">
        <v>5.8701644404728484</v>
      </c>
    </row>
    <row r="102" spans="1:17" x14ac:dyDescent="0.25">
      <c r="A102" s="129" t="s">
        <v>79</v>
      </c>
      <c r="B102" s="158">
        <v>11.638948648067498</v>
      </c>
      <c r="C102" s="158">
        <v>11.156438788423443</v>
      </c>
      <c r="D102" s="158">
        <v>10.791910252671295</v>
      </c>
      <c r="E102" s="158">
        <v>10.976067120887105</v>
      </c>
      <c r="F102" s="158">
        <v>10.702428026733056</v>
      </c>
      <c r="G102" s="158">
        <v>10.542316795702391</v>
      </c>
      <c r="H102" s="158">
        <v>10.679892945307868</v>
      </c>
      <c r="I102" s="158">
        <v>11.582546692419637</v>
      </c>
      <c r="J102" s="158">
        <v>10.947078242076534</v>
      </c>
      <c r="K102" s="158">
        <v>9.7617698956593877</v>
      </c>
      <c r="L102" s="158">
        <v>10.062977462825842</v>
      </c>
      <c r="M102" s="158">
        <v>10.049899222235466</v>
      </c>
      <c r="N102" s="158">
        <v>9.6741440634767706</v>
      </c>
      <c r="O102" s="158">
        <v>10.005491374556296</v>
      </c>
      <c r="P102" s="158">
        <v>10.192177513633727</v>
      </c>
      <c r="Q102" s="158">
        <v>10.460474969992001</v>
      </c>
    </row>
    <row r="103" spans="1:17" x14ac:dyDescent="0.25">
      <c r="A103" s="92" t="s">
        <v>125</v>
      </c>
      <c r="B103" s="91">
        <v>1.9017899724542875</v>
      </c>
      <c r="C103" s="91">
        <v>1.8229484515894503</v>
      </c>
      <c r="D103" s="91">
        <v>1.7633849347350317</v>
      </c>
      <c r="E103" s="91">
        <v>1.7934759417427451</v>
      </c>
      <c r="F103" s="91">
        <v>1.7487636484704436</v>
      </c>
      <c r="G103" s="91">
        <v>1.7226016691664119</v>
      </c>
      <c r="H103" s="91">
        <v>1.7450814437302435</v>
      </c>
      <c r="I103" s="91">
        <v>1.8925739618917079</v>
      </c>
      <c r="J103" s="91">
        <v>1.7887391944039899</v>
      </c>
      <c r="K103" s="91">
        <v>1.5950612604561687</v>
      </c>
      <c r="L103" s="91">
        <v>1.6442782084972296</v>
      </c>
      <c r="M103" s="91">
        <v>1.6421412399819288</v>
      </c>
      <c r="N103" s="91">
        <v>1.5807433066605276</v>
      </c>
      <c r="O103" s="91">
        <v>1.6348850519903662</v>
      </c>
      <c r="P103" s="91">
        <v>1.6653893387630907</v>
      </c>
      <c r="Q103" s="91">
        <v>1.7092288149533972</v>
      </c>
    </row>
    <row r="104" spans="1:17" x14ac:dyDescent="0.25">
      <c r="A104" s="92" t="s">
        <v>26</v>
      </c>
      <c r="B104" s="91">
        <v>3.1648196432796141</v>
      </c>
      <c r="C104" s="91">
        <v>3.0336173561957942</v>
      </c>
      <c r="D104" s="91">
        <v>2.9344961120552493</v>
      </c>
      <c r="E104" s="91">
        <v>2.9845713629732971</v>
      </c>
      <c r="F104" s="91">
        <v>2.910164437869132</v>
      </c>
      <c r="G104" s="91">
        <v>2.86662758721384</v>
      </c>
      <c r="H104" s="91">
        <v>2.9040367823124438</v>
      </c>
      <c r="I104" s="91">
        <v>3.1494830331998558</v>
      </c>
      <c r="J104" s="91">
        <v>2.9766888148265123</v>
      </c>
      <c r="K104" s="91">
        <v>2.6543841761934415</v>
      </c>
      <c r="L104" s="91">
        <v>2.7362874179807601</v>
      </c>
      <c r="M104" s="91">
        <v>2.7327312314237524</v>
      </c>
      <c r="N104" s="91">
        <v>2.6305572856953621</v>
      </c>
      <c r="O104" s="91">
        <v>2.7206560145892715</v>
      </c>
      <c r="P104" s="91">
        <v>2.7714190154362917</v>
      </c>
      <c r="Q104" s="91">
        <v>2.8443734622510055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6.5723390323335957</v>
      </c>
      <c r="C106" s="157">
        <v>6.2998729806381988</v>
      </c>
      <c r="D106" s="157">
        <v>6.0940292058810144</v>
      </c>
      <c r="E106" s="157">
        <v>6.1980198161710636</v>
      </c>
      <c r="F106" s="157">
        <v>6.0434999403934793</v>
      </c>
      <c r="G106" s="157">
        <v>5.953087539322139</v>
      </c>
      <c r="H106" s="157">
        <v>6.0307747192651808</v>
      </c>
      <c r="I106" s="157">
        <v>6.5404896973280735</v>
      </c>
      <c r="J106" s="157">
        <v>6.1816502328460317</v>
      </c>
      <c r="K106" s="157">
        <v>5.5123244590097782</v>
      </c>
      <c r="L106" s="157">
        <v>5.6824118363478524</v>
      </c>
      <c r="M106" s="157">
        <v>5.675026750829784</v>
      </c>
      <c r="N106" s="157">
        <v>5.4628434711208795</v>
      </c>
      <c r="O106" s="157">
        <v>5.6499503079766589</v>
      </c>
      <c r="P106" s="157">
        <v>5.7553691594343439</v>
      </c>
      <c r="Q106" s="157">
        <v>5.9068726927875979</v>
      </c>
    </row>
    <row r="107" spans="1:17" x14ac:dyDescent="0.25">
      <c r="A107" s="156" t="s">
        <v>206</v>
      </c>
      <c r="B107" s="204">
        <v>964.34837802695313</v>
      </c>
      <c r="C107" s="204">
        <v>901.19751429638325</v>
      </c>
      <c r="D107" s="204">
        <v>877.08225624434954</v>
      </c>
      <c r="E107" s="204">
        <v>934.2206765530957</v>
      </c>
      <c r="F107" s="204">
        <v>912.61033678529088</v>
      </c>
      <c r="G107" s="204">
        <v>897.28943493512793</v>
      </c>
      <c r="H107" s="204">
        <v>907.72495927233194</v>
      </c>
      <c r="I107" s="204">
        <v>980.67038076923529</v>
      </c>
      <c r="J107" s="204">
        <v>936.00216952882022</v>
      </c>
      <c r="K107" s="204">
        <v>833.84482820738185</v>
      </c>
      <c r="L107" s="204">
        <v>856.84256531915401</v>
      </c>
      <c r="M107" s="204">
        <v>848.00072999032193</v>
      </c>
      <c r="N107" s="204">
        <v>818.39779372621729</v>
      </c>
      <c r="O107" s="204">
        <v>850.60708477215985</v>
      </c>
      <c r="P107" s="204">
        <v>869.66772252814349</v>
      </c>
      <c r="Q107" s="204">
        <v>889.46744693066103</v>
      </c>
    </row>
    <row r="108" spans="1:17" x14ac:dyDescent="0.25">
      <c r="A108" s="152" t="s">
        <v>218</v>
      </c>
      <c r="B108" s="151">
        <v>825.17089986521671</v>
      </c>
      <c r="C108" s="151">
        <v>746.95337000560278</v>
      </c>
      <c r="D108" s="151">
        <v>730.83111380758214</v>
      </c>
      <c r="E108" s="151">
        <v>826.68990793715102</v>
      </c>
      <c r="F108" s="151">
        <v>807.01347800111614</v>
      </c>
      <c r="G108" s="151">
        <v>791.72222382700431</v>
      </c>
      <c r="H108" s="151">
        <v>799.59614256580414</v>
      </c>
      <c r="I108" s="151">
        <v>859.89483622538967</v>
      </c>
      <c r="J108" s="151">
        <v>830.34278908844851</v>
      </c>
      <c r="K108" s="151">
        <v>738.8725801023819</v>
      </c>
      <c r="L108" s="151">
        <v>756.40166946957515</v>
      </c>
      <c r="M108" s="151">
        <v>740.50834893923559</v>
      </c>
      <c r="N108" s="151">
        <v>716.87872583228148</v>
      </c>
      <c r="O108" s="151">
        <v>749.49407307429578</v>
      </c>
      <c r="P108" s="151">
        <v>769.63235939440335</v>
      </c>
      <c r="Q108" s="151">
        <v>783.92411096399167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23.279931393470758</v>
      </c>
      <c r="C110" s="208">
        <v>31.381339363760276</v>
      </c>
      <c r="D110" s="208">
        <v>4.3710041408420608</v>
      </c>
      <c r="E110" s="208">
        <v>30.747001610049338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801.89096847174596</v>
      </c>
      <c r="C113" s="208">
        <v>715.5720306418425</v>
      </c>
      <c r="D113" s="208">
        <v>726.4601096667401</v>
      </c>
      <c r="E113" s="208">
        <v>795.9429063271017</v>
      </c>
      <c r="F113" s="208">
        <v>807.01347800111614</v>
      </c>
      <c r="G113" s="208">
        <v>791.72222382700431</v>
      </c>
      <c r="H113" s="208">
        <v>799.59614256580414</v>
      </c>
      <c r="I113" s="208">
        <v>859.89483622538967</v>
      </c>
      <c r="J113" s="208">
        <v>830.34278908844851</v>
      </c>
      <c r="K113" s="208">
        <v>738.8725801023819</v>
      </c>
      <c r="L113" s="208">
        <v>756.40166946957515</v>
      </c>
      <c r="M113" s="208">
        <v>740.50834893923559</v>
      </c>
      <c r="N113" s="208">
        <v>716.87872583228148</v>
      </c>
      <c r="O113" s="208">
        <v>749.49407307429578</v>
      </c>
      <c r="P113" s="208">
        <v>769.63235939440335</v>
      </c>
      <c r="Q113" s="208">
        <v>783.92411096399167</v>
      </c>
    </row>
    <row r="114" spans="1:17" x14ac:dyDescent="0.25">
      <c r="A114" s="152" t="s">
        <v>217</v>
      </c>
      <c r="B114" s="151">
        <v>139.17747816173645</v>
      </c>
      <c r="C114" s="151">
        <v>154.24414429078047</v>
      </c>
      <c r="D114" s="151">
        <v>146.25114243676734</v>
      </c>
      <c r="E114" s="151">
        <v>107.53076861594469</v>
      </c>
      <c r="F114" s="151">
        <v>105.59685878417469</v>
      </c>
      <c r="G114" s="151">
        <v>105.56721110812359</v>
      </c>
      <c r="H114" s="151">
        <v>108.12881670652784</v>
      </c>
      <c r="I114" s="151">
        <v>120.77554454384558</v>
      </c>
      <c r="J114" s="151">
        <v>105.65938044037168</v>
      </c>
      <c r="K114" s="151">
        <v>94.972248104999906</v>
      </c>
      <c r="L114" s="151">
        <v>100.44089584957885</v>
      </c>
      <c r="M114" s="151">
        <v>107.49238105108631</v>
      </c>
      <c r="N114" s="151">
        <v>101.51906789393576</v>
      </c>
      <c r="O114" s="151">
        <v>101.11301169786404</v>
      </c>
      <c r="P114" s="151">
        <v>100.03536313374015</v>
      </c>
      <c r="Q114" s="151">
        <v>105.54333596666942</v>
      </c>
    </row>
    <row r="115" spans="1:17" x14ac:dyDescent="0.25">
      <c r="A115" s="156" t="s">
        <v>205</v>
      </c>
      <c r="B115" s="204">
        <v>111.20343357690152</v>
      </c>
      <c r="C115" s="204">
        <v>123.24176785509171</v>
      </c>
      <c r="D115" s="204">
        <v>116.85532327732835</v>
      </c>
      <c r="E115" s="204">
        <v>85.917569733232042</v>
      </c>
      <c r="F115" s="204">
        <v>84.372367044108458</v>
      </c>
      <c r="G115" s="204">
        <v>84.348678417054685</v>
      </c>
      <c r="H115" s="204">
        <v>86.395412858393939</v>
      </c>
      <c r="I115" s="204">
        <v>96.500205513050318</v>
      </c>
      <c r="J115" s="204">
        <v>84.422322129757731</v>
      </c>
      <c r="K115" s="204">
        <v>75.883255130692035</v>
      </c>
      <c r="L115" s="204">
        <v>80.252729375031009</v>
      </c>
      <c r="M115" s="204">
        <v>85.886897895551897</v>
      </c>
      <c r="N115" s="204">
        <v>81.114193707498558</v>
      </c>
      <c r="O115" s="204">
        <v>80.789752973086962</v>
      </c>
      <c r="P115" s="204">
        <v>79.92870690368963</v>
      </c>
      <c r="Q115" s="204">
        <v>84.329602071212648</v>
      </c>
    </row>
    <row r="116" spans="1:17" x14ac:dyDescent="0.25">
      <c r="A116" s="156" t="s">
        <v>204</v>
      </c>
      <c r="B116" s="204">
        <v>99.226184988770967</v>
      </c>
      <c r="C116" s="204">
        <v>96.785964473276579</v>
      </c>
      <c r="D116" s="204">
        <v>93.386387116663869</v>
      </c>
      <c r="E116" s="204">
        <v>91.669961220681259</v>
      </c>
      <c r="F116" s="204">
        <v>89.444562704352293</v>
      </c>
      <c r="G116" s="204">
        <v>88.230934901673265</v>
      </c>
      <c r="H116" s="204">
        <v>89.477422037918814</v>
      </c>
      <c r="I116" s="204">
        <v>97.321668880914316</v>
      </c>
      <c r="J116" s="204">
        <v>91.300370825420146</v>
      </c>
      <c r="K116" s="204">
        <v>81.475204806716235</v>
      </c>
      <c r="L116" s="204">
        <v>84.193029579796274</v>
      </c>
      <c r="M116" s="204">
        <v>84.66038711406749</v>
      </c>
      <c r="N116" s="204">
        <v>81.338078337362589</v>
      </c>
      <c r="O116" s="204">
        <v>83.812122070490318</v>
      </c>
      <c r="P116" s="204">
        <v>85.137864540557644</v>
      </c>
      <c r="Q116" s="204">
        <v>87.609881362770693</v>
      </c>
    </row>
    <row r="117" spans="1:17" x14ac:dyDescent="0.25">
      <c r="A117" s="152" t="s">
        <v>216</v>
      </c>
      <c r="B117" s="151">
        <v>65.253349173597087</v>
      </c>
      <c r="C117" s="151">
        <v>59.135397307853431</v>
      </c>
      <c r="D117" s="151">
        <v>57.686889501022392</v>
      </c>
      <c r="E117" s="151">
        <v>65.421999298108645</v>
      </c>
      <c r="F117" s="151">
        <v>63.668662799742989</v>
      </c>
      <c r="G117" s="151">
        <v>62.46227191243338</v>
      </c>
      <c r="H117" s="151">
        <v>63.083478237679543</v>
      </c>
      <c r="I117" s="151">
        <v>67.84069394538534</v>
      </c>
      <c r="J117" s="151">
        <v>65.509209558204418</v>
      </c>
      <c r="K117" s="151">
        <v>58.292742856086043</v>
      </c>
      <c r="L117" s="151">
        <v>59.675685905402538</v>
      </c>
      <c r="M117" s="151">
        <v>58.421795489444676</v>
      </c>
      <c r="N117" s="151">
        <v>56.557555861863676</v>
      </c>
      <c r="O117" s="151">
        <v>59.13071678451864</v>
      </c>
      <c r="P117" s="151">
        <v>60.719510275620372</v>
      </c>
      <c r="Q117" s="151">
        <v>61.847046229239929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65.253349173597087</v>
      </c>
      <c r="C122" s="208">
        <v>59.135397307853431</v>
      </c>
      <c r="D122" s="208">
        <v>57.686889501022392</v>
      </c>
      <c r="E122" s="208">
        <v>65.421999298108645</v>
      </c>
      <c r="F122" s="208">
        <v>63.668662799742989</v>
      </c>
      <c r="G122" s="208">
        <v>62.46227191243338</v>
      </c>
      <c r="H122" s="208">
        <v>63.083478237679543</v>
      </c>
      <c r="I122" s="208">
        <v>67.84069394538534</v>
      </c>
      <c r="J122" s="208">
        <v>65.509209558204418</v>
      </c>
      <c r="K122" s="208">
        <v>58.292742856086043</v>
      </c>
      <c r="L122" s="208">
        <v>59.675685905402538</v>
      </c>
      <c r="M122" s="208">
        <v>58.421795489444676</v>
      </c>
      <c r="N122" s="208">
        <v>56.557555861863676</v>
      </c>
      <c r="O122" s="208">
        <v>59.13071678451864</v>
      </c>
      <c r="P122" s="208">
        <v>60.719510275620372</v>
      </c>
      <c r="Q122" s="208">
        <v>61.847046229239929</v>
      </c>
    </row>
    <row r="123" spans="1:17" x14ac:dyDescent="0.25">
      <c r="A123" s="152" t="s">
        <v>215</v>
      </c>
      <c r="B123" s="261">
        <v>33.972835815173873</v>
      </c>
      <c r="C123" s="261">
        <v>37.650567165423155</v>
      </c>
      <c r="D123" s="261">
        <v>35.699497615641477</v>
      </c>
      <c r="E123" s="261">
        <v>26.247961922572614</v>
      </c>
      <c r="F123" s="261">
        <v>25.775899904609307</v>
      </c>
      <c r="G123" s="261">
        <v>25.768662989239893</v>
      </c>
      <c r="H123" s="261">
        <v>26.393943800239267</v>
      </c>
      <c r="I123" s="261">
        <v>29.480974935528973</v>
      </c>
      <c r="J123" s="261">
        <v>25.791161267215728</v>
      </c>
      <c r="K123" s="261">
        <v>23.182461950630188</v>
      </c>
      <c r="L123" s="261">
        <v>24.517343674393732</v>
      </c>
      <c r="M123" s="261">
        <v>26.23859162462281</v>
      </c>
      <c r="N123" s="261">
        <v>24.780522475498909</v>
      </c>
      <c r="O123" s="261">
        <v>24.681405285971682</v>
      </c>
      <c r="P123" s="261">
        <v>24.418354264937275</v>
      </c>
      <c r="Q123" s="261">
        <v>25.762835133530768</v>
      </c>
    </row>
    <row r="124" spans="1:17" x14ac:dyDescent="0.25">
      <c r="A124" s="243" t="s">
        <v>203</v>
      </c>
      <c r="B124" s="242">
        <v>101.98400361368832</v>
      </c>
      <c r="C124" s="242">
        <v>113.02428795599435</v>
      </c>
      <c r="D124" s="242">
        <v>107.16731784322506</v>
      </c>
      <c r="E124" s="242">
        <v>78.7944891656051</v>
      </c>
      <c r="F124" s="242">
        <v>77.377393024212296</v>
      </c>
      <c r="G124" s="242">
        <v>77.355668326068098</v>
      </c>
      <c r="H124" s="242">
        <v>79.232716236800584</v>
      </c>
      <c r="I124" s="242">
        <v>88.499761124361541</v>
      </c>
      <c r="J124" s="242">
        <v>77.423206534384661</v>
      </c>
      <c r="K124" s="242">
        <v>69.592079277976524</v>
      </c>
      <c r="L124" s="242">
        <v>73.599297965306221</v>
      </c>
      <c r="M124" s="242">
        <v>78.766360206775374</v>
      </c>
      <c r="N124" s="242">
        <v>74.389341750552092</v>
      </c>
      <c r="O124" s="242">
        <v>74.091799094121612</v>
      </c>
      <c r="P124" s="242">
        <v>73.302138895435007</v>
      </c>
      <c r="Q124" s="242">
        <v>77.338173523428352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0.99999999999999989</v>
      </c>
      <c r="E129" s="77">
        <f t="shared" si="0"/>
        <v>0.99999999999999989</v>
      </c>
      <c r="F129" s="77">
        <f t="shared" si="0"/>
        <v>1</v>
      </c>
      <c r="G129" s="77">
        <f t="shared" si="0"/>
        <v>1</v>
      </c>
      <c r="H129" s="77">
        <f t="shared" si="0"/>
        <v>1.0000000000000002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0.99999999999999989</v>
      </c>
      <c r="N129" s="77">
        <f t="shared" si="0"/>
        <v>0.99999999999999989</v>
      </c>
      <c r="O129" s="77">
        <f t="shared" si="0"/>
        <v>0.99999999999999989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4.2553606819799045E-3</v>
      </c>
      <c r="C130" s="240">
        <f t="shared" si="1"/>
        <v>4.2836276075874499E-3</v>
      </c>
      <c r="D130" s="240">
        <f t="shared" si="1"/>
        <v>4.2846787319155621E-3</v>
      </c>
      <c r="E130" s="240">
        <f t="shared" si="1"/>
        <v>4.1982433124058537E-3</v>
      </c>
      <c r="F130" s="240">
        <f t="shared" si="1"/>
        <v>4.1910316021926625E-3</v>
      </c>
      <c r="G130" s="240">
        <f t="shared" si="1"/>
        <v>4.2047418541700833E-3</v>
      </c>
      <c r="H130" s="240">
        <f t="shared" si="1"/>
        <v>4.2112348113905601E-3</v>
      </c>
      <c r="I130" s="240">
        <f t="shared" si="1"/>
        <v>4.2232796876618605E-3</v>
      </c>
      <c r="J130" s="240">
        <f t="shared" si="1"/>
        <v>4.2244309533496244E-3</v>
      </c>
      <c r="K130" s="240">
        <f t="shared" si="1"/>
        <v>4.2334925962245135E-3</v>
      </c>
      <c r="L130" s="240">
        <f t="shared" si="1"/>
        <v>4.2350485832421837E-3</v>
      </c>
      <c r="M130" s="240">
        <f t="shared" si="1"/>
        <v>4.2376304476390968E-3</v>
      </c>
      <c r="N130" s="240">
        <f t="shared" si="1"/>
        <v>4.2365014487089304E-3</v>
      </c>
      <c r="O130" s="240">
        <f t="shared" si="1"/>
        <v>4.2484234583850412E-3</v>
      </c>
      <c r="P130" s="240">
        <f t="shared" si="1"/>
        <v>4.2490759155896065E-3</v>
      </c>
      <c r="Q130" s="240">
        <f t="shared" si="1"/>
        <v>4.2452107766474591E-3</v>
      </c>
    </row>
    <row r="131" spans="1:17" x14ac:dyDescent="0.25">
      <c r="A131" s="76" t="s">
        <v>82</v>
      </c>
      <c r="B131" s="239">
        <f t="shared" ref="B131:Q131" si="2">IF(B$7=0,0,B$7/B$5)</f>
        <v>4.4260751893354411E-4</v>
      </c>
      <c r="C131" s="239">
        <f t="shared" si="2"/>
        <v>4.455476113830551E-4</v>
      </c>
      <c r="D131" s="239">
        <f t="shared" si="2"/>
        <v>4.4565694066574696E-4</v>
      </c>
      <c r="E131" s="239">
        <f t="shared" si="2"/>
        <v>4.3666664126781868E-4</v>
      </c>
      <c r="F131" s="239">
        <f t="shared" si="2"/>
        <v>4.3591653865530797E-4</v>
      </c>
      <c r="G131" s="239">
        <f t="shared" si="2"/>
        <v>4.3734256598064767E-4</v>
      </c>
      <c r="H131" s="239">
        <f t="shared" si="2"/>
        <v>4.3801790983529832E-4</v>
      </c>
      <c r="I131" s="239">
        <f t="shared" si="2"/>
        <v>4.3927071851609413E-4</v>
      </c>
      <c r="J131" s="239">
        <f t="shared" si="2"/>
        <v>4.3939046367702788E-4</v>
      </c>
      <c r="K131" s="239">
        <f t="shared" si="2"/>
        <v>4.4033298102633302E-4</v>
      </c>
      <c r="L131" s="239">
        <f t="shared" si="2"/>
        <v>4.4049482196176763E-4</v>
      </c>
      <c r="M131" s="239">
        <f t="shared" si="2"/>
        <v>4.4076336620051565E-4</v>
      </c>
      <c r="N131" s="239">
        <f t="shared" si="2"/>
        <v>4.406459370440458E-4</v>
      </c>
      <c r="O131" s="239">
        <f t="shared" si="2"/>
        <v>4.4188596615504251E-4</v>
      </c>
      <c r="P131" s="239">
        <f t="shared" si="2"/>
        <v>4.4195382937184228E-4</v>
      </c>
      <c r="Q131" s="239">
        <f t="shared" si="2"/>
        <v>4.4155180949964623E-4</v>
      </c>
    </row>
    <row r="132" spans="1:17" x14ac:dyDescent="0.25">
      <c r="A132" s="76" t="s">
        <v>81</v>
      </c>
      <c r="B132" s="239">
        <f t="shared" ref="B132:Q132" si="3">IF(B$8=0,0,B$8/B$5)</f>
        <v>1.0317479927784395E-2</v>
      </c>
      <c r="C132" s="239">
        <f t="shared" si="3"/>
        <v>1.0386015466689722E-2</v>
      </c>
      <c r="D132" s="239">
        <f t="shared" si="3"/>
        <v>1.0388564006042175E-2</v>
      </c>
      <c r="E132" s="239">
        <f t="shared" si="3"/>
        <v>1.0178994060627789E-2</v>
      </c>
      <c r="F132" s="239">
        <f t="shared" si="3"/>
        <v>1.0161508662578058E-2</v>
      </c>
      <c r="G132" s="239">
        <f t="shared" si="3"/>
        <v>1.0194750321782393E-2</v>
      </c>
      <c r="H132" s="239">
        <f t="shared" si="3"/>
        <v>1.0210493042740902E-2</v>
      </c>
      <c r="I132" s="239">
        <f t="shared" si="3"/>
        <v>1.0239696858456935E-2</v>
      </c>
      <c r="J132" s="239">
        <f t="shared" si="3"/>
        <v>1.0242488198959602E-2</v>
      </c>
      <c r="K132" s="239">
        <f t="shared" si="3"/>
        <v>1.0264458914361079E-2</v>
      </c>
      <c r="L132" s="239">
        <f t="shared" si="3"/>
        <v>1.026823153577263E-2</v>
      </c>
      <c r="M132" s="239">
        <f t="shared" si="3"/>
        <v>1.0274491483185363E-2</v>
      </c>
      <c r="N132" s="239">
        <f t="shared" si="3"/>
        <v>1.027175413030954E-2</v>
      </c>
      <c r="O132" s="239">
        <f t="shared" si="3"/>
        <v>1.0300660045630189E-2</v>
      </c>
      <c r="P132" s="239">
        <f t="shared" si="3"/>
        <v>1.0302241983006343E-2</v>
      </c>
      <c r="Q132" s="239">
        <f t="shared" si="3"/>
        <v>1.0292870628511626E-2</v>
      </c>
    </row>
    <row r="133" spans="1:17" x14ac:dyDescent="0.25">
      <c r="A133" s="76" t="s">
        <v>80</v>
      </c>
      <c r="B133" s="239">
        <f t="shared" ref="B133:Q133" si="4">IF(B$9=0,0,B$9/B$5)</f>
        <v>8.4442272422134213E-4</v>
      </c>
      <c r="C133" s="239">
        <f t="shared" si="4"/>
        <v>8.5003193954073092E-4</v>
      </c>
      <c r="D133" s="239">
        <f t="shared" si="4"/>
        <v>8.5024052192304172E-4</v>
      </c>
      <c r="E133" s="239">
        <f t="shared" si="4"/>
        <v>8.3308850171458248E-4</v>
      </c>
      <c r="F133" s="239">
        <f t="shared" si="4"/>
        <v>8.3165742866587338E-4</v>
      </c>
      <c r="G133" s="239">
        <f t="shared" si="4"/>
        <v>8.3437805546809961E-4</v>
      </c>
      <c r="H133" s="239">
        <f t="shared" si="4"/>
        <v>8.3566650103925543E-4</v>
      </c>
      <c r="I133" s="239">
        <f t="shared" si="4"/>
        <v>8.3805665501069E-4</v>
      </c>
      <c r="J133" s="239">
        <f t="shared" si="4"/>
        <v>8.3828510918438227E-4</v>
      </c>
      <c r="K133" s="239">
        <f t="shared" si="4"/>
        <v>8.4008327806692575E-4</v>
      </c>
      <c r="L133" s="239">
        <f t="shared" si="4"/>
        <v>8.4039204409042112E-4</v>
      </c>
      <c r="M133" s="239">
        <f t="shared" si="4"/>
        <v>8.4090438255725059E-4</v>
      </c>
      <c r="N133" s="239">
        <f t="shared" si="4"/>
        <v>8.4068034694111777E-4</v>
      </c>
      <c r="O133" s="239">
        <f t="shared" si="4"/>
        <v>8.4304611958443965E-4</v>
      </c>
      <c r="P133" s="239">
        <f t="shared" si="4"/>
        <v>8.4317559149793683E-4</v>
      </c>
      <c r="Q133" s="239">
        <f t="shared" si="4"/>
        <v>8.4240860336251414E-4</v>
      </c>
    </row>
    <row r="134" spans="1:17" x14ac:dyDescent="0.25">
      <c r="A134" s="129" t="s">
        <v>79</v>
      </c>
      <c r="B134" s="238">
        <f t="shared" ref="B134:Q134" si="5">IF(B$10=0,0,B$10/B$5)</f>
        <v>4.0038070035392052E-3</v>
      </c>
      <c r="C134" s="238">
        <f t="shared" si="5"/>
        <v>4.0304029429140444E-3</v>
      </c>
      <c r="D134" s="238">
        <f t="shared" si="5"/>
        <v>4.0313919305136874E-3</v>
      </c>
      <c r="E134" s="238">
        <f t="shared" si="5"/>
        <v>3.9500661008484558E-3</v>
      </c>
      <c r="F134" s="238">
        <f t="shared" si="5"/>
        <v>3.9432807075488125E-3</v>
      </c>
      <c r="G134" s="238">
        <f t="shared" si="5"/>
        <v>3.9561804843221285E-3</v>
      </c>
      <c r="H134" s="238">
        <f t="shared" si="5"/>
        <v>3.9622896133797688E-3</v>
      </c>
      <c r="I134" s="238">
        <f t="shared" si="5"/>
        <v>3.973622462361528E-3</v>
      </c>
      <c r="J134" s="238">
        <f t="shared" si="5"/>
        <v>3.9747056715106668E-3</v>
      </c>
      <c r="K134" s="238">
        <f t="shared" si="5"/>
        <v>3.9832316395583796E-3</v>
      </c>
      <c r="L134" s="238">
        <f t="shared" si="5"/>
        <v>3.9846956451232056E-3</v>
      </c>
      <c r="M134" s="238">
        <f t="shared" si="5"/>
        <v>3.9871248838005127E-3</v>
      </c>
      <c r="N134" s="238">
        <f t="shared" si="5"/>
        <v>3.9860626251198954E-3</v>
      </c>
      <c r="O134" s="238">
        <f t="shared" si="5"/>
        <v>3.9972798707084093E-3</v>
      </c>
      <c r="P134" s="238">
        <f t="shared" si="5"/>
        <v>3.9978937582071132E-3</v>
      </c>
      <c r="Q134" s="238">
        <f t="shared" si="5"/>
        <v>3.9942571051657487E-3</v>
      </c>
    </row>
    <row r="135" spans="1:17" x14ac:dyDescent="0.25">
      <c r="A135" s="127" t="s">
        <v>214</v>
      </c>
      <c r="B135" s="236">
        <f t="shared" ref="B135:Q135" si="6">IF(B$15=0,0,B$15/B$5)</f>
        <v>3.4919511727103565E-2</v>
      </c>
      <c r="C135" s="236">
        <f t="shared" si="6"/>
        <v>3.5151470264583547E-2</v>
      </c>
      <c r="D135" s="236">
        <f t="shared" si="6"/>
        <v>3.5160095796247071E-2</v>
      </c>
      <c r="E135" s="236">
        <f t="shared" si="6"/>
        <v>3.4450806297477245E-2</v>
      </c>
      <c r="F135" s="236">
        <f t="shared" si="6"/>
        <v>3.4391626966233137E-2</v>
      </c>
      <c r="G135" s="236">
        <f t="shared" si="6"/>
        <v>3.4504133364747017E-2</v>
      </c>
      <c r="H135" s="236">
        <f t="shared" si="6"/>
        <v>3.4557414605221902E-2</v>
      </c>
      <c r="I135" s="236">
        <f t="shared" si="6"/>
        <v>3.4656254922092886E-2</v>
      </c>
      <c r="J135" s="236">
        <f t="shared" si="6"/>
        <v>3.4665702214270767E-2</v>
      </c>
      <c r="K135" s="236">
        <f t="shared" si="6"/>
        <v>3.474006210248811E-2</v>
      </c>
      <c r="L135" s="236">
        <f t="shared" si="6"/>
        <v>3.4752830539988802E-2</v>
      </c>
      <c r="M135" s="236">
        <f t="shared" si="6"/>
        <v>3.4774017332560241E-2</v>
      </c>
      <c r="N135" s="236">
        <f t="shared" si="6"/>
        <v>3.4764752761510177E-2</v>
      </c>
      <c r="O135" s="236">
        <f t="shared" si="6"/>
        <v>3.4862584834466671E-2</v>
      </c>
      <c r="P135" s="236">
        <f t="shared" si="6"/>
        <v>3.4867938901656015E-2</v>
      </c>
      <c r="Q135" s="236">
        <f t="shared" si="6"/>
        <v>3.4836221551540723E-2</v>
      </c>
    </row>
    <row r="136" spans="1:17" x14ac:dyDescent="0.25">
      <c r="A136" s="127" t="s">
        <v>213</v>
      </c>
      <c r="B136" s="237">
        <f t="shared" ref="B136:Q136" si="7">IF(B$16=0,0,B$16/B$5)</f>
        <v>0.2521204790794051</v>
      </c>
      <c r="C136" s="237">
        <f t="shared" si="7"/>
        <v>0.25413482980298263</v>
      </c>
      <c r="D136" s="237">
        <f t="shared" si="7"/>
        <v>0.2554128057194443</v>
      </c>
      <c r="E136" s="237">
        <f t="shared" si="7"/>
        <v>0.24505624450984592</v>
      </c>
      <c r="F136" s="237">
        <f t="shared" si="7"/>
        <v>0.24777235187143995</v>
      </c>
      <c r="G136" s="237">
        <f t="shared" si="7"/>
        <v>0.2482459275020559</v>
      </c>
      <c r="H136" s="237">
        <f t="shared" si="7"/>
        <v>0.24533718565510965</v>
      </c>
      <c r="I136" s="237">
        <f t="shared" si="7"/>
        <v>0.24707510977198854</v>
      </c>
      <c r="J136" s="237">
        <f t="shared" si="7"/>
        <v>0.24648163269168261</v>
      </c>
      <c r="K136" s="237">
        <f t="shared" si="7"/>
        <v>0.24616537039594211</v>
      </c>
      <c r="L136" s="237">
        <f t="shared" si="7"/>
        <v>0.24564542661156147</v>
      </c>
      <c r="M136" s="237">
        <f t="shared" si="7"/>
        <v>0.24473654120782576</v>
      </c>
      <c r="N136" s="237">
        <f t="shared" si="7"/>
        <v>0.24609703437799077</v>
      </c>
      <c r="O136" s="237">
        <f t="shared" si="7"/>
        <v>0.24826879091286436</v>
      </c>
      <c r="P136" s="237">
        <f t="shared" si="7"/>
        <v>0.2489169751708242</v>
      </c>
      <c r="Q136" s="237">
        <f t="shared" si="7"/>
        <v>0.24903278626394459</v>
      </c>
    </row>
    <row r="137" spans="1:17" x14ac:dyDescent="0.25">
      <c r="A137" s="142" t="s">
        <v>227</v>
      </c>
      <c r="B137" s="235">
        <f t="shared" ref="B137:Q137" si="8">IF(B$17=0,0,B$17/B$5)</f>
        <v>0.22834180195479561</v>
      </c>
      <c r="C137" s="235">
        <f t="shared" si="8"/>
        <v>0.22971877433211735</v>
      </c>
      <c r="D137" s="235">
        <f t="shared" si="8"/>
        <v>0.23109663611394196</v>
      </c>
      <c r="E137" s="235">
        <f t="shared" si="8"/>
        <v>0.22370505950005967</v>
      </c>
      <c r="F137" s="235">
        <f t="shared" si="8"/>
        <v>0.22538385989732801</v>
      </c>
      <c r="G137" s="235">
        <f t="shared" si="8"/>
        <v>0.22708323133822503</v>
      </c>
      <c r="H137" s="235">
        <f t="shared" si="8"/>
        <v>0.224181451725016</v>
      </c>
      <c r="I137" s="235">
        <f t="shared" si="8"/>
        <v>0.22585886670169514</v>
      </c>
      <c r="J137" s="235">
        <f t="shared" si="8"/>
        <v>0.22525960607531209</v>
      </c>
      <c r="K137" s="235">
        <f t="shared" si="8"/>
        <v>0.22489782133444169</v>
      </c>
      <c r="L137" s="235">
        <f t="shared" si="8"/>
        <v>0.22416161609477495</v>
      </c>
      <c r="M137" s="235">
        <f t="shared" si="8"/>
        <v>0.22336463235312573</v>
      </c>
      <c r="N137" s="235">
        <f t="shared" si="8"/>
        <v>0.22472607126195474</v>
      </c>
      <c r="O137" s="235">
        <f t="shared" si="8"/>
        <v>0.22692623455270639</v>
      </c>
      <c r="P137" s="235">
        <f t="shared" si="8"/>
        <v>0.22757114109958176</v>
      </c>
      <c r="Q137" s="235">
        <f t="shared" si="8"/>
        <v>0.22770636926506341</v>
      </c>
    </row>
    <row r="138" spans="1:17" x14ac:dyDescent="0.25">
      <c r="A138" s="142" t="s">
        <v>226</v>
      </c>
      <c r="B138" s="235">
        <f t="shared" ref="B138:Q138" si="9">IF(B$25=0,0,B$25/B$5)</f>
        <v>2.3778677124609477E-2</v>
      </c>
      <c r="C138" s="235">
        <f t="shared" si="9"/>
        <v>2.4416055470865235E-2</v>
      </c>
      <c r="D138" s="235">
        <f t="shared" si="9"/>
        <v>2.4316169605502338E-2</v>
      </c>
      <c r="E138" s="235">
        <f t="shared" si="9"/>
        <v>2.1351185009786236E-2</v>
      </c>
      <c r="F138" s="235">
        <f t="shared" si="9"/>
        <v>2.2388491974111958E-2</v>
      </c>
      <c r="G138" s="235">
        <f t="shared" si="9"/>
        <v>2.1162696163830878E-2</v>
      </c>
      <c r="H138" s="235">
        <f t="shared" si="9"/>
        <v>2.1155733930093647E-2</v>
      </c>
      <c r="I138" s="235">
        <f t="shared" si="9"/>
        <v>2.1216243070293402E-2</v>
      </c>
      <c r="J138" s="235">
        <f t="shared" si="9"/>
        <v>2.1222026616370512E-2</v>
      </c>
      <c r="K138" s="235">
        <f t="shared" si="9"/>
        <v>2.1267549061500423E-2</v>
      </c>
      <c r="L138" s="235">
        <f t="shared" si="9"/>
        <v>2.1483810516786512E-2</v>
      </c>
      <c r="M138" s="235">
        <f t="shared" si="9"/>
        <v>2.1371908854700042E-2</v>
      </c>
      <c r="N138" s="235">
        <f t="shared" si="9"/>
        <v>2.1370963116036042E-2</v>
      </c>
      <c r="O138" s="235">
        <f t="shared" si="9"/>
        <v>2.1342556360157972E-2</v>
      </c>
      <c r="P138" s="235">
        <f t="shared" si="9"/>
        <v>2.1345834071242426E-2</v>
      </c>
      <c r="Q138" s="235">
        <f t="shared" si="9"/>
        <v>2.132641699888119E-2</v>
      </c>
    </row>
    <row r="139" spans="1:17" x14ac:dyDescent="0.25">
      <c r="A139" s="127" t="s">
        <v>212</v>
      </c>
      <c r="B139" s="237">
        <f t="shared" ref="B139:Q139" si="10">IF(B$36=0,0,B$36/B$5)</f>
        <v>0.65861487800077123</v>
      </c>
      <c r="C139" s="237">
        <f t="shared" si="10"/>
        <v>0.6560075723647032</v>
      </c>
      <c r="D139" s="237">
        <f t="shared" si="10"/>
        <v>0.65470754702756351</v>
      </c>
      <c r="E139" s="237">
        <f t="shared" si="10"/>
        <v>0.66687726285195925</v>
      </c>
      <c r="F139" s="237">
        <f t="shared" si="10"/>
        <v>0.66431243543703311</v>
      </c>
      <c r="G139" s="237">
        <f t="shared" si="10"/>
        <v>0.66355126003789733</v>
      </c>
      <c r="H139" s="237">
        <f t="shared" si="10"/>
        <v>0.66632379920988993</v>
      </c>
      <c r="I139" s="237">
        <f t="shared" si="10"/>
        <v>0.66433320988793798</v>
      </c>
      <c r="J139" s="237">
        <f t="shared" si="10"/>
        <v>0.6649025368836321</v>
      </c>
      <c r="K139" s="237">
        <f t="shared" si="10"/>
        <v>0.66502871322052082</v>
      </c>
      <c r="L139" s="237">
        <f t="shared" si="10"/>
        <v>0.66551601708647845</v>
      </c>
      <c r="M139" s="237">
        <f t="shared" si="10"/>
        <v>0.66637074275601493</v>
      </c>
      <c r="N139" s="237">
        <f t="shared" si="10"/>
        <v>0.66503393258099175</v>
      </c>
      <c r="O139" s="237">
        <f t="shared" si="10"/>
        <v>0.66261208821193496</v>
      </c>
      <c r="P139" s="237">
        <f t="shared" si="10"/>
        <v>0.66195021736810422</v>
      </c>
      <c r="Q139" s="237">
        <f t="shared" si="10"/>
        <v>0.66191548524179555</v>
      </c>
    </row>
    <row r="140" spans="1:17" x14ac:dyDescent="0.25">
      <c r="A140" s="72" t="s">
        <v>211</v>
      </c>
      <c r="B140" s="234">
        <f t="shared" ref="B140:Q140" si="11">IF(B$44=0,0,B$44/B$5)</f>
        <v>3.4481453336261771E-2</v>
      </c>
      <c r="C140" s="234">
        <f t="shared" si="11"/>
        <v>3.4710501999615652E-2</v>
      </c>
      <c r="D140" s="234">
        <f t="shared" si="11"/>
        <v>3.4719019325684837E-2</v>
      </c>
      <c r="E140" s="234">
        <f t="shared" si="11"/>
        <v>3.401862772385298E-2</v>
      </c>
      <c r="F140" s="234">
        <f t="shared" si="11"/>
        <v>3.3960190785653155E-2</v>
      </c>
      <c r="G140" s="234">
        <f t="shared" si="11"/>
        <v>3.4071285813576352E-2</v>
      </c>
      <c r="H140" s="234">
        <f t="shared" si="11"/>
        <v>3.412389865139296E-2</v>
      </c>
      <c r="I140" s="234">
        <f t="shared" si="11"/>
        <v>3.4221499035973449E-2</v>
      </c>
      <c r="J140" s="234">
        <f t="shared" si="11"/>
        <v>3.4230827813733322E-2</v>
      </c>
      <c r="K140" s="234">
        <f t="shared" si="11"/>
        <v>3.430425487181174E-2</v>
      </c>
      <c r="L140" s="234">
        <f t="shared" si="11"/>
        <v>3.4316863131781054E-2</v>
      </c>
      <c r="M140" s="234">
        <f t="shared" si="11"/>
        <v>3.43377841402163E-2</v>
      </c>
      <c r="N140" s="234">
        <f t="shared" si="11"/>
        <v>3.4328635791383719E-2</v>
      </c>
      <c r="O140" s="234">
        <f t="shared" si="11"/>
        <v>3.4425240580270855E-2</v>
      </c>
      <c r="P140" s="234">
        <f t="shared" si="11"/>
        <v>3.4430527481742773E-2</v>
      </c>
      <c r="Q140" s="234">
        <f t="shared" si="11"/>
        <v>3.4399208019532147E-2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1</v>
      </c>
      <c r="D143" s="77">
        <f t="shared" si="12"/>
        <v>1.0000000000000002</v>
      </c>
      <c r="E143" s="77">
        <f t="shared" si="12"/>
        <v>1.0000000000000002</v>
      </c>
      <c r="F143" s="77">
        <f t="shared" si="12"/>
        <v>1</v>
      </c>
      <c r="G143" s="77">
        <f t="shared" si="12"/>
        <v>0.99999999999999978</v>
      </c>
      <c r="H143" s="77">
        <f t="shared" si="12"/>
        <v>1.0000000000000002</v>
      </c>
      <c r="I143" s="77">
        <f t="shared" si="12"/>
        <v>1.0000000000000002</v>
      </c>
      <c r="J143" s="77">
        <f t="shared" si="12"/>
        <v>1</v>
      </c>
      <c r="K143" s="77">
        <f t="shared" si="12"/>
        <v>1</v>
      </c>
      <c r="L143" s="77">
        <f t="shared" si="12"/>
        <v>0.99999999999999989</v>
      </c>
      <c r="M143" s="77">
        <f t="shared" si="12"/>
        <v>0.99999999999999989</v>
      </c>
      <c r="N143" s="77">
        <f t="shared" si="12"/>
        <v>1</v>
      </c>
      <c r="O143" s="77">
        <f t="shared" si="12"/>
        <v>0.99999999999999989</v>
      </c>
      <c r="P143" s="77">
        <f t="shared" si="12"/>
        <v>1</v>
      </c>
      <c r="Q143" s="77">
        <f t="shared" si="12"/>
        <v>0.99999999999999978</v>
      </c>
    </row>
    <row r="144" spans="1:17" x14ac:dyDescent="0.25">
      <c r="A144" s="132" t="s">
        <v>83</v>
      </c>
      <c r="B144" s="240">
        <f t="shared" ref="B144:Q144" si="13">IF(B$48=0,0,B$48/B$47)</f>
        <v>4.7485562945007703E-3</v>
      </c>
      <c r="C144" s="240">
        <f t="shared" si="13"/>
        <v>4.7147180522472592E-3</v>
      </c>
      <c r="D144" s="240">
        <f t="shared" si="13"/>
        <v>4.772623159473105E-3</v>
      </c>
      <c r="E144" s="240">
        <f t="shared" si="13"/>
        <v>4.8103577817714595E-3</v>
      </c>
      <c r="F144" s="240">
        <f t="shared" si="13"/>
        <v>4.7575055999281345E-3</v>
      </c>
      <c r="G144" s="240">
        <f t="shared" si="13"/>
        <v>4.7738408668003551E-3</v>
      </c>
      <c r="H144" s="240">
        <f t="shared" si="13"/>
        <v>4.7904220457617849E-3</v>
      </c>
      <c r="I144" s="240">
        <f t="shared" si="13"/>
        <v>4.7296599202625821E-3</v>
      </c>
      <c r="J144" s="240">
        <f t="shared" si="13"/>
        <v>4.7255091455009795E-3</v>
      </c>
      <c r="K144" s="240">
        <f t="shared" si="13"/>
        <v>4.7278803057577701E-3</v>
      </c>
      <c r="L144" s="240">
        <f t="shared" si="13"/>
        <v>4.7076272311172441E-3</v>
      </c>
      <c r="M144" s="240">
        <f t="shared" si="13"/>
        <v>4.6777239691726102E-3</v>
      </c>
      <c r="N144" s="240">
        <f t="shared" si="13"/>
        <v>4.650243754178481E-3</v>
      </c>
      <c r="O144" s="240">
        <f t="shared" si="13"/>
        <v>4.6278017879768053E-3</v>
      </c>
      <c r="P144" s="240">
        <f t="shared" si="13"/>
        <v>4.6162290327843277E-3</v>
      </c>
      <c r="Q144" s="240">
        <f t="shared" si="13"/>
        <v>4.6185210190780009E-3</v>
      </c>
    </row>
    <row r="145" spans="1:17" x14ac:dyDescent="0.25">
      <c r="A145" s="76" t="s">
        <v>82</v>
      </c>
      <c r="B145" s="239">
        <f t="shared" ref="B145:Q145" si="14">IF(B$49=0,0,B$49/B$47)</f>
        <v>1.273040751432709E-3</v>
      </c>
      <c r="C145" s="239">
        <f t="shared" si="14"/>
        <v>1.2639690549687839E-3</v>
      </c>
      <c r="D145" s="239">
        <f t="shared" si="14"/>
        <v>1.2794928387554378E-3</v>
      </c>
      <c r="E145" s="239">
        <f t="shared" si="14"/>
        <v>1.2896091159871844E-3</v>
      </c>
      <c r="F145" s="239">
        <f t="shared" si="14"/>
        <v>1.2754399712796441E-3</v>
      </c>
      <c r="G145" s="239">
        <f t="shared" si="14"/>
        <v>1.2798192939883055E-3</v>
      </c>
      <c r="H145" s="239">
        <f t="shared" si="14"/>
        <v>1.2842645432842115E-3</v>
      </c>
      <c r="I145" s="239">
        <f t="shared" si="14"/>
        <v>1.267974821291501E-3</v>
      </c>
      <c r="J145" s="239">
        <f t="shared" si="14"/>
        <v>1.2668620398282888E-3</v>
      </c>
      <c r="K145" s="239">
        <f t="shared" si="14"/>
        <v>1.2674977243285583E-3</v>
      </c>
      <c r="L145" s="239">
        <f t="shared" si="14"/>
        <v>1.2620680762923636E-3</v>
      </c>
      <c r="M145" s="239">
        <f t="shared" si="14"/>
        <v>1.2540513089434387E-3</v>
      </c>
      <c r="N145" s="239">
        <f t="shared" si="14"/>
        <v>1.2466841364017188E-3</v>
      </c>
      <c r="O145" s="239">
        <f t="shared" si="14"/>
        <v>1.2406676682911698E-3</v>
      </c>
      <c r="P145" s="239">
        <f t="shared" si="14"/>
        <v>1.2375651276340361E-3</v>
      </c>
      <c r="Q145" s="239">
        <f t="shared" si="14"/>
        <v>1.2381795863816237E-3</v>
      </c>
    </row>
    <row r="146" spans="1:17" x14ac:dyDescent="0.25">
      <c r="A146" s="76" t="s">
        <v>81</v>
      </c>
      <c r="B146" s="239">
        <f t="shared" ref="B146:Q146" si="15">IF(B$50=0,0,B$50/B$47)</f>
        <v>9.6498043343530172E-3</v>
      </c>
      <c r="C146" s="239">
        <f t="shared" si="15"/>
        <v>9.5810397675007795E-3</v>
      </c>
      <c r="D146" s="239">
        <f t="shared" si="15"/>
        <v>9.6987119440602627E-3</v>
      </c>
      <c r="E146" s="239">
        <f t="shared" si="15"/>
        <v>9.77539456067608E-3</v>
      </c>
      <c r="F146" s="239">
        <f t="shared" si="15"/>
        <v>9.6679907137379346E-3</v>
      </c>
      <c r="G146" s="239">
        <f t="shared" si="15"/>
        <v>9.7011865145856403E-3</v>
      </c>
      <c r="H146" s="239">
        <f t="shared" si="15"/>
        <v>9.7348820470143059E-3</v>
      </c>
      <c r="I146" s="239">
        <f t="shared" si="15"/>
        <v>9.6114039653317235E-3</v>
      </c>
      <c r="J146" s="239">
        <f t="shared" si="15"/>
        <v>9.6029689459697695E-3</v>
      </c>
      <c r="K146" s="239">
        <f t="shared" si="15"/>
        <v>9.6077875120989965E-3</v>
      </c>
      <c r="L146" s="239">
        <f t="shared" si="15"/>
        <v>9.5666301170236889E-3</v>
      </c>
      <c r="M146" s="239">
        <f t="shared" si="15"/>
        <v>9.5058620416701763E-3</v>
      </c>
      <c r="N146" s="239">
        <f t="shared" si="15"/>
        <v>9.4500179742709137E-3</v>
      </c>
      <c r="O146" s="239">
        <f t="shared" si="15"/>
        <v>9.4044124113811679E-3</v>
      </c>
      <c r="P146" s="239">
        <f t="shared" si="15"/>
        <v>9.3808947743793513E-3</v>
      </c>
      <c r="Q146" s="239">
        <f t="shared" si="15"/>
        <v>9.3855524467115845E-3</v>
      </c>
    </row>
    <row r="147" spans="1:17" x14ac:dyDescent="0.25">
      <c r="A147" s="76" t="s">
        <v>80</v>
      </c>
      <c r="B147" s="239">
        <f t="shared" ref="B147:Q147" si="16">IF(B$51=0,0,B$51/B$47)</f>
        <v>3.4595040060982707E-3</v>
      </c>
      <c r="C147" s="239">
        <f t="shared" si="16"/>
        <v>3.4348515586226217E-3</v>
      </c>
      <c r="D147" s="239">
        <f t="shared" si="16"/>
        <v>3.4770376332940662E-3</v>
      </c>
      <c r="E147" s="239">
        <f t="shared" si="16"/>
        <v>3.5045287419413281E-3</v>
      </c>
      <c r="F147" s="239">
        <f t="shared" si="16"/>
        <v>3.4660239157418868E-3</v>
      </c>
      <c r="G147" s="239">
        <f t="shared" si="16"/>
        <v>3.477924779431883E-3</v>
      </c>
      <c r="H147" s="239">
        <f t="shared" si="16"/>
        <v>3.4900047994390867E-3</v>
      </c>
      <c r="I147" s="239">
        <f t="shared" si="16"/>
        <v>3.4457372782080603E-3</v>
      </c>
      <c r="J147" s="239">
        <f t="shared" si="16"/>
        <v>3.442713280802194E-3</v>
      </c>
      <c r="K147" s="239">
        <f t="shared" si="16"/>
        <v>3.4444407613033658E-3</v>
      </c>
      <c r="L147" s="239">
        <f t="shared" si="16"/>
        <v>3.4296856255296056E-3</v>
      </c>
      <c r="M147" s="239">
        <f t="shared" si="16"/>
        <v>3.4078999609871694E-3</v>
      </c>
      <c r="N147" s="239">
        <f t="shared" si="16"/>
        <v>3.3878795783772535E-3</v>
      </c>
      <c r="O147" s="239">
        <f t="shared" si="16"/>
        <v>3.3715297517848352E-3</v>
      </c>
      <c r="P147" s="239">
        <f t="shared" si="16"/>
        <v>3.3630985591302743E-3</v>
      </c>
      <c r="Q147" s="239">
        <f t="shared" si="16"/>
        <v>3.3647683583856946E-3</v>
      </c>
    </row>
    <row r="148" spans="1:17" x14ac:dyDescent="0.25">
      <c r="A148" s="129" t="s">
        <v>79</v>
      </c>
      <c r="B148" s="238">
        <f t="shared" ref="B148:Q148" si="17">IF(B$52=0,0,B$52/B$47)</f>
        <v>5.6591138048275669E-3</v>
      </c>
      <c r="C148" s="238">
        <f t="shared" si="17"/>
        <v>5.6187869239838649E-3</v>
      </c>
      <c r="D148" s="238">
        <f t="shared" si="17"/>
        <v>5.6877956018532433E-3</v>
      </c>
      <c r="E148" s="238">
        <f t="shared" si="17"/>
        <v>5.7327660115366798E-3</v>
      </c>
      <c r="F148" s="238">
        <f t="shared" si="17"/>
        <v>5.6697791807327176E-3</v>
      </c>
      <c r="G148" s="238">
        <f t="shared" si="17"/>
        <v>5.6892468101613029E-3</v>
      </c>
      <c r="H148" s="238">
        <f t="shared" si="17"/>
        <v>5.7090075064532729E-3</v>
      </c>
      <c r="I148" s="238">
        <f t="shared" si="17"/>
        <v>5.6365939639158444E-3</v>
      </c>
      <c r="J148" s="238">
        <f t="shared" si="17"/>
        <v>5.6316472590023274E-3</v>
      </c>
      <c r="K148" s="238">
        <f t="shared" si="17"/>
        <v>5.6344731001444449E-3</v>
      </c>
      <c r="L148" s="238">
        <f t="shared" si="17"/>
        <v>5.6103364052881291E-3</v>
      </c>
      <c r="M148" s="238">
        <f t="shared" si="17"/>
        <v>5.5746990553263683E-3</v>
      </c>
      <c r="N148" s="238">
        <f t="shared" si="17"/>
        <v>5.541949382712609E-3</v>
      </c>
      <c r="O148" s="238">
        <f t="shared" si="17"/>
        <v>5.5152040662705447E-3</v>
      </c>
      <c r="P148" s="238">
        <f t="shared" si="17"/>
        <v>5.5014121820413358E-3</v>
      </c>
      <c r="Q148" s="238">
        <f t="shared" si="17"/>
        <v>5.504143667248748E-3</v>
      </c>
    </row>
    <row r="149" spans="1:17" x14ac:dyDescent="0.25">
      <c r="A149" s="127" t="s">
        <v>210</v>
      </c>
      <c r="B149" s="237">
        <f t="shared" ref="B149:Q149" si="18">IF(B$57=0,0,B$57/B$47)</f>
        <v>4.9148900405731513E-2</v>
      </c>
      <c r="C149" s="237">
        <f t="shared" si="18"/>
        <v>5.2764473653238719E-2</v>
      </c>
      <c r="D149" s="237">
        <f t="shared" si="18"/>
        <v>5.2824312298180347E-2</v>
      </c>
      <c r="E149" s="237">
        <f t="shared" si="18"/>
        <v>4.5106650829496983E-2</v>
      </c>
      <c r="F149" s="237">
        <f t="shared" si="18"/>
        <v>4.4760587349270235E-2</v>
      </c>
      <c r="G149" s="237">
        <f t="shared" si="18"/>
        <v>4.5230410730388262E-2</v>
      </c>
      <c r="H149" s="237">
        <f t="shared" si="18"/>
        <v>4.5626690293418939E-2</v>
      </c>
      <c r="I149" s="237">
        <f t="shared" si="18"/>
        <v>4.5693071872578365E-2</v>
      </c>
      <c r="J149" s="237">
        <f t="shared" si="18"/>
        <v>4.4002415714724852E-2</v>
      </c>
      <c r="K149" s="237">
        <f t="shared" si="18"/>
        <v>4.4188805255687427E-2</v>
      </c>
      <c r="L149" s="237">
        <f t="shared" si="18"/>
        <v>4.4534295686574847E-2</v>
      </c>
      <c r="M149" s="237">
        <f t="shared" si="18"/>
        <v>4.5756966202741362E-2</v>
      </c>
      <c r="N149" s="237">
        <f t="shared" si="18"/>
        <v>4.5065071821095329E-2</v>
      </c>
      <c r="O149" s="237">
        <f t="shared" si="18"/>
        <v>4.4038679681723154E-2</v>
      </c>
      <c r="P149" s="237">
        <f t="shared" si="18"/>
        <v>4.3323889722034818E-2</v>
      </c>
      <c r="Q149" s="237">
        <f t="shared" si="18"/>
        <v>4.3741207011173996E-2</v>
      </c>
    </row>
    <row r="150" spans="1:17" x14ac:dyDescent="0.25">
      <c r="A150" s="127" t="s">
        <v>209</v>
      </c>
      <c r="B150" s="237">
        <f t="shared" ref="B150:Q150" si="19">IF(B$58=0,0,B$58/B$47)</f>
        <v>0.118236953376232</v>
      </c>
      <c r="C150" s="237">
        <f t="shared" si="19"/>
        <v>0.11203909749593985</v>
      </c>
      <c r="D150" s="237">
        <f t="shared" si="19"/>
        <v>0.11372431134813828</v>
      </c>
      <c r="E150" s="237">
        <f t="shared" si="19"/>
        <v>0.12528332198393383</v>
      </c>
      <c r="F150" s="237">
        <f t="shared" si="19"/>
        <v>0.12417726657979929</v>
      </c>
      <c r="G150" s="237">
        <f t="shared" si="19"/>
        <v>0.12274308440672095</v>
      </c>
      <c r="H150" s="237">
        <f t="shared" si="19"/>
        <v>0.12257642820663338</v>
      </c>
      <c r="I150" s="237">
        <f t="shared" si="19"/>
        <v>0.11958446843225051</v>
      </c>
      <c r="J150" s="237">
        <f t="shared" si="19"/>
        <v>0.12178989074382592</v>
      </c>
      <c r="K150" s="237">
        <f t="shared" si="19"/>
        <v>0.12200562384239784</v>
      </c>
      <c r="L150" s="237">
        <f t="shared" si="19"/>
        <v>0.1205664812714837</v>
      </c>
      <c r="M150" s="237">
        <f t="shared" si="19"/>
        <v>0.1192111172008454</v>
      </c>
      <c r="N150" s="237">
        <f t="shared" si="19"/>
        <v>0.12115468116739563</v>
      </c>
      <c r="O150" s="237">
        <f t="shared" si="19"/>
        <v>0.12291594448276806</v>
      </c>
      <c r="P150" s="237">
        <f t="shared" si="19"/>
        <v>0.12444516878514716</v>
      </c>
      <c r="Q150" s="237">
        <f t="shared" si="19"/>
        <v>0.1245264927500061</v>
      </c>
    </row>
    <row r="151" spans="1:17" x14ac:dyDescent="0.25">
      <c r="A151" s="142" t="s">
        <v>225</v>
      </c>
      <c r="B151" s="235">
        <f t="shared" ref="B151:Q151" si="20">IF(B$59=0,0,B$59/B$47)</f>
        <v>9.7398210306708241E-2</v>
      </c>
      <c r="C151" s="235">
        <f t="shared" si="20"/>
        <v>9.1427740976036412E-2</v>
      </c>
      <c r="D151" s="235">
        <f t="shared" si="20"/>
        <v>9.3333224978802518E-2</v>
      </c>
      <c r="E151" s="235">
        <f t="shared" si="20"/>
        <v>0.10489499532844829</v>
      </c>
      <c r="F151" s="235">
        <f t="shared" si="20"/>
        <v>0.10354355024778308</v>
      </c>
      <c r="G151" s="235">
        <f t="shared" si="20"/>
        <v>0.10347846619412734</v>
      </c>
      <c r="H151" s="235">
        <f t="shared" si="20"/>
        <v>0.10351966068558174</v>
      </c>
      <c r="I151" s="235">
        <f t="shared" si="20"/>
        <v>0.10134829978472515</v>
      </c>
      <c r="J151" s="235">
        <f t="shared" si="20"/>
        <v>0.10345537897016795</v>
      </c>
      <c r="K151" s="235">
        <f t="shared" si="20"/>
        <v>0.10328868026178274</v>
      </c>
      <c r="L151" s="235">
        <f t="shared" si="20"/>
        <v>0.1021346997613484</v>
      </c>
      <c r="M151" s="235">
        <f t="shared" si="20"/>
        <v>0.10092227977980779</v>
      </c>
      <c r="N151" s="235">
        <f t="shared" si="20"/>
        <v>0.10274668208508911</v>
      </c>
      <c r="O151" s="235">
        <f t="shared" si="20"/>
        <v>0.1045511458220806</v>
      </c>
      <c r="P151" s="235">
        <f t="shared" si="20"/>
        <v>0.10638536999697966</v>
      </c>
      <c r="Q151" s="235">
        <f t="shared" si="20"/>
        <v>0.10558060811556239</v>
      </c>
    </row>
    <row r="152" spans="1:17" x14ac:dyDescent="0.25">
      <c r="A152" s="142" t="s">
        <v>224</v>
      </c>
      <c r="B152" s="235">
        <f t="shared" ref="B152:Q152" si="21">IF(B$65=0,0,B$65/B$47)</f>
        <v>2.0838743069523744E-2</v>
      </c>
      <c r="C152" s="235">
        <f t="shared" si="21"/>
        <v>2.0611356519903437E-2</v>
      </c>
      <c r="D152" s="235">
        <f t="shared" si="21"/>
        <v>2.0391086369335745E-2</v>
      </c>
      <c r="E152" s="235">
        <f t="shared" si="21"/>
        <v>2.0388326655485529E-2</v>
      </c>
      <c r="F152" s="235">
        <f t="shared" si="21"/>
        <v>2.0633716332016192E-2</v>
      </c>
      <c r="G152" s="235">
        <f t="shared" si="21"/>
        <v>1.9264618212593621E-2</v>
      </c>
      <c r="H152" s="235">
        <f t="shared" si="21"/>
        <v>1.9056767521051635E-2</v>
      </c>
      <c r="I152" s="235">
        <f t="shared" si="21"/>
        <v>1.8236168647525346E-2</v>
      </c>
      <c r="J152" s="235">
        <f t="shared" si="21"/>
        <v>1.8334511773657972E-2</v>
      </c>
      <c r="K152" s="235">
        <f t="shared" si="21"/>
        <v>1.8716943580615091E-2</v>
      </c>
      <c r="L152" s="235">
        <f t="shared" si="21"/>
        <v>1.8431781510135303E-2</v>
      </c>
      <c r="M152" s="235">
        <f t="shared" si="21"/>
        <v>1.8288837421037603E-2</v>
      </c>
      <c r="N152" s="235">
        <f t="shared" si="21"/>
        <v>1.8407999082306527E-2</v>
      </c>
      <c r="O152" s="235">
        <f t="shared" si="21"/>
        <v>1.8364798660687472E-2</v>
      </c>
      <c r="P152" s="235">
        <f t="shared" si="21"/>
        <v>1.8059798788167502E-2</v>
      </c>
      <c r="Q152" s="235">
        <f t="shared" si="21"/>
        <v>1.8505505926574354E-2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4.4037870786938128E-4</v>
      </c>
    </row>
    <row r="154" spans="1:17" x14ac:dyDescent="0.25">
      <c r="A154" s="127" t="s">
        <v>208</v>
      </c>
      <c r="B154" s="237">
        <f t="shared" ref="B154:Q154" si="23">IF(B$77=0,0,B$77/B$47)</f>
        <v>0.70558484111496378</v>
      </c>
      <c r="C154" s="237">
        <f t="shared" si="23"/>
        <v>0.70794000290338421</v>
      </c>
      <c r="D154" s="237">
        <f t="shared" si="23"/>
        <v>0.70479996143735979</v>
      </c>
      <c r="E154" s="237">
        <f t="shared" si="23"/>
        <v>0.70226425881710763</v>
      </c>
      <c r="F154" s="237">
        <f t="shared" si="23"/>
        <v>0.70116562594321274</v>
      </c>
      <c r="G154" s="237">
        <f t="shared" si="23"/>
        <v>0.70260048815907827</v>
      </c>
      <c r="H154" s="237">
        <f t="shared" si="23"/>
        <v>0.70043324062746326</v>
      </c>
      <c r="I154" s="237">
        <f t="shared" si="23"/>
        <v>0.70585211565196726</v>
      </c>
      <c r="J154" s="237">
        <f t="shared" si="23"/>
        <v>0.70692578027644171</v>
      </c>
      <c r="K154" s="237">
        <f t="shared" si="23"/>
        <v>0.70766273937666879</v>
      </c>
      <c r="L154" s="237">
        <f t="shared" si="23"/>
        <v>0.70770141019814159</v>
      </c>
      <c r="M154" s="237">
        <f t="shared" si="23"/>
        <v>0.70619052262284732</v>
      </c>
      <c r="N154" s="237">
        <f t="shared" si="23"/>
        <v>0.70579128787765932</v>
      </c>
      <c r="O154" s="237">
        <f t="shared" si="23"/>
        <v>0.70585673578033281</v>
      </c>
      <c r="P154" s="237">
        <f t="shared" si="23"/>
        <v>0.70549689192062948</v>
      </c>
      <c r="Q154" s="237">
        <f t="shared" si="23"/>
        <v>0.7049832089623842</v>
      </c>
    </row>
    <row r="155" spans="1:17" x14ac:dyDescent="0.25">
      <c r="A155" s="142" t="s">
        <v>222</v>
      </c>
      <c r="B155" s="259">
        <f t="shared" ref="B155:Q155" si="24">IF(B$78=0,0,B$78/B$47)</f>
        <v>0.65586292230847887</v>
      </c>
      <c r="C155" s="259">
        <f t="shared" si="24"/>
        <v>0.65456035751568586</v>
      </c>
      <c r="D155" s="259">
        <f t="shared" si="24"/>
        <v>0.65135977975646431</v>
      </c>
      <c r="E155" s="259">
        <f t="shared" si="24"/>
        <v>0.6566317174649684</v>
      </c>
      <c r="F155" s="259">
        <f t="shared" si="24"/>
        <v>0.65588318276465785</v>
      </c>
      <c r="G155" s="259">
        <f t="shared" si="24"/>
        <v>0.65684274401109177</v>
      </c>
      <c r="H155" s="259">
        <f t="shared" si="24"/>
        <v>0.65427459676259558</v>
      </c>
      <c r="I155" s="259">
        <f t="shared" si="24"/>
        <v>0.65962631627676338</v>
      </c>
      <c r="J155" s="259">
        <f t="shared" si="24"/>
        <v>0.66241034812240718</v>
      </c>
      <c r="K155" s="259">
        <f t="shared" si="24"/>
        <v>0.66295874459873783</v>
      </c>
      <c r="L155" s="259">
        <f t="shared" si="24"/>
        <v>0.66264789697704729</v>
      </c>
      <c r="M155" s="259">
        <f t="shared" si="24"/>
        <v>0.6599000839847029</v>
      </c>
      <c r="N155" s="259">
        <f t="shared" si="24"/>
        <v>0.66020081029628064</v>
      </c>
      <c r="O155" s="259">
        <f t="shared" si="24"/>
        <v>0.66130461686407538</v>
      </c>
      <c r="P155" s="259">
        <f t="shared" si="24"/>
        <v>0.66166789657470471</v>
      </c>
      <c r="Q155" s="259">
        <f t="shared" si="24"/>
        <v>0.66073203089831456</v>
      </c>
    </row>
    <row r="156" spans="1:17" x14ac:dyDescent="0.25">
      <c r="A156" s="142" t="s">
        <v>221</v>
      </c>
      <c r="B156" s="259">
        <f t="shared" ref="B156:Q156" si="25">IF(B$86=0,0,B$86/B$47)</f>
        <v>4.972191880648498E-2</v>
      </c>
      <c r="C156" s="259">
        <f t="shared" si="25"/>
        <v>5.3379645387698342E-2</v>
      </c>
      <c r="D156" s="259">
        <f t="shared" si="25"/>
        <v>5.3440181680895475E-2</v>
      </c>
      <c r="E156" s="259">
        <f t="shared" si="25"/>
        <v>4.5632541352139268E-2</v>
      </c>
      <c r="F156" s="259">
        <f t="shared" si="25"/>
        <v>4.5282443178554954E-2</v>
      </c>
      <c r="G156" s="259">
        <f t="shared" si="25"/>
        <v>4.5757744147986508E-2</v>
      </c>
      <c r="H156" s="259">
        <f t="shared" si="25"/>
        <v>4.6158643864867711E-2</v>
      </c>
      <c r="I156" s="259">
        <f t="shared" si="25"/>
        <v>4.6225799375203942E-2</v>
      </c>
      <c r="J156" s="259">
        <f t="shared" si="25"/>
        <v>4.4515432154034668E-2</v>
      </c>
      <c r="K156" s="259">
        <f t="shared" si="25"/>
        <v>4.4703994777930904E-2</v>
      </c>
      <c r="L156" s="259">
        <f t="shared" si="25"/>
        <v>4.5053513221094257E-2</v>
      </c>
      <c r="M156" s="259">
        <f t="shared" si="25"/>
        <v>4.6290438638144381E-2</v>
      </c>
      <c r="N156" s="259">
        <f t="shared" si="25"/>
        <v>4.5590477581378699E-2</v>
      </c>
      <c r="O156" s="259">
        <f t="shared" si="25"/>
        <v>4.4552118916257342E-2</v>
      </c>
      <c r="P156" s="259">
        <f t="shared" si="25"/>
        <v>4.3828995345924729E-2</v>
      </c>
      <c r="Q156" s="259">
        <f t="shared" si="25"/>
        <v>4.425117806406955E-2</v>
      </c>
    </row>
    <row r="157" spans="1:17" x14ac:dyDescent="0.25">
      <c r="A157" s="127" t="s">
        <v>207</v>
      </c>
      <c r="B157" s="237">
        <f t="shared" ref="B157:Q157" si="26">IF(B$87=0,0,B$87/B$47)</f>
        <v>0.10223928591186013</v>
      </c>
      <c r="C157" s="237">
        <f t="shared" si="26"/>
        <v>0.10264306059011397</v>
      </c>
      <c r="D157" s="237">
        <f t="shared" si="26"/>
        <v>0.10373575373888573</v>
      </c>
      <c r="E157" s="237">
        <f t="shared" si="26"/>
        <v>0.10223311215754902</v>
      </c>
      <c r="F157" s="237">
        <f t="shared" si="26"/>
        <v>0.10505978074629738</v>
      </c>
      <c r="G157" s="237">
        <f t="shared" si="26"/>
        <v>0.10450399843884479</v>
      </c>
      <c r="H157" s="237">
        <f t="shared" si="26"/>
        <v>0.10635505993053182</v>
      </c>
      <c r="I157" s="237">
        <f t="shared" si="26"/>
        <v>0.10417897409419415</v>
      </c>
      <c r="J157" s="237">
        <f t="shared" si="26"/>
        <v>0.10261221259390386</v>
      </c>
      <c r="K157" s="237">
        <f t="shared" si="26"/>
        <v>0.10146075212161293</v>
      </c>
      <c r="L157" s="237">
        <f t="shared" si="26"/>
        <v>0.10262146538854884</v>
      </c>
      <c r="M157" s="237">
        <f t="shared" si="26"/>
        <v>0.10442115763746611</v>
      </c>
      <c r="N157" s="237">
        <f t="shared" si="26"/>
        <v>0.10371218430790875</v>
      </c>
      <c r="O157" s="237">
        <f t="shared" si="26"/>
        <v>0.10302902436947158</v>
      </c>
      <c r="P157" s="237">
        <f t="shared" si="26"/>
        <v>0.10263484989621938</v>
      </c>
      <c r="Q157" s="237">
        <f t="shared" si="26"/>
        <v>0.10263792619862988</v>
      </c>
    </row>
    <row r="158" spans="1:17" x14ac:dyDescent="0.25">
      <c r="A158" s="142" t="s">
        <v>220</v>
      </c>
      <c r="B158" s="259">
        <f t="shared" ref="B158:Q158" si="27">IF(B$88=0,0,B$88/B$47)</f>
        <v>5.2774363634516895E-2</v>
      </c>
      <c r="C158" s="259">
        <f t="shared" si="27"/>
        <v>4.9539317338148724E-2</v>
      </c>
      <c r="D158" s="259">
        <f t="shared" si="27"/>
        <v>5.0571787086258722E-2</v>
      </c>
      <c r="E158" s="259">
        <f t="shared" si="27"/>
        <v>5.6836430664098235E-2</v>
      </c>
      <c r="F158" s="259">
        <f t="shared" si="27"/>
        <v>6.001138788211665E-2</v>
      </c>
      <c r="G158" s="259">
        <f t="shared" si="27"/>
        <v>5.8982761282335372E-2</v>
      </c>
      <c r="H158" s="259">
        <f t="shared" si="27"/>
        <v>6.043499517821467E-2</v>
      </c>
      <c r="I158" s="259">
        <f t="shared" si="27"/>
        <v>5.8192100936670321E-2</v>
      </c>
      <c r="J158" s="259">
        <f t="shared" si="27"/>
        <v>5.8326866322140909E-2</v>
      </c>
      <c r="K158" s="259">
        <f t="shared" si="27"/>
        <v>5.6987817845216858E-2</v>
      </c>
      <c r="L158" s="259">
        <f t="shared" si="27"/>
        <v>5.7800819216864467E-2</v>
      </c>
      <c r="M158" s="259">
        <f t="shared" si="27"/>
        <v>5.8369979316461824E-2</v>
      </c>
      <c r="N158" s="259">
        <f t="shared" si="27"/>
        <v>5.8357349171181683E-2</v>
      </c>
      <c r="O158" s="259">
        <f t="shared" si="27"/>
        <v>5.8707180957503421E-2</v>
      </c>
      <c r="P158" s="259">
        <f t="shared" si="27"/>
        <v>5.9032392462548426E-2</v>
      </c>
      <c r="Q158" s="259">
        <f t="shared" si="27"/>
        <v>5.8615468172842883E-2</v>
      </c>
    </row>
    <row r="159" spans="1:17" x14ac:dyDescent="0.25">
      <c r="A159" s="140" t="s">
        <v>219</v>
      </c>
      <c r="B159" s="260">
        <f t="shared" ref="B159:Q159" si="28">IF(B$94=0,0,B$94/B$47)</f>
        <v>4.9464922277343219E-2</v>
      </c>
      <c r="C159" s="260">
        <f t="shared" si="28"/>
        <v>5.3103743251965242E-2</v>
      </c>
      <c r="D159" s="260">
        <f t="shared" si="28"/>
        <v>5.3163966652627001E-2</v>
      </c>
      <c r="E159" s="260">
        <f t="shared" si="28"/>
        <v>4.5396681493450775E-2</v>
      </c>
      <c r="F159" s="260">
        <f t="shared" si="28"/>
        <v>4.5048392864180713E-2</v>
      </c>
      <c r="G159" s="260">
        <f t="shared" si="28"/>
        <v>4.552123715650943E-2</v>
      </c>
      <c r="H159" s="260">
        <f t="shared" si="28"/>
        <v>4.5920064752317157E-2</v>
      </c>
      <c r="I159" s="260">
        <f t="shared" si="28"/>
        <v>4.5986873157523832E-2</v>
      </c>
      <c r="J159" s="260">
        <f t="shared" si="28"/>
        <v>4.4285346271762942E-2</v>
      </c>
      <c r="K159" s="260">
        <f t="shared" si="28"/>
        <v>4.4472934276396085E-2</v>
      </c>
      <c r="L159" s="260">
        <f t="shared" si="28"/>
        <v>4.4820646171684374E-2</v>
      </c>
      <c r="M159" s="260">
        <f t="shared" si="28"/>
        <v>4.6051178321004291E-2</v>
      </c>
      <c r="N159" s="260">
        <f t="shared" si="28"/>
        <v>4.5354835136727056E-2</v>
      </c>
      <c r="O159" s="260">
        <f t="shared" si="28"/>
        <v>4.4321843411968147E-2</v>
      </c>
      <c r="P159" s="260">
        <f t="shared" si="28"/>
        <v>4.3602457433670944E-2</v>
      </c>
      <c r="Q159" s="260">
        <f t="shared" si="28"/>
        <v>4.4022458025787005E-2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</v>
      </c>
      <c r="E162" s="77">
        <f t="shared" si="29"/>
        <v>1</v>
      </c>
      <c r="F162" s="77">
        <f t="shared" si="29"/>
        <v>0.99999999999999978</v>
      </c>
      <c r="G162" s="77">
        <f t="shared" si="29"/>
        <v>1</v>
      </c>
      <c r="H162" s="77">
        <f t="shared" si="29"/>
        <v>1.0000000000000002</v>
      </c>
      <c r="I162" s="77">
        <f t="shared" si="29"/>
        <v>0.99999999999999989</v>
      </c>
      <c r="J162" s="77">
        <f t="shared" si="29"/>
        <v>0.99999999999999989</v>
      </c>
      <c r="K162" s="77">
        <f t="shared" si="29"/>
        <v>0.99999999999999978</v>
      </c>
      <c r="L162" s="77">
        <f t="shared" si="29"/>
        <v>0.99999999999999989</v>
      </c>
      <c r="M162" s="77">
        <f t="shared" si="29"/>
        <v>1</v>
      </c>
      <c r="N162" s="77">
        <f t="shared" si="29"/>
        <v>1</v>
      </c>
      <c r="O162" s="77">
        <f t="shared" si="29"/>
        <v>1</v>
      </c>
      <c r="P162" s="77">
        <f t="shared" si="29"/>
        <v>0.99999999999999978</v>
      </c>
      <c r="Q162" s="77">
        <f t="shared" si="29"/>
        <v>0.99999999999999978</v>
      </c>
    </row>
    <row r="163" spans="1:17" x14ac:dyDescent="0.25">
      <c r="A163" s="132" t="s">
        <v>83</v>
      </c>
      <c r="B163" s="240">
        <f t="shared" ref="B163:Q163" si="30">IF(B$98=0,0,B$98/B$97)</f>
        <v>6.1813936132072171E-3</v>
      </c>
      <c r="C163" s="240">
        <f t="shared" si="30"/>
        <v>6.1312529463935809E-3</v>
      </c>
      <c r="D163" s="240">
        <f t="shared" si="30"/>
        <v>6.1284413320503049E-3</v>
      </c>
      <c r="E163" s="240">
        <f t="shared" si="30"/>
        <v>6.2484154958367183E-3</v>
      </c>
      <c r="F163" s="240">
        <f t="shared" si="30"/>
        <v>6.2335432270254117E-3</v>
      </c>
      <c r="G163" s="240">
        <f t="shared" si="30"/>
        <v>6.2292072366248868E-3</v>
      </c>
      <c r="H163" s="240">
        <f t="shared" si="30"/>
        <v>6.2259420825504256E-3</v>
      </c>
      <c r="I163" s="240">
        <f t="shared" si="30"/>
        <v>6.217039576331961E-3</v>
      </c>
      <c r="J163" s="240">
        <f t="shared" si="30"/>
        <v>6.239888130876294E-3</v>
      </c>
      <c r="K163" s="240">
        <f t="shared" si="30"/>
        <v>6.237607215152945E-3</v>
      </c>
      <c r="L163" s="240">
        <f t="shared" si="30"/>
        <v>6.2301631387564858E-3</v>
      </c>
      <c r="M163" s="240">
        <f t="shared" si="30"/>
        <v>6.2091683272113103E-3</v>
      </c>
      <c r="N163" s="240">
        <f t="shared" si="30"/>
        <v>6.2150887191501948E-3</v>
      </c>
      <c r="O163" s="240">
        <f t="shared" si="30"/>
        <v>6.2264947013573177E-3</v>
      </c>
      <c r="P163" s="240">
        <f t="shared" si="30"/>
        <v>6.235069564823675E-3</v>
      </c>
      <c r="Q163" s="240">
        <f t="shared" si="30"/>
        <v>6.226966554421955E-3</v>
      </c>
    </row>
    <row r="164" spans="1:17" x14ac:dyDescent="0.25">
      <c r="A164" s="76" t="s">
        <v>82</v>
      </c>
      <c r="B164" s="239">
        <f t="shared" ref="B164:Q164" si="31">IF(B$99=0,0,B$99/B$97)</f>
        <v>1.6585163114230565E-3</v>
      </c>
      <c r="C164" s="239">
        <f t="shared" si="31"/>
        <v>1.6450631778775133E-3</v>
      </c>
      <c r="D164" s="239">
        <f t="shared" si="31"/>
        <v>1.6443087997321396E-3</v>
      </c>
      <c r="E164" s="239">
        <f t="shared" si="31"/>
        <v>1.6764988073647174E-3</v>
      </c>
      <c r="F164" s="239">
        <f t="shared" si="31"/>
        <v>1.6725084611815008E-3</v>
      </c>
      <c r="G164" s="239">
        <f t="shared" si="31"/>
        <v>1.6713450810029473E-3</v>
      </c>
      <c r="H164" s="239">
        <f t="shared" si="31"/>
        <v>1.6704690145961365E-3</v>
      </c>
      <c r="I164" s="239">
        <f t="shared" si="31"/>
        <v>1.6680804024643476E-3</v>
      </c>
      <c r="J164" s="239">
        <f t="shared" si="31"/>
        <v>1.6742108485701013E-3</v>
      </c>
      <c r="K164" s="239">
        <f t="shared" si="31"/>
        <v>1.6735988610202272E-3</v>
      </c>
      <c r="L164" s="239">
        <f t="shared" si="31"/>
        <v>1.6716015570302938E-3</v>
      </c>
      <c r="M164" s="239">
        <f t="shared" si="31"/>
        <v>1.665968484687427E-3</v>
      </c>
      <c r="N164" s="239">
        <f t="shared" si="31"/>
        <v>1.6675569722057891E-3</v>
      </c>
      <c r="O164" s="239">
        <f t="shared" si="31"/>
        <v>1.6706172865494501E-3</v>
      </c>
      <c r="P164" s="239">
        <f t="shared" si="31"/>
        <v>1.6729179895651574E-3</v>
      </c>
      <c r="Q164" s="239">
        <f t="shared" si="31"/>
        <v>1.6707438884216599E-3</v>
      </c>
    </row>
    <row r="165" spans="1:17" x14ac:dyDescent="0.25">
      <c r="A165" s="76" t="s">
        <v>81</v>
      </c>
      <c r="B165" s="239">
        <f t="shared" ref="B165:Q165" si="32">IF(B$100=0,0,B$100/B$97)</f>
        <v>1.7771109665597293E-2</v>
      </c>
      <c r="C165" s="239">
        <f t="shared" si="32"/>
        <v>1.762695846856828E-2</v>
      </c>
      <c r="D165" s="239">
        <f t="shared" si="32"/>
        <v>1.7618875257894719E-2</v>
      </c>
      <c r="E165" s="239">
        <f t="shared" si="32"/>
        <v>1.7963793273976285E-2</v>
      </c>
      <c r="F165" s="239">
        <f t="shared" si="32"/>
        <v>1.7921036456248755E-2</v>
      </c>
      <c r="G165" s="239">
        <f t="shared" si="32"/>
        <v>1.7908570762306852E-2</v>
      </c>
      <c r="H165" s="239">
        <f t="shared" si="32"/>
        <v>1.7899183654032699E-2</v>
      </c>
      <c r="I165" s="239">
        <f t="shared" si="32"/>
        <v>1.7873589520378281E-2</v>
      </c>
      <c r="J165" s="239">
        <f t="shared" si="32"/>
        <v>1.7939277647346954E-2</v>
      </c>
      <c r="K165" s="239">
        <f t="shared" si="32"/>
        <v>1.7932720161123947E-2</v>
      </c>
      <c r="L165" s="239">
        <f t="shared" si="32"/>
        <v>1.791131891954666E-2</v>
      </c>
      <c r="M165" s="239">
        <f t="shared" si="32"/>
        <v>1.7850960184652202E-2</v>
      </c>
      <c r="N165" s="239">
        <f t="shared" si="32"/>
        <v>1.7867980931265785E-2</v>
      </c>
      <c r="O165" s="239">
        <f t="shared" si="32"/>
        <v>1.7900772397613042E-2</v>
      </c>
      <c r="P165" s="239">
        <f t="shared" si="32"/>
        <v>1.7925424579396543E-2</v>
      </c>
      <c r="Q165" s="239">
        <f t="shared" si="32"/>
        <v>1.7902128944871223E-2</v>
      </c>
    </row>
    <row r="166" spans="1:17" x14ac:dyDescent="0.25">
      <c r="A166" s="76" t="s">
        <v>80</v>
      </c>
      <c r="B166" s="239">
        <f t="shared" ref="B166:Q166" si="33">IF(B$101=0,0,B$101/B$97)</f>
        <v>4.9147096567278845E-3</v>
      </c>
      <c r="C166" s="239">
        <f t="shared" si="33"/>
        <v>4.8748437567701069E-3</v>
      </c>
      <c r="D166" s="239">
        <f t="shared" si="33"/>
        <v>4.8726082951527838E-3</v>
      </c>
      <c r="E166" s="239">
        <f t="shared" si="33"/>
        <v>4.9679974934816384E-3</v>
      </c>
      <c r="F166" s="239">
        <f t="shared" si="33"/>
        <v>4.9561728326174264E-3</v>
      </c>
      <c r="G166" s="239">
        <f t="shared" si="33"/>
        <v>4.9527253683033269E-3</v>
      </c>
      <c r="H166" s="239">
        <f t="shared" si="33"/>
        <v>4.9501293057865872E-3</v>
      </c>
      <c r="I166" s="239">
        <f t="shared" si="33"/>
        <v>4.9430510907401476E-3</v>
      </c>
      <c r="J166" s="239">
        <f t="shared" si="33"/>
        <v>4.9612175461849813E-3</v>
      </c>
      <c r="K166" s="239">
        <f t="shared" si="33"/>
        <v>4.9594040330464923E-3</v>
      </c>
      <c r="L166" s="239">
        <f t="shared" si="33"/>
        <v>4.9534853880870569E-3</v>
      </c>
      <c r="M166" s="239">
        <f t="shared" si="33"/>
        <v>4.9367928087920253E-3</v>
      </c>
      <c r="N166" s="239">
        <f t="shared" si="33"/>
        <v>4.9415000009325619E-3</v>
      </c>
      <c r="O166" s="239">
        <f t="shared" si="33"/>
        <v>4.9505686825932864E-3</v>
      </c>
      <c r="P166" s="239">
        <f t="shared" si="33"/>
        <v>4.9573863950575408E-3</v>
      </c>
      <c r="Q166" s="239">
        <f t="shared" si="33"/>
        <v>4.9509438440792624E-3</v>
      </c>
    </row>
    <row r="167" spans="1:17" x14ac:dyDescent="0.25">
      <c r="A167" s="129" t="s">
        <v>79</v>
      </c>
      <c r="B167" s="238">
        <f t="shared" ref="B167:Q167" si="34">IF(B$102=0,0,B$102/B$97)</f>
        <v>8.7578802724032137E-3</v>
      </c>
      <c r="C167" s="238">
        <f t="shared" si="34"/>
        <v>8.6868403121272558E-3</v>
      </c>
      <c r="D167" s="238">
        <f t="shared" si="34"/>
        <v>8.6828567797183238E-3</v>
      </c>
      <c r="E167" s="238">
        <f t="shared" si="34"/>
        <v>8.8528377626439416E-3</v>
      </c>
      <c r="F167" s="238">
        <f t="shared" si="34"/>
        <v>8.8317665353805433E-3</v>
      </c>
      <c r="G167" s="238">
        <f t="shared" si="34"/>
        <v>8.8256232468009333E-3</v>
      </c>
      <c r="H167" s="238">
        <f t="shared" si="34"/>
        <v>8.8209971332989575E-3</v>
      </c>
      <c r="I167" s="238">
        <f t="shared" si="34"/>
        <v>8.8083839446776984E-3</v>
      </c>
      <c r="J167" s="238">
        <f t="shared" si="34"/>
        <v>8.8407560791214888E-3</v>
      </c>
      <c r="K167" s="238">
        <f t="shared" si="34"/>
        <v>8.8375244475402473E-3</v>
      </c>
      <c r="L167" s="238">
        <f t="shared" si="34"/>
        <v>8.8269775815908724E-3</v>
      </c>
      <c r="M167" s="238">
        <f t="shared" si="34"/>
        <v>8.7972318547597152E-3</v>
      </c>
      <c r="N167" s="238">
        <f t="shared" si="34"/>
        <v>8.8056199444059881E-3</v>
      </c>
      <c r="O167" s="238">
        <f t="shared" si="34"/>
        <v>8.8217800909376198E-3</v>
      </c>
      <c r="P167" s="238">
        <f t="shared" si="34"/>
        <v>8.8339290709718472E-3</v>
      </c>
      <c r="Q167" s="238">
        <f t="shared" si="34"/>
        <v>8.8224486186038471E-3</v>
      </c>
    </row>
    <row r="168" spans="1:17" x14ac:dyDescent="0.25">
      <c r="A168" s="127" t="s">
        <v>206</v>
      </c>
      <c r="B168" s="237">
        <f t="shared" ref="B168:Q168" si="35">IF(B$107=0,0,B$107/B$97)</f>
        <v>0.72563664391186955</v>
      </c>
      <c r="C168" s="237">
        <f t="shared" si="35"/>
        <v>0.70170769049547066</v>
      </c>
      <c r="D168" s="237">
        <f t="shared" si="35"/>
        <v>0.70567484687123194</v>
      </c>
      <c r="E168" s="237">
        <f t="shared" si="35"/>
        <v>0.75350341729356884</v>
      </c>
      <c r="F168" s="237">
        <f t="shared" si="35"/>
        <v>0.75309653212617989</v>
      </c>
      <c r="G168" s="237">
        <f t="shared" si="35"/>
        <v>0.75117629734866254</v>
      </c>
      <c r="H168" s="237">
        <f t="shared" si="35"/>
        <v>0.74973029266955216</v>
      </c>
      <c r="I168" s="237">
        <f t="shared" si="35"/>
        <v>0.74578773273083709</v>
      </c>
      <c r="J168" s="237">
        <f t="shared" si="35"/>
        <v>0.755906433419549</v>
      </c>
      <c r="K168" s="237">
        <f t="shared" si="35"/>
        <v>0.75489630809823194</v>
      </c>
      <c r="L168" s="237">
        <f t="shared" si="35"/>
        <v>0.75159962774090161</v>
      </c>
      <c r="M168" s="237">
        <f t="shared" si="35"/>
        <v>0.7423018748511353</v>
      </c>
      <c r="N168" s="237">
        <f t="shared" si="35"/>
        <v>0.74492377698823597</v>
      </c>
      <c r="O168" s="237">
        <f t="shared" si="35"/>
        <v>0.74997502518823522</v>
      </c>
      <c r="P168" s="237">
        <f t="shared" si="35"/>
        <v>0.75377248540368502</v>
      </c>
      <c r="Q168" s="237">
        <f t="shared" si="35"/>
        <v>0.75018398982627665</v>
      </c>
    </row>
    <row r="169" spans="1:17" x14ac:dyDescent="0.25">
      <c r="A169" s="142" t="s">
        <v>218</v>
      </c>
      <c r="B169" s="235">
        <f t="shared" ref="B169:Q169" si="36">IF(B$108=0,0,B$108/B$97)</f>
        <v>0.62091071657840002</v>
      </c>
      <c r="C169" s="235">
        <f t="shared" si="36"/>
        <v>0.58160715698785392</v>
      </c>
      <c r="D169" s="235">
        <f t="shared" si="36"/>
        <v>0.58800543581082154</v>
      </c>
      <c r="E169" s="235">
        <f t="shared" si="36"/>
        <v>0.66677358605576342</v>
      </c>
      <c r="F169" s="235">
        <f t="shared" si="36"/>
        <v>0.66595679137558872</v>
      </c>
      <c r="G169" s="235">
        <f t="shared" si="36"/>
        <v>0.66279947747965551</v>
      </c>
      <c r="H169" s="235">
        <f t="shared" si="36"/>
        <v>0.6604219084863252</v>
      </c>
      <c r="I169" s="235">
        <f t="shared" si="36"/>
        <v>0.65393942028967422</v>
      </c>
      <c r="J169" s="235">
        <f t="shared" si="36"/>
        <v>0.67057692455077555</v>
      </c>
      <c r="K169" s="235">
        <f t="shared" si="36"/>
        <v>0.66891604289663142</v>
      </c>
      <c r="L169" s="235">
        <f t="shared" si="36"/>
        <v>0.66349553139224815</v>
      </c>
      <c r="M169" s="235">
        <f t="shared" si="36"/>
        <v>0.64820785681020188</v>
      </c>
      <c r="N169" s="235">
        <f t="shared" si="36"/>
        <v>0.6525188755190432</v>
      </c>
      <c r="O169" s="235">
        <f t="shared" si="36"/>
        <v>0.66082430583433271</v>
      </c>
      <c r="P169" s="235">
        <f t="shared" si="36"/>
        <v>0.66706821623939017</v>
      </c>
      <c r="Q169" s="235">
        <f t="shared" si="36"/>
        <v>0.66116789244320573</v>
      </c>
    </row>
    <row r="170" spans="1:17" x14ac:dyDescent="0.25">
      <c r="A170" s="142" t="s">
        <v>217</v>
      </c>
      <c r="B170" s="235">
        <f t="shared" ref="B170:Q170" si="37">IF(B$114=0,0,B$114/B$97)</f>
        <v>0.10472592733346958</v>
      </c>
      <c r="C170" s="235">
        <f t="shared" si="37"/>
        <v>0.12010053350761675</v>
      </c>
      <c r="D170" s="235">
        <f t="shared" si="37"/>
        <v>0.11766941106041034</v>
      </c>
      <c r="E170" s="235">
        <f t="shared" si="37"/>
        <v>8.6729831237805394E-2</v>
      </c>
      <c r="F170" s="235">
        <f t="shared" si="37"/>
        <v>8.713974075059111E-2</v>
      </c>
      <c r="G170" s="235">
        <f t="shared" si="37"/>
        <v>8.8376819869007001E-2</v>
      </c>
      <c r="H170" s="235">
        <f t="shared" si="37"/>
        <v>8.9308384183226966E-2</v>
      </c>
      <c r="I170" s="235">
        <f t="shared" si="37"/>
        <v>9.1848312441162802E-2</v>
      </c>
      <c r="J170" s="235">
        <f t="shared" si="37"/>
        <v>8.5329508868773413E-2</v>
      </c>
      <c r="K170" s="235">
        <f t="shared" si="37"/>
        <v>8.5980265201600542E-2</v>
      </c>
      <c r="L170" s="235">
        <f t="shared" si="37"/>
        <v>8.810409634865346E-2</v>
      </c>
      <c r="M170" s="235">
        <f t="shared" si="37"/>
        <v>9.4094018040933369E-2</v>
      </c>
      <c r="N170" s="235">
        <f t="shared" si="37"/>
        <v>9.2404901469192668E-2</v>
      </c>
      <c r="O170" s="235">
        <f t="shared" si="37"/>
        <v>8.9150719353902411E-2</v>
      </c>
      <c r="P170" s="235">
        <f t="shared" si="37"/>
        <v>8.6704269164294898E-2</v>
      </c>
      <c r="Q170" s="235">
        <f t="shared" si="37"/>
        <v>8.9016097383070966E-2</v>
      </c>
    </row>
    <row r="171" spans="1:17" x14ac:dyDescent="0.25">
      <c r="A171" s="127" t="s">
        <v>205</v>
      </c>
      <c r="B171" s="237">
        <f t="shared" ref="B171:Q171" si="38">IF(B$115=0,0,B$115/B$97)</f>
        <v>8.3676488881867531E-2</v>
      </c>
      <c r="C171" s="237">
        <f t="shared" si="38"/>
        <v>9.5960868646752781E-2</v>
      </c>
      <c r="D171" s="237">
        <f t="shared" si="38"/>
        <v>9.4018390832482701E-2</v>
      </c>
      <c r="E171" s="237">
        <f t="shared" si="38"/>
        <v>6.9297526831038236E-2</v>
      </c>
      <c r="F171" s="237">
        <f t="shared" si="38"/>
        <v>6.9625046382905925E-2</v>
      </c>
      <c r="G171" s="237">
        <f t="shared" si="38"/>
        <v>7.0613478185171122E-2</v>
      </c>
      <c r="H171" s="237">
        <f t="shared" si="38"/>
        <v>7.1357802279178553E-2</v>
      </c>
      <c r="I171" s="237">
        <f t="shared" si="38"/>
        <v>7.3387216427588622E-2</v>
      </c>
      <c r="J171" s="237">
        <f t="shared" si="38"/>
        <v>6.8178662934324008E-2</v>
      </c>
      <c r="K171" s="237">
        <f t="shared" si="38"/>
        <v>6.8698620183069353E-2</v>
      </c>
      <c r="L171" s="237">
        <f t="shared" si="38"/>
        <v>7.0395570860788875E-2</v>
      </c>
      <c r="M171" s="237">
        <f t="shared" si="38"/>
        <v>7.5181545343414757E-2</v>
      </c>
      <c r="N171" s="237">
        <f t="shared" si="38"/>
        <v>7.3831933574541292E-2</v>
      </c>
      <c r="O171" s="237">
        <f t="shared" si="38"/>
        <v>7.1231827368533687E-2</v>
      </c>
      <c r="P171" s="237">
        <f t="shared" si="38"/>
        <v>6.9277102618865008E-2</v>
      </c>
      <c r="Q171" s="237">
        <f t="shared" si="38"/>
        <v>7.1124263805886351E-2</v>
      </c>
    </row>
    <row r="172" spans="1:17" x14ac:dyDescent="0.25">
      <c r="A172" s="127" t="s">
        <v>204</v>
      </c>
      <c r="B172" s="237">
        <f t="shared" ref="B172:Q172" si="39">IF(B$116=0,0,B$116/B$97)</f>
        <v>7.4664050361909415E-2</v>
      </c>
      <c r="C172" s="237">
        <f t="shared" si="39"/>
        <v>7.536134368495799E-2</v>
      </c>
      <c r="D172" s="237">
        <f t="shared" si="39"/>
        <v>7.5135968102460302E-2</v>
      </c>
      <c r="E172" s="237">
        <f t="shared" si="39"/>
        <v>7.3937165785932499E-2</v>
      </c>
      <c r="F172" s="237">
        <f t="shared" si="39"/>
        <v>7.3810680500804138E-2</v>
      </c>
      <c r="G172" s="237">
        <f t="shared" si="39"/>
        <v>7.3863554401308068E-2</v>
      </c>
      <c r="H172" s="237">
        <f t="shared" si="39"/>
        <v>7.3903370317792108E-2</v>
      </c>
      <c r="I172" s="237">
        <f t="shared" si="39"/>
        <v>7.4011929190056461E-2</v>
      </c>
      <c r="J172" s="237">
        <f t="shared" si="39"/>
        <v>7.373330952348886E-2</v>
      </c>
      <c r="K172" s="237">
        <f t="shared" si="39"/>
        <v>7.3761123448307445E-2</v>
      </c>
      <c r="L172" s="237">
        <f t="shared" si="39"/>
        <v>7.3851897946950698E-2</v>
      </c>
      <c r="M172" s="237">
        <f t="shared" si="39"/>
        <v>7.4107912715019028E-2</v>
      </c>
      <c r="N172" s="237">
        <f t="shared" si="39"/>
        <v>7.4035718317567764E-2</v>
      </c>
      <c r="O172" s="237">
        <f t="shared" si="39"/>
        <v>7.3896631577824251E-2</v>
      </c>
      <c r="P172" s="237">
        <f t="shared" si="39"/>
        <v>7.379206804426576E-2</v>
      </c>
      <c r="Q172" s="237">
        <f t="shared" si="39"/>
        <v>7.3890877710843975E-2</v>
      </c>
    </row>
    <row r="173" spans="1:17" x14ac:dyDescent="0.25">
      <c r="A173" s="142" t="s">
        <v>216</v>
      </c>
      <c r="B173" s="235">
        <f t="shared" ref="B173:Q173" si="40">IF(B$117=0,0,B$117/B$97)</f>
        <v>4.9100742405163184E-2</v>
      </c>
      <c r="C173" s="235">
        <f t="shared" si="40"/>
        <v>4.6045137068341818E-2</v>
      </c>
      <c r="D173" s="235">
        <f t="shared" si="40"/>
        <v>4.6413191722089304E-2</v>
      </c>
      <c r="E173" s="235">
        <f t="shared" si="40"/>
        <v>5.2766654896982089E-2</v>
      </c>
      <c r="F173" s="235">
        <f t="shared" si="40"/>
        <v>5.2540111838420264E-2</v>
      </c>
      <c r="G173" s="235">
        <f t="shared" si="40"/>
        <v>5.2291018162449771E-2</v>
      </c>
      <c r="H173" s="235">
        <f t="shared" si="40"/>
        <v>5.2103441817511351E-2</v>
      </c>
      <c r="I173" s="235">
        <f t="shared" si="40"/>
        <v>5.1592011257369841E-2</v>
      </c>
      <c r="J173" s="235">
        <f t="shared" si="40"/>
        <v>5.2904613435034789E-2</v>
      </c>
      <c r="K173" s="235">
        <f t="shared" si="40"/>
        <v>5.2773579546666755E-2</v>
      </c>
      <c r="L173" s="235">
        <f t="shared" si="40"/>
        <v>5.2345932761845348E-2</v>
      </c>
      <c r="M173" s="235">
        <f t="shared" si="40"/>
        <v>5.1139824283499516E-2</v>
      </c>
      <c r="N173" s="235">
        <f t="shared" si="40"/>
        <v>5.1479938549219686E-2</v>
      </c>
      <c r="O173" s="235">
        <f t="shared" si="40"/>
        <v>5.2135188624423762E-2</v>
      </c>
      <c r="P173" s="235">
        <f t="shared" si="40"/>
        <v>5.2627796786453497E-2</v>
      </c>
      <c r="Q173" s="235">
        <f t="shared" si="40"/>
        <v>5.2162295606573525E-2</v>
      </c>
    </row>
    <row r="174" spans="1:17" x14ac:dyDescent="0.25">
      <c r="A174" s="142" t="s">
        <v>215</v>
      </c>
      <c r="B174" s="259">
        <f t="shared" ref="B174:Q174" si="41">IF(B$123=0,0,B$123/B$97)</f>
        <v>2.5563307956746231E-2</v>
      </c>
      <c r="C174" s="259">
        <f t="shared" si="41"/>
        <v>2.9316206616616176E-2</v>
      </c>
      <c r="D174" s="259">
        <f t="shared" si="41"/>
        <v>2.8722776380371001E-2</v>
      </c>
      <c r="E174" s="259">
        <f t="shared" si="41"/>
        <v>2.1170510888950417E-2</v>
      </c>
      <c r="F174" s="259">
        <f t="shared" si="41"/>
        <v>2.1270568662383874E-2</v>
      </c>
      <c r="G174" s="259">
        <f t="shared" si="41"/>
        <v>2.1572536238858308E-2</v>
      </c>
      <c r="H174" s="259">
        <f t="shared" si="41"/>
        <v>2.1799928500280754E-2</v>
      </c>
      <c r="I174" s="259">
        <f t="shared" si="41"/>
        <v>2.2419917932686613E-2</v>
      </c>
      <c r="J174" s="259">
        <f t="shared" si="41"/>
        <v>2.0828696088454068E-2</v>
      </c>
      <c r="K174" s="259">
        <f t="shared" si="41"/>
        <v>2.098754390164069E-2</v>
      </c>
      <c r="L174" s="259">
        <f t="shared" si="41"/>
        <v>2.1505965185105346E-2</v>
      </c>
      <c r="M174" s="259">
        <f t="shared" si="41"/>
        <v>2.2968088431519502E-2</v>
      </c>
      <c r="N174" s="259">
        <f t="shared" si="41"/>
        <v>2.2555779768348081E-2</v>
      </c>
      <c r="O174" s="259">
        <f t="shared" si="41"/>
        <v>2.1761442953400493E-2</v>
      </c>
      <c r="P174" s="259">
        <f t="shared" si="41"/>
        <v>2.116427125781227E-2</v>
      </c>
      <c r="Q174" s="259">
        <f t="shared" si="41"/>
        <v>2.172858210427045E-2</v>
      </c>
    </row>
    <row r="175" spans="1:17" x14ac:dyDescent="0.25">
      <c r="A175" s="72" t="s">
        <v>203</v>
      </c>
      <c r="B175" s="234">
        <f t="shared" ref="B175:Q175" si="42">IF(B$124=0,0,B$124/B$97)</f>
        <v>7.6739207324994743E-2</v>
      </c>
      <c r="C175" s="234">
        <f t="shared" si="42"/>
        <v>8.8005138511081812E-2</v>
      </c>
      <c r="D175" s="234">
        <f t="shared" si="42"/>
        <v>8.6223703729276874E-2</v>
      </c>
      <c r="E175" s="234">
        <f t="shared" si="42"/>
        <v>6.3552347256157271E-2</v>
      </c>
      <c r="F175" s="234">
        <f t="shared" si="42"/>
        <v>6.3852713477656461E-2</v>
      </c>
      <c r="G175" s="234">
        <f t="shared" si="42"/>
        <v>6.4759198369819332E-2</v>
      </c>
      <c r="H175" s="234">
        <f t="shared" si="42"/>
        <v>6.5441813543212463E-2</v>
      </c>
      <c r="I175" s="234">
        <f t="shared" si="42"/>
        <v>6.7302977116925303E-2</v>
      </c>
      <c r="J175" s="234">
        <f t="shared" si="42"/>
        <v>6.2526243870538178E-2</v>
      </c>
      <c r="K175" s="234">
        <f t="shared" si="42"/>
        <v>6.3003093552507175E-2</v>
      </c>
      <c r="L175" s="234">
        <f t="shared" si="42"/>
        <v>6.4559356866347409E-2</v>
      </c>
      <c r="M175" s="234">
        <f t="shared" si="42"/>
        <v>6.8948545430328231E-2</v>
      </c>
      <c r="N175" s="234">
        <f t="shared" si="42"/>
        <v>6.7710824551694707E-2</v>
      </c>
      <c r="O175" s="234">
        <f t="shared" si="42"/>
        <v>6.5326282706356098E-2</v>
      </c>
      <c r="P175" s="234">
        <f t="shared" si="42"/>
        <v>6.3533616333369347E-2</v>
      </c>
      <c r="Q175" s="234">
        <f t="shared" si="42"/>
        <v>6.5227636806594907E-2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0.59127241068846337</v>
      </c>
      <c r="C180" s="253">
        <f>IF(C$5=0,0,C$5/NMM_fec!C$5)</f>
        <v>0.58737070522342216</v>
      </c>
      <c r="D180" s="253">
        <f>IF(D$5=0,0,D$5/NMM_fec!D$5)</f>
        <v>0.58722661049041891</v>
      </c>
      <c r="E180" s="253">
        <f>IF(E$5=0,0,E$5/NMM_fec!E$5)</f>
        <v>0.59931670976480245</v>
      </c>
      <c r="F180" s="253">
        <f>IF(F$5=0,0,F$5/NMM_fec!F$5)</f>
        <v>0.60034798293260327</v>
      </c>
      <c r="G180" s="253">
        <f>IF(G$5=0,0,G$5/NMM_fec!G$5)</f>
        <v>0.5983904496509872</v>
      </c>
      <c r="H180" s="253">
        <f>IF(H$5=0,0,H$5/NMM_fec!H$5)</f>
        <v>0.60171327556258214</v>
      </c>
      <c r="I180" s="253">
        <f>IF(I$5=0,0,I$5/NMM_fec!I$5)</f>
        <v>0.60183888251322926</v>
      </c>
      <c r="J180" s="253">
        <f>IF(J$5=0,0,J$5/NMM_fec!J$5)</f>
        <v>0.60167486599534759</v>
      </c>
      <c r="K180" s="253">
        <f>IF(K$5=0,0,K$5/NMM_fec!K$5)</f>
        <v>0.60038700198270967</v>
      </c>
      <c r="L180" s="253">
        <f>IF(L$5=0,0,L$5/NMM_fec!L$5)</f>
        <v>0.6001664155213503</v>
      </c>
      <c r="M180" s="253">
        <f>IF(M$5=0,0,M$5/NMM_fec!M$5)</f>
        <v>0.61832853654328657</v>
      </c>
      <c r="N180" s="253">
        <f>IF(N$5=0,0,N$5/NMM_fec!N$5)</f>
        <v>0.61849331690857157</v>
      </c>
      <c r="O180" s="253">
        <f>IF(O$5=0,0,O$5/NMM_fec!O$5)</f>
        <v>0.61675768876768067</v>
      </c>
      <c r="P180" s="253">
        <f>IF(P$5=0,0,P$5/NMM_fec!P$5)</f>
        <v>0.62260332226624182</v>
      </c>
      <c r="Q180" s="253">
        <f>IF(Q$5=0,0,Q$5/NMM_fec!Q$5)</f>
        <v>0.63703361245136159</v>
      </c>
    </row>
    <row r="181" spans="1:17" x14ac:dyDescent="0.25">
      <c r="A181" s="132" t="s">
        <v>83</v>
      </c>
      <c r="B181" s="252">
        <f>IF(B$6=0,0,B$6/NMM_fec!B$6)</f>
        <v>0.47758437186611058</v>
      </c>
      <c r="C181" s="252">
        <f>IF(C$6=0,0,C$6/NMM_fec!C$6)</f>
        <v>0.47758437186611052</v>
      </c>
      <c r="D181" s="252">
        <f>IF(D$6=0,0,D$6/NMM_fec!D$6)</f>
        <v>0.47758437186611052</v>
      </c>
      <c r="E181" s="252">
        <f>IF(E$6=0,0,E$6/NMM_fec!E$6)</f>
        <v>0.47758437186611047</v>
      </c>
      <c r="F181" s="252">
        <f>IF(F$6=0,0,F$6/NMM_fec!F$6)</f>
        <v>0.47758437186611052</v>
      </c>
      <c r="G181" s="252">
        <f>IF(G$6=0,0,G$6/NMM_fec!G$6)</f>
        <v>0.47758437186611052</v>
      </c>
      <c r="H181" s="252">
        <f>IF(H$6=0,0,H$6/NMM_fec!H$6)</f>
        <v>0.48097794935981941</v>
      </c>
      <c r="I181" s="252">
        <f>IF(I$6=0,0,I$6/NMM_fec!I$6)</f>
        <v>0.48245432211357442</v>
      </c>
      <c r="J181" s="252">
        <f>IF(J$6=0,0,J$6/NMM_fec!J$6)</f>
        <v>0.48245432211357436</v>
      </c>
      <c r="K181" s="252">
        <f>IF(K$6=0,0,K$6/NMM_fec!K$6)</f>
        <v>0.48245432211357436</v>
      </c>
      <c r="L181" s="252">
        <f>IF(L$6=0,0,L$6/NMM_fec!L$6)</f>
        <v>0.48245432211357436</v>
      </c>
      <c r="M181" s="252">
        <f>IF(M$6=0,0,M$6/NMM_fec!M$6)</f>
        <v>0.49735728759000075</v>
      </c>
      <c r="N181" s="252">
        <f>IF(N$6=0,0,N$6/NMM_fec!N$6)</f>
        <v>0.49735728759000081</v>
      </c>
      <c r="O181" s="252">
        <f>IF(O$6=0,0,O$6/NMM_fec!O$6)</f>
        <v>0.4973572875900007</v>
      </c>
      <c r="P181" s="252">
        <f>IF(P$6=0,0,P$6/NMM_fec!P$6)</f>
        <v>0.50214834953740828</v>
      </c>
      <c r="Q181" s="252">
        <f>IF(Q$6=0,0,Q$6/NMM_fec!Q$6)</f>
        <v>0.5133194514243955</v>
      </c>
    </row>
    <row r="182" spans="1:17" x14ac:dyDescent="0.25">
      <c r="A182" s="76" t="s">
        <v>82</v>
      </c>
      <c r="B182" s="251">
        <f>IF(B$7=0,0,B$7/NMM_fec!B$7)</f>
        <v>0.12418596783595305</v>
      </c>
      <c r="C182" s="251">
        <f>IF(C$7=0,0,C$7/NMM_fec!C$7)</f>
        <v>0.12418596783595306</v>
      </c>
      <c r="D182" s="251">
        <f>IF(D$7=0,0,D$7/NMM_fec!D$7)</f>
        <v>0.12418596783595305</v>
      </c>
      <c r="E182" s="251">
        <f>IF(E$7=0,0,E$7/NMM_fec!E$7)</f>
        <v>0.12418596783595308</v>
      </c>
      <c r="F182" s="251">
        <f>IF(F$7=0,0,F$7/NMM_fec!F$7)</f>
        <v>0.12418596783595306</v>
      </c>
      <c r="G182" s="251">
        <f>IF(G$7=0,0,G$7/NMM_fec!G$7)</f>
        <v>0.12418596783595305</v>
      </c>
      <c r="H182" s="251">
        <f>IF(H$7=0,0,H$7/NMM_fec!H$7)</f>
        <v>0.12506839768564815</v>
      </c>
      <c r="I182" s="251">
        <f>IF(I$7=0,0,I$7/NMM_fec!I$7)</f>
        <v>0.12545229797659632</v>
      </c>
      <c r="J182" s="251">
        <f>IF(J$7=0,0,J$7/NMM_fec!J$7)</f>
        <v>0.12545229797659632</v>
      </c>
      <c r="K182" s="251">
        <f>IF(K$7=0,0,K$7/NMM_fec!K$7)</f>
        <v>0.12545229797659632</v>
      </c>
      <c r="L182" s="251">
        <f>IF(L$7=0,0,L$7/NMM_fec!L$7)</f>
        <v>0.12545229797659632</v>
      </c>
      <c r="M182" s="251">
        <f>IF(M$7=0,0,M$7/NMM_fec!M$7)</f>
        <v>0.12932750684091537</v>
      </c>
      <c r="N182" s="251">
        <f>IF(N$7=0,0,N$7/NMM_fec!N$7)</f>
        <v>0.12932750684091537</v>
      </c>
      <c r="O182" s="251">
        <f>IF(O$7=0,0,O$7/NMM_fec!O$7)</f>
        <v>0.1293275068409154</v>
      </c>
      <c r="P182" s="251">
        <f>IF(P$7=0,0,P$7/NMM_fec!P$7)</f>
        <v>0.13057332370585167</v>
      </c>
      <c r="Q182" s="251">
        <f>IF(Q$7=0,0,Q$7/NMM_fec!Q$7)</f>
        <v>0.13347813839693723</v>
      </c>
    </row>
    <row r="183" spans="1:17" x14ac:dyDescent="0.25">
      <c r="A183" s="76" t="s">
        <v>81</v>
      </c>
      <c r="B183" s="251">
        <f>IF(B$8=0,0,B$8/NMM_fec!B$8)</f>
        <v>0.68114322543774941</v>
      </c>
      <c r="C183" s="251">
        <f>IF(C$8=0,0,C$8/NMM_fec!C$8)</f>
        <v>0.6811432254377493</v>
      </c>
      <c r="D183" s="251">
        <f>IF(D$8=0,0,D$8/NMM_fec!D$8)</f>
        <v>0.68114322543774941</v>
      </c>
      <c r="E183" s="251">
        <f>IF(E$8=0,0,E$8/NMM_fec!E$8)</f>
        <v>0.6811432254377493</v>
      </c>
      <c r="F183" s="251">
        <f>IF(F$8=0,0,F$8/NMM_fec!F$8)</f>
        <v>0.68114322543774941</v>
      </c>
      <c r="G183" s="251">
        <f>IF(G$8=0,0,G$8/NMM_fec!G$8)</f>
        <v>0.6811432254377493</v>
      </c>
      <c r="H183" s="251">
        <f>IF(H$8=0,0,H$8/NMM_fec!H$8)</f>
        <v>0.68598323372949011</v>
      </c>
      <c r="I183" s="251">
        <f>IF(I$8=0,0,I$8/NMM_fec!I$8)</f>
        <v>0.68808887486576042</v>
      </c>
      <c r="J183" s="251">
        <f>IF(J$8=0,0,J$8/NMM_fec!J$8)</f>
        <v>0.68808887486576042</v>
      </c>
      <c r="K183" s="251">
        <f>IF(K$8=0,0,K$8/NMM_fec!K$8)</f>
        <v>0.68808887486576042</v>
      </c>
      <c r="L183" s="251">
        <f>IF(L$8=0,0,L$8/NMM_fec!L$8)</f>
        <v>0.68808887486576054</v>
      </c>
      <c r="M183" s="251">
        <f>IF(M$8=0,0,M$8/NMM_fec!M$8)</f>
        <v>0.70934387099039553</v>
      </c>
      <c r="N183" s="251">
        <f>IF(N$8=0,0,N$8/NMM_fec!N$8)</f>
        <v>0.70934387099039564</v>
      </c>
      <c r="O183" s="251">
        <f>IF(O$8=0,0,O$8/NMM_fec!O$8)</f>
        <v>0.70934387099039553</v>
      </c>
      <c r="P183" s="251">
        <f>IF(P$8=0,0,P$8/NMM_fec!P$8)</f>
        <v>0.71617700787755512</v>
      </c>
      <c r="Q183" s="251">
        <f>IF(Q$8=0,0,Q$8/NMM_fec!Q$8)</f>
        <v>0.73210952330150902</v>
      </c>
    </row>
    <row r="184" spans="1:17" x14ac:dyDescent="0.25">
      <c r="A184" s="76" t="s">
        <v>80</v>
      </c>
      <c r="B184" s="251">
        <f>IF(B$9=0,0,B$9/NMM_fec!B$9)</f>
        <v>0.47385301326453338</v>
      </c>
      <c r="C184" s="251">
        <f>IF(C$9=0,0,C$9/NMM_fec!C$9)</f>
        <v>0.4738530132645335</v>
      </c>
      <c r="D184" s="251">
        <f>IF(D$9=0,0,D$9/NMM_fec!D$9)</f>
        <v>0.47385301326453344</v>
      </c>
      <c r="E184" s="251">
        <f>IF(E$9=0,0,E$9/NMM_fec!E$9)</f>
        <v>0.4738530132645335</v>
      </c>
      <c r="F184" s="251">
        <f>IF(F$9=0,0,F$9/NMM_fec!F$9)</f>
        <v>0.47385301326453344</v>
      </c>
      <c r="G184" s="251">
        <f>IF(G$9=0,0,G$9/NMM_fec!G$9)</f>
        <v>0.47385301326453344</v>
      </c>
      <c r="H184" s="251">
        <f>IF(H$9=0,0,H$9/NMM_fec!H$9)</f>
        <v>0.47722007679481043</v>
      </c>
      <c r="I184" s="251">
        <f>IF(I$9=0,0,I$9/NMM_fec!I$9)</f>
        <v>0.47868491467326724</v>
      </c>
      <c r="J184" s="251">
        <f>IF(J$9=0,0,J$9/NMM_fec!J$9)</f>
        <v>0.47868491467326724</v>
      </c>
      <c r="K184" s="251">
        <f>IF(K$9=0,0,K$9/NMM_fec!K$9)</f>
        <v>0.47868491467326724</v>
      </c>
      <c r="L184" s="251">
        <f>IF(L$9=0,0,L$9/NMM_fec!L$9)</f>
        <v>0.47868491467326724</v>
      </c>
      <c r="M184" s="251">
        <f>IF(M$9=0,0,M$9/NMM_fec!M$9)</f>
        <v>0.49347144353305522</v>
      </c>
      <c r="N184" s="251">
        <f>IF(N$9=0,0,N$9/NMM_fec!N$9)</f>
        <v>0.49347144353305517</v>
      </c>
      <c r="O184" s="251">
        <f>IF(O$9=0,0,O$9/NMM_fec!O$9)</f>
        <v>0.49347144353305522</v>
      </c>
      <c r="P184" s="251">
        <f>IF(P$9=0,0,P$9/NMM_fec!P$9)</f>
        <v>0.49822507299468383</v>
      </c>
      <c r="Q184" s="251">
        <f>IF(Q$9=0,0,Q$9/NMM_fec!Q$9)</f>
        <v>0.50930889525199585</v>
      </c>
    </row>
    <row r="185" spans="1:17" x14ac:dyDescent="0.25">
      <c r="A185" s="129" t="s">
        <v>79</v>
      </c>
      <c r="B185" s="250">
        <f>IF(B$10=0,0,B$10/NMM_fec!B$10)</f>
        <v>0.74892032104187045</v>
      </c>
      <c r="C185" s="250">
        <f>IF(C$10=0,0,C$10/NMM_fec!C$10)</f>
        <v>0.74892032104187034</v>
      </c>
      <c r="D185" s="250">
        <f>IF(D$10=0,0,D$10/NMM_fec!D$10)</f>
        <v>0.74892032104187045</v>
      </c>
      <c r="E185" s="250">
        <f>IF(E$10=0,0,E$10/NMM_fec!E$10)</f>
        <v>0.74892032104187034</v>
      </c>
      <c r="F185" s="250">
        <f>IF(F$10=0,0,F$10/NMM_fec!F$10)</f>
        <v>0.74892032104187034</v>
      </c>
      <c r="G185" s="250">
        <f>IF(G$10=0,0,G$10/NMM_fec!G$10)</f>
        <v>0.74892032104187045</v>
      </c>
      <c r="H185" s="250">
        <f>IF(H$10=0,0,H$10/NMM_fec!H$10)</f>
        <v>0.75424193392492633</v>
      </c>
      <c r="I185" s="250">
        <f>IF(I$10=0,0,I$10/NMM_fec!I$10)</f>
        <v>0.7565570966937567</v>
      </c>
      <c r="J185" s="250">
        <f>IF(J$10=0,0,J$10/NMM_fec!J$10)</f>
        <v>0.75655709669375659</v>
      </c>
      <c r="K185" s="250">
        <f>IF(K$10=0,0,K$10/NMM_fec!K$10)</f>
        <v>0.75655709669375681</v>
      </c>
      <c r="L185" s="250">
        <f>IF(L$10=0,0,L$10/NMM_fec!L$10)</f>
        <v>0.75655709669375681</v>
      </c>
      <c r="M185" s="250">
        <f>IF(M$10=0,0,M$10/NMM_fec!M$10)</f>
        <v>0.77992706930293199</v>
      </c>
      <c r="N185" s="250">
        <f>IF(N$10=0,0,N$10/NMM_fec!N$10)</f>
        <v>0.77992706930293221</v>
      </c>
      <c r="O185" s="250">
        <f>IF(O$10=0,0,O$10/NMM_fec!O$10)</f>
        <v>0.77992706930293199</v>
      </c>
      <c r="P185" s="250">
        <f>IF(P$10=0,0,P$10/NMM_fec!P$10)</f>
        <v>0.78744013686367242</v>
      </c>
      <c r="Q185" s="250">
        <f>IF(Q$10=0,0,Q$10/NMM_fec!Q$10)</f>
        <v>0.80495801580703819</v>
      </c>
    </row>
    <row r="186" spans="1:17" x14ac:dyDescent="0.25">
      <c r="A186" s="127" t="s">
        <v>214</v>
      </c>
      <c r="B186" s="248">
        <f>IF(B$15=0,0,B$15/NMM_fec!B$15)</f>
        <v>0.66674209050187017</v>
      </c>
      <c r="C186" s="248">
        <f>IF(C$15=0,0,C$15/NMM_fec!C$15)</f>
        <v>0.66674209050187039</v>
      </c>
      <c r="D186" s="248">
        <f>IF(D$15=0,0,D$15/NMM_fec!D$15)</f>
        <v>0.66674209050187028</v>
      </c>
      <c r="E186" s="248">
        <f>IF(E$15=0,0,E$15/NMM_fec!E$15)</f>
        <v>0.66674209050187028</v>
      </c>
      <c r="F186" s="248">
        <f>IF(F$15=0,0,F$15/NMM_fec!F$15)</f>
        <v>0.66674209050187017</v>
      </c>
      <c r="G186" s="248">
        <f>IF(G$15=0,0,G$15/NMM_fec!G$15)</f>
        <v>0.66674209050187039</v>
      </c>
      <c r="H186" s="248">
        <f>IF(H$15=0,0,H$15/NMM_fec!H$15)</f>
        <v>0.67147976846146185</v>
      </c>
      <c r="I186" s="248">
        <f>IF(I$15=0,0,I$15/NMM_fec!I$15)</f>
        <v>0.67354089088126046</v>
      </c>
      <c r="J186" s="248">
        <f>IF(J$15=0,0,J$15/NMM_fec!J$15)</f>
        <v>0.67354089088126046</v>
      </c>
      <c r="K186" s="248">
        <f>IF(K$15=0,0,K$15/NMM_fec!K$15)</f>
        <v>0.67354089088126046</v>
      </c>
      <c r="L186" s="248">
        <f>IF(L$15=0,0,L$15/NMM_fec!L$15)</f>
        <v>0.67354089088126046</v>
      </c>
      <c r="M186" s="248">
        <f>IF(M$15=0,0,M$15/NMM_fec!M$15)</f>
        <v>0.69434650124410402</v>
      </c>
      <c r="N186" s="248">
        <f>IF(N$15=0,0,N$15/NMM_fec!N$15)</f>
        <v>0.69434650124410402</v>
      </c>
      <c r="O186" s="248">
        <f>IF(O$15=0,0,O$15/NMM_fec!O$15)</f>
        <v>0.69434650124410413</v>
      </c>
      <c r="P186" s="248">
        <f>IF(P$15=0,0,P$15/NMM_fec!P$15)</f>
        <v>0.70103516788965758</v>
      </c>
      <c r="Q186" s="248">
        <f>IF(Q$15=0,0,Q$15/NMM_fec!Q$15)</f>
        <v>0.716630828602415</v>
      </c>
    </row>
    <row r="187" spans="1:17" x14ac:dyDescent="0.25">
      <c r="A187" s="127" t="s">
        <v>213</v>
      </c>
      <c r="B187" s="249">
        <f>IF(B$16=0,0,B$16/NMM_fec!B$16)</f>
        <v>0.42576651741209665</v>
      </c>
      <c r="C187" s="249">
        <f>IF(C$16=0,0,C$16/NMM_fec!C$16)</f>
        <v>0.4263362289250392</v>
      </c>
      <c r="D187" s="249">
        <f>IF(D$16=0,0,D$16/NMM_fec!D$16)</f>
        <v>0.42837504405743576</v>
      </c>
      <c r="E187" s="249">
        <f>IF(E$16=0,0,E$16/NMM_fec!E$16)</f>
        <v>0.41946712251827017</v>
      </c>
      <c r="F187" s="249">
        <f>IF(F$16=0,0,F$16/NMM_fec!F$16)</f>
        <v>0.42484612911665826</v>
      </c>
      <c r="G187" s="249">
        <f>IF(G$16=0,0,G$16/NMM_fec!G$16)</f>
        <v>0.42427022344176851</v>
      </c>
      <c r="H187" s="249">
        <f>IF(H$16=0,0,H$16/NMM_fec!H$16)</f>
        <v>0.42162731529250058</v>
      </c>
      <c r="I187" s="249">
        <f>IF(I$16=0,0,I$16/NMM_fec!I$16)</f>
        <v>0.42470268439852993</v>
      </c>
      <c r="J187" s="249">
        <f>IF(J$16=0,0,J$16/NMM_fec!J$16)</f>
        <v>0.42356707961658119</v>
      </c>
      <c r="K187" s="249">
        <f>IF(K$16=0,0,K$16/NMM_fec!K$16)</f>
        <v>0.42211813053365582</v>
      </c>
      <c r="L187" s="249">
        <f>IF(L$16=0,0,L$16/NMM_fec!L$16)</f>
        <v>0.42107178249324195</v>
      </c>
      <c r="M187" s="249">
        <f>IF(M$16=0,0,M$16/NMM_fec!M$16)</f>
        <v>0.43220906833292588</v>
      </c>
      <c r="N187" s="249">
        <f>IF(N$16=0,0,N$16/NMM_fec!N$16)</f>
        <v>0.43472754445783712</v>
      </c>
      <c r="O187" s="249">
        <f>IF(O$16=0,0,O$16/NMM_fec!O$16)</f>
        <v>0.43733322033858113</v>
      </c>
      <c r="P187" s="249">
        <f>IF(P$16=0,0,P$16/NMM_fec!P$16)</f>
        <v>0.4426308862746885</v>
      </c>
      <c r="Q187" s="249">
        <f>IF(Q$16=0,0,Q$16/NMM_fec!Q$16)</f>
        <v>0.45310060526232415</v>
      </c>
    </row>
    <row r="188" spans="1:17" x14ac:dyDescent="0.25">
      <c r="A188" s="127" t="s">
        <v>212</v>
      </c>
      <c r="B188" s="249">
        <f>IF(B$36=0,0,B$36/NMM_fec!B$36)</f>
        <v>0.68392437979544729</v>
      </c>
      <c r="C188" s="249">
        <f>IF(C$36=0,0,C$36/NMM_fec!C$36)</f>
        <v>0.67672164600649443</v>
      </c>
      <c r="D188" s="249">
        <f>IF(D$36=0,0,D$36/NMM_fec!D$36)</f>
        <v>0.67521488565595567</v>
      </c>
      <c r="E188" s="249">
        <f>IF(E$36=0,0,E$36/NMM_fec!E$36)</f>
        <v>0.70192583977873946</v>
      </c>
      <c r="F188" s="249">
        <f>IF(F$36=0,0,F$36/NMM_fec!F$36)</f>
        <v>0.70042940689069877</v>
      </c>
      <c r="G188" s="249">
        <f>IF(G$36=0,0,G$36/NMM_fec!G$36)</f>
        <v>0.69734559998663892</v>
      </c>
      <c r="H188" s="249">
        <f>IF(H$36=0,0,H$36/NMM_fec!H$36)</f>
        <v>0.70414784092320504</v>
      </c>
      <c r="I188" s="249">
        <f>IF(I$36=0,0,I$36/NMM_fec!I$36)</f>
        <v>0.70219080621346786</v>
      </c>
      <c r="J188" s="249">
        <f>IF(J$36=0,0,J$36/NMM_fec!J$36)</f>
        <v>0.70260104780853239</v>
      </c>
      <c r="K188" s="249">
        <f>IF(K$36=0,0,K$36/NMM_fec!K$36)</f>
        <v>0.70123019970150802</v>
      </c>
      <c r="L188" s="249">
        <f>IF(L$36=0,0,L$36/NMM_fec!L$36)</f>
        <v>0.70148620467296163</v>
      </c>
      <c r="M188" s="249">
        <f>IF(M$36=0,0,M$36/NMM_fec!M$36)</f>
        <v>0.7236426316402943</v>
      </c>
      <c r="N188" s="249">
        <f>IF(N$36=0,0,N$36/NMM_fec!N$36)</f>
        <v>0.72238338698883275</v>
      </c>
      <c r="O188" s="249">
        <f>IF(O$36=0,0,O$36/NMM_fec!O$36)</f>
        <v>0.71773290974712434</v>
      </c>
      <c r="P188" s="249">
        <f>IF(P$36=0,0,P$36/NMM_fec!P$36)</f>
        <v>0.72381186199466374</v>
      </c>
      <c r="Q188" s="249">
        <f>IF(Q$36=0,0,Q$36/NMM_fec!Q$36)</f>
        <v>0.74054903892961121</v>
      </c>
    </row>
    <row r="189" spans="1:17" x14ac:dyDescent="0.25">
      <c r="A189" s="72" t="s">
        <v>211</v>
      </c>
      <c r="B189" s="247">
        <f>IF(B$44=0,0,B$44/NMM_fec!B$44)</f>
        <v>0.70378331775197411</v>
      </c>
      <c r="C189" s="247">
        <f>IF(C$44=0,0,C$44/NMM_fec!C$44)</f>
        <v>0.70378331775197422</v>
      </c>
      <c r="D189" s="247">
        <f>IF(D$44=0,0,D$44/NMM_fec!D$44)</f>
        <v>0.70378331775197411</v>
      </c>
      <c r="E189" s="247">
        <f>IF(E$44=0,0,E$44/NMM_fec!E$44)</f>
        <v>0.70378331775197411</v>
      </c>
      <c r="F189" s="247">
        <f>IF(F$44=0,0,F$44/NMM_fec!F$44)</f>
        <v>0.70378331775197422</v>
      </c>
      <c r="G189" s="247">
        <f>IF(G$44=0,0,G$44/NMM_fec!G$44)</f>
        <v>0.70378331775197411</v>
      </c>
      <c r="H189" s="247">
        <f>IF(H$44=0,0,H$44/NMM_fec!H$44)</f>
        <v>0.7087842000426543</v>
      </c>
      <c r="I189" s="247">
        <f>IF(I$44=0,0,I$44/NMM_fec!I$44)</f>
        <v>0.71095982926355272</v>
      </c>
      <c r="J189" s="247">
        <f>IF(J$44=0,0,J$44/NMM_fec!J$44)</f>
        <v>0.71095982926355272</v>
      </c>
      <c r="K189" s="247">
        <f>IF(K$44=0,0,K$44/NMM_fec!K$44)</f>
        <v>0.71095982926355272</v>
      </c>
      <c r="L189" s="247">
        <f>IF(L$44=0,0,L$44/NMM_fec!L$44)</f>
        <v>0.71095982926355261</v>
      </c>
      <c r="M189" s="247">
        <f>IF(M$44=0,0,M$44/NMM_fec!M$44)</f>
        <v>0.73292130686877655</v>
      </c>
      <c r="N189" s="247">
        <f>IF(N$44=0,0,N$44/NMM_fec!N$44)</f>
        <v>0.73292130686877655</v>
      </c>
      <c r="O189" s="247">
        <f>IF(O$44=0,0,O$44/NMM_fec!O$44)</f>
        <v>0.73292130686877655</v>
      </c>
      <c r="P189" s="247">
        <f>IF(P$44=0,0,P$44/NMM_fec!P$44)</f>
        <v>0.73998156610574961</v>
      </c>
      <c r="Q189" s="247">
        <f>IF(Q$44=0,0,Q$44/NMM_fec!Q$44)</f>
        <v>0.75644365241366018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0.45733119679689466</v>
      </c>
      <c r="C191" s="253">
        <f>IF(C$47=0,0,C$47/NMM_fec!C$47)</f>
        <v>0.46061353174371622</v>
      </c>
      <c r="D191" s="253">
        <f>IF(D$47=0,0,D$47/NMM_fec!D$47)</f>
        <v>0.45635592848347317</v>
      </c>
      <c r="E191" s="253">
        <f>IF(E$47=0,0,E$47/NMM_fec!E$47)</f>
        <v>0.45526861284528441</v>
      </c>
      <c r="F191" s="253">
        <f>IF(F$47=0,0,F$47/NMM_fec!F$47)</f>
        <v>0.46792527046888016</v>
      </c>
      <c r="G191" s="253">
        <f>IF(G$47=0,0,G$47/NMM_fec!G$47)</f>
        <v>0.46632411023278547</v>
      </c>
      <c r="H191" s="253">
        <f>IF(H$47=0,0,H$47/NMM_fec!H$47)</f>
        <v>0.46808534744820784</v>
      </c>
      <c r="I191" s="253">
        <f>IF(I$47=0,0,I$47/NMM_fec!I$47)</f>
        <v>0.48786886889664438</v>
      </c>
      <c r="J191" s="253">
        <f>IF(J$47=0,0,J$47/NMM_fec!J$47)</f>
        <v>0.49239023607470972</v>
      </c>
      <c r="K191" s="253">
        <f>IF(K$47=0,0,K$47/NMM_fec!K$47)</f>
        <v>0.49214328901109855</v>
      </c>
      <c r="L191" s="253">
        <f>IF(L$47=0,0,L$47/NMM_fec!L$47)</f>
        <v>0.50677271253634038</v>
      </c>
      <c r="M191" s="253">
        <f>IF(M$47=0,0,M$47/NMM_fec!M$47)</f>
        <v>0.51686790945745331</v>
      </c>
      <c r="N191" s="253">
        <f>IF(N$47=0,0,N$47/NMM_fec!N$47)</f>
        <v>0.51992229585659511</v>
      </c>
      <c r="O191" s="253">
        <f>IF(O$47=0,0,O$47/NMM_fec!O$47)</f>
        <v>0.53237584303273522</v>
      </c>
      <c r="P191" s="253">
        <f>IF(P$47=0,0,P$47/NMM_fec!P$47)</f>
        <v>0.54340008003908857</v>
      </c>
      <c r="Q191" s="253">
        <f>IF(Q$47=0,0,Q$47/NMM_fec!Q$47)</f>
        <v>0.54313041242681948</v>
      </c>
    </row>
    <row r="192" spans="1:17" x14ac:dyDescent="0.25">
      <c r="A192" s="132" t="s">
        <v>83</v>
      </c>
      <c r="B192" s="252">
        <f>IF(B$48=0,0,B$48/NMM_fec!B$48)</f>
        <v>0.4080656920427656</v>
      </c>
      <c r="C192" s="252">
        <f>IF(C$48=0,0,C$48/NMM_fec!C$48)</f>
        <v>0.4080656920427656</v>
      </c>
      <c r="D192" s="252">
        <f>IF(D$48=0,0,D$48/NMM_fec!D$48)</f>
        <v>0.40925925148566134</v>
      </c>
      <c r="E192" s="252">
        <f>IF(E$48=0,0,E$48/NMM_fec!E$48)</f>
        <v>0.41151223672001991</v>
      </c>
      <c r="F192" s="252">
        <f>IF(F$48=0,0,F$48/NMM_fec!F$48)</f>
        <v>0.4183054015927638</v>
      </c>
      <c r="G192" s="252">
        <f>IF(G$48=0,0,G$48/NMM_fec!G$48)</f>
        <v>0.41830540159276391</v>
      </c>
      <c r="H192" s="252">
        <f>IF(H$48=0,0,H$48/NMM_fec!H$48)</f>
        <v>0.42134368415525436</v>
      </c>
      <c r="I192" s="252">
        <f>IF(I$48=0,0,I$48/NMM_fec!I$48)</f>
        <v>0.43358144206546467</v>
      </c>
      <c r="J192" s="252">
        <f>IF(J$48=0,0,J$48/NMM_fec!J$48)</f>
        <v>0.43721565596733492</v>
      </c>
      <c r="K192" s="252">
        <f>IF(K$48=0,0,K$48/NMM_fec!K$48)</f>
        <v>0.43721565596733503</v>
      </c>
      <c r="L192" s="252">
        <f>IF(L$48=0,0,L$48/NMM_fec!L$48)</f>
        <v>0.44828370517339472</v>
      </c>
      <c r="M192" s="252">
        <f>IF(M$48=0,0,M$48/NMM_fec!M$48)</f>
        <v>0.45430950619161253</v>
      </c>
      <c r="N192" s="252">
        <f>IF(N$48=0,0,N$48/NMM_fec!N$48)</f>
        <v>0.45430950619161248</v>
      </c>
      <c r="O192" s="252">
        <f>IF(O$48=0,0,O$48/NMM_fec!O$48)</f>
        <v>0.46294644643046928</v>
      </c>
      <c r="P192" s="252">
        <f>IF(P$48=0,0,P$48/NMM_fec!P$48)</f>
        <v>0.47135130149178323</v>
      </c>
      <c r="Q192" s="252">
        <f>IF(Q$48=0,0,Q$48/NMM_fec!Q$48)</f>
        <v>0.47135130149178328</v>
      </c>
    </row>
    <row r="193" spans="1:17" x14ac:dyDescent="0.25">
      <c r="A193" s="76" t="s">
        <v>82</v>
      </c>
      <c r="B193" s="251">
        <f>IF(B$49=0,0,B$49/NMM_fec!B$49)</f>
        <v>0.106453479214015</v>
      </c>
      <c r="C193" s="251">
        <f>IF(C$49=0,0,C$49/NMM_fec!C$49)</f>
        <v>0.10645347921401499</v>
      </c>
      <c r="D193" s="251">
        <f>IF(D$49=0,0,D$49/NMM_fec!D$49)</f>
        <v>0.10676484710850508</v>
      </c>
      <c r="E193" s="251">
        <f>IF(E$49=0,0,E$49/NMM_fec!E$49)</f>
        <v>0.10735259099752119</v>
      </c>
      <c r="F193" s="251">
        <f>IF(F$49=0,0,F$49/NMM_fec!F$49)</f>
        <v>0.10912474692652843</v>
      </c>
      <c r="G193" s="251">
        <f>IF(G$49=0,0,G$49/NMM_fec!G$49)</f>
        <v>0.10912474692652845</v>
      </c>
      <c r="H193" s="251">
        <f>IF(H$49=0,0,H$49/NMM_fec!H$49)</f>
        <v>0.1099173539893601</v>
      </c>
      <c r="I193" s="251">
        <f>IF(I$49=0,0,I$49/NMM_fec!I$49)</f>
        <v>0.11310985934505219</v>
      </c>
      <c r="J193" s="251">
        <f>IF(J$49=0,0,J$49/NMM_fec!J$49)</f>
        <v>0.11405792903482527</v>
      </c>
      <c r="K193" s="251">
        <f>IF(K$49=0,0,K$49/NMM_fec!K$49)</f>
        <v>0.11405792903482527</v>
      </c>
      <c r="L193" s="251">
        <f>IF(L$49=0,0,L$49/NMM_fec!L$49)</f>
        <v>0.1169452885190269</v>
      </c>
      <c r="M193" s="251">
        <f>IF(M$49=0,0,M$49/NMM_fec!M$49)</f>
        <v>0.11851725964021936</v>
      </c>
      <c r="N193" s="251">
        <f>IF(N$49=0,0,N$49/NMM_fec!N$49)</f>
        <v>0.11851725964021936</v>
      </c>
      <c r="O193" s="251">
        <f>IF(O$49=0,0,O$49/NMM_fec!O$49)</f>
        <v>0.12077040749390726</v>
      </c>
      <c r="P193" s="251">
        <f>IF(P$49=0,0,P$49/NMM_fec!P$49)</f>
        <v>0.12296301050125009</v>
      </c>
      <c r="Q193" s="251">
        <f>IF(Q$49=0,0,Q$49/NMM_fec!Q$49)</f>
        <v>0.12296301050125008</v>
      </c>
    </row>
    <row r="194" spans="1:17" x14ac:dyDescent="0.25">
      <c r="A194" s="76" t="s">
        <v>81</v>
      </c>
      <c r="B194" s="251">
        <f>IF(B$50=0,0,B$50/NMM_fec!B$50)</f>
        <v>0.58220225173193585</v>
      </c>
      <c r="C194" s="251">
        <f>IF(C$50=0,0,C$50/NMM_fec!C$50)</f>
        <v>0.58220225173193585</v>
      </c>
      <c r="D194" s="251">
        <f>IF(D$50=0,0,D$50/NMM_fec!D$50)</f>
        <v>0.5839051466549352</v>
      </c>
      <c r="E194" s="251">
        <f>IF(E$50=0,0,E$50/NMM_fec!E$50)</f>
        <v>0.58711956311321667</v>
      </c>
      <c r="F194" s="251">
        <f>IF(F$50=0,0,F$50/NMM_fec!F$50)</f>
        <v>0.59681161996195409</v>
      </c>
      <c r="G194" s="251">
        <f>IF(G$50=0,0,G$50/NMM_fec!G$50)</f>
        <v>0.5968116199619542</v>
      </c>
      <c r="H194" s="251">
        <f>IF(H$50=0,0,H$50/NMM_fec!H$50)</f>
        <v>0.60114644884802093</v>
      </c>
      <c r="I194" s="251">
        <f>IF(I$50=0,0,I$50/NMM_fec!I$50)</f>
        <v>0.61860650577122855</v>
      </c>
      <c r="J194" s="251">
        <f>IF(J$50=0,0,J$50/NMM_fec!J$50)</f>
        <v>0.62379157170106081</v>
      </c>
      <c r="K194" s="251">
        <f>IF(K$50=0,0,K$50/NMM_fec!K$50)</f>
        <v>0.62379157170106059</v>
      </c>
      <c r="L194" s="251">
        <f>IF(L$50=0,0,L$50/NMM_fec!L$50)</f>
        <v>0.63958276242280498</v>
      </c>
      <c r="M194" s="251">
        <f>IF(M$50=0,0,M$50/NMM_fec!M$50)</f>
        <v>0.64817999318663844</v>
      </c>
      <c r="N194" s="251">
        <f>IF(N$50=0,0,N$50/NMM_fec!N$50)</f>
        <v>0.64817999318663844</v>
      </c>
      <c r="O194" s="251">
        <f>IF(O$50=0,0,O$50/NMM_fec!O$50)</f>
        <v>0.66050263180387736</v>
      </c>
      <c r="P194" s="251">
        <f>IF(P$50=0,0,P$50/NMM_fec!P$50)</f>
        <v>0.67249414600758739</v>
      </c>
      <c r="Q194" s="251">
        <f>IF(Q$50=0,0,Q$50/NMM_fec!Q$50)</f>
        <v>0.67249414600758739</v>
      </c>
    </row>
    <row r="195" spans="1:17" x14ac:dyDescent="0.25">
      <c r="A195" s="76" t="s">
        <v>80</v>
      </c>
      <c r="B195" s="251">
        <f>IF(B$51=0,0,B$51/NMM_fec!B$51)</f>
        <v>0.40615310929595039</v>
      </c>
      <c r="C195" s="251">
        <f>IF(C$51=0,0,C$51/NMM_fec!C$51)</f>
        <v>0.40615310929595039</v>
      </c>
      <c r="D195" s="251">
        <f>IF(D$51=0,0,D$51/NMM_fec!D$51)</f>
        <v>0.40734107458760455</v>
      </c>
      <c r="E195" s="251">
        <f>IF(E$51=0,0,E$51/NMM_fec!E$51)</f>
        <v>0.40958350019695156</v>
      </c>
      <c r="F195" s="251">
        <f>IF(F$51=0,0,F$51/NMM_fec!F$51)</f>
        <v>0.41634482585805571</v>
      </c>
      <c r="G195" s="251">
        <f>IF(G$51=0,0,G$51/NMM_fec!G$51)</f>
        <v>0.41634482585805571</v>
      </c>
      <c r="H195" s="251">
        <f>IF(H$51=0,0,H$51/NMM_fec!H$51)</f>
        <v>0.41936886814766305</v>
      </c>
      <c r="I195" s="251">
        <f>IF(I$51=0,0,I$51/NMM_fec!I$51)</f>
        <v>0.43154926832088353</v>
      </c>
      <c r="J195" s="251">
        <f>IF(J$51=0,0,J$51/NMM_fec!J$51)</f>
        <v>0.43516644885057248</v>
      </c>
      <c r="K195" s="251">
        <f>IF(K$51=0,0,K$51/NMM_fec!K$51)</f>
        <v>0.43516644885057254</v>
      </c>
      <c r="L195" s="251">
        <f>IF(L$51=0,0,L$51/NMM_fec!L$51)</f>
        <v>0.44618262268370779</v>
      </c>
      <c r="M195" s="251">
        <f>IF(M$51=0,0,M$51/NMM_fec!M$51)</f>
        <v>0.45218018108489622</v>
      </c>
      <c r="N195" s="251">
        <f>IF(N$51=0,0,N$51/NMM_fec!N$51)</f>
        <v>0.45218018108489622</v>
      </c>
      <c r="O195" s="251">
        <f>IF(O$51=0,0,O$51/NMM_fec!O$51)</f>
        <v>0.46077664043254296</v>
      </c>
      <c r="P195" s="251">
        <f>IF(P$51=0,0,P$51/NMM_fec!P$51)</f>
        <v>0.46914210237384418</v>
      </c>
      <c r="Q195" s="251">
        <f>IF(Q$51=0,0,Q$51/NMM_fec!Q$51)</f>
        <v>0.46914210237384418</v>
      </c>
    </row>
    <row r="196" spans="1:17" x14ac:dyDescent="0.25">
      <c r="A196" s="129" t="s">
        <v>79</v>
      </c>
      <c r="B196" s="250">
        <f>IF(B$52=0,0,B$52/NMM_fec!B$52)</f>
        <v>0.64020333588025424</v>
      </c>
      <c r="C196" s="250">
        <f>IF(C$52=0,0,C$52/NMM_fec!C$52)</f>
        <v>0.64020333588025402</v>
      </c>
      <c r="D196" s="250">
        <f>IF(D$52=0,0,D$52/NMM_fec!D$52)</f>
        <v>0.64207587932561971</v>
      </c>
      <c r="E196" s="250">
        <f>IF(E$52=0,0,E$52/NMM_fec!E$52)</f>
        <v>0.64561052752283721</v>
      </c>
      <c r="F196" s="250">
        <f>IF(F$52=0,0,F$52/NMM_fec!F$52)</f>
        <v>0.65626814196463024</v>
      </c>
      <c r="G196" s="250">
        <f>IF(G$52=0,0,G$52/NMM_fec!G$52)</f>
        <v>0.65626814196463035</v>
      </c>
      <c r="H196" s="250">
        <f>IF(H$52=0,0,H$52/NMM_fec!H$52)</f>
        <v>0.66103482210898656</v>
      </c>
      <c r="I196" s="250">
        <f>IF(I$52=0,0,I$52/NMM_fec!I$52)</f>
        <v>0.68023431275617019</v>
      </c>
      <c r="J196" s="250">
        <f>IF(J$52=0,0,J$52/NMM_fec!J$52)</f>
        <v>0.68593593361930283</v>
      </c>
      <c r="K196" s="250">
        <f>IF(K$52=0,0,K$52/NMM_fec!K$52)</f>
        <v>0.68593593361930294</v>
      </c>
      <c r="L196" s="250">
        <f>IF(L$52=0,0,L$52/NMM_fec!L$52)</f>
        <v>0.70330029960639406</v>
      </c>
      <c r="M196" s="250">
        <f>IF(M$52=0,0,M$52/NMM_fec!M$52)</f>
        <v>0.7127540174475141</v>
      </c>
      <c r="N196" s="250">
        <f>IF(N$52=0,0,N$52/NMM_fec!N$52)</f>
        <v>0.7127540174475141</v>
      </c>
      <c r="O196" s="250">
        <f>IF(O$52=0,0,O$52/NMM_fec!O$52)</f>
        <v>0.72630428168324179</v>
      </c>
      <c r="P196" s="250">
        <f>IF(P$52=0,0,P$52/NMM_fec!P$52)</f>
        <v>0.73949043369937184</v>
      </c>
      <c r="Q196" s="250">
        <f>IF(Q$52=0,0,Q$52/NMM_fec!Q$52)</f>
        <v>0.73949043369937184</v>
      </c>
    </row>
    <row r="197" spans="1:17" x14ac:dyDescent="0.25">
      <c r="A197" s="127" t="s">
        <v>210</v>
      </c>
      <c r="B197" s="249">
        <f>IF(B$57=0,0,B$57/NMM_fec!B$57)</f>
        <v>0.4929838846227157</v>
      </c>
      <c r="C197" s="249">
        <f>IF(C$57=0,0,C$57/NMM_fec!C$57)</f>
        <v>0.49298388462271575</v>
      </c>
      <c r="D197" s="249">
        <f>IF(D$57=0,0,D$57/NMM_fec!D$57)</f>
        <v>0.49442582297274296</v>
      </c>
      <c r="E197" s="249">
        <f>IF(E$57=0,0,E$57/NMM_fec!E$57)</f>
        <v>0.49714765289985996</v>
      </c>
      <c r="F197" s="249">
        <f>IF(F$57=0,0,F$57/NMM_fec!F$57)</f>
        <v>0.50535447075578721</v>
      </c>
      <c r="G197" s="249">
        <f>IF(G$57=0,0,G$57/NMM_fec!G$57)</f>
        <v>0.5053544707557871</v>
      </c>
      <c r="H197" s="249">
        <f>IF(H$57=0,0,H$57/NMM_fec!H$57)</f>
        <v>0.50902501785015319</v>
      </c>
      <c r="I197" s="249">
        <f>IF(I$57=0,0,I$57/NMM_fec!I$57)</f>
        <v>0.52380944484632319</v>
      </c>
      <c r="J197" s="249">
        <f>IF(J$57=0,0,J$57/NMM_fec!J$57)</f>
        <v>0.52819993618590422</v>
      </c>
      <c r="K197" s="249">
        <f>IF(K$57=0,0,K$57/NMM_fec!K$57)</f>
        <v>0.52819993618590411</v>
      </c>
      <c r="L197" s="249">
        <f>IF(L$57=0,0,L$57/NMM_fec!L$57)</f>
        <v>0.54157123889328018</v>
      </c>
      <c r="M197" s="249">
        <f>IF(M$57=0,0,M$57/NMM_fec!M$57)</f>
        <v>0.54885100499920714</v>
      </c>
      <c r="N197" s="249">
        <f>IF(N$57=0,0,N$57/NMM_fec!N$57)</f>
        <v>0.54885100499920714</v>
      </c>
      <c r="O197" s="249">
        <f>IF(O$57=0,0,O$57/NMM_fec!O$57)</f>
        <v>0.55928528661913712</v>
      </c>
      <c r="P197" s="249">
        <f>IF(P$57=0,0,P$57/NMM_fec!P$57)</f>
        <v>0.56943918629415124</v>
      </c>
      <c r="Q197" s="249">
        <f>IF(Q$57=0,0,Q$57/NMM_fec!Q$57)</f>
        <v>0.56943918629415136</v>
      </c>
    </row>
    <row r="198" spans="1:17" x14ac:dyDescent="0.25">
      <c r="A198" s="127" t="s">
        <v>209</v>
      </c>
      <c r="B198" s="249">
        <f>IF(B$58=0,0,B$58/NMM_fec!B$58)</f>
        <v>0.35133651140950428</v>
      </c>
      <c r="C198" s="249">
        <f>IF(C$58=0,0,C$58/NMM_fec!C$58)</f>
        <v>0.35199621622361038</v>
      </c>
      <c r="D198" s="249">
        <f>IF(D$58=0,0,D$58/NMM_fec!D$58)</f>
        <v>0.35142566709784845</v>
      </c>
      <c r="E198" s="249">
        <f>IF(E$58=0,0,E$58/NMM_fec!E$58)</f>
        <v>0.35132396693428519</v>
      </c>
      <c r="F198" s="249">
        <f>IF(F$58=0,0,F$58/NMM_fec!F$58)</f>
        <v>0.35850508193047198</v>
      </c>
      <c r="G198" s="249">
        <f>IF(G$58=0,0,G$58/NMM_fec!G$58)</f>
        <v>0.35440801636604813</v>
      </c>
      <c r="H198" s="249">
        <f>IF(H$58=0,0,H$58/NMM_fec!H$58)</f>
        <v>0.35621877519974016</v>
      </c>
      <c r="I198" s="249">
        <f>IF(I$58=0,0,I$58/NMM_fec!I$58)</f>
        <v>0.36489215497854188</v>
      </c>
      <c r="J198" s="249">
        <f>IF(J$58=0,0,J$58/NMM_fec!J$58)</f>
        <v>0.36809062001838033</v>
      </c>
      <c r="K198" s="249">
        <f>IF(K$58=0,0,K$58/NMM_fec!K$58)</f>
        <v>0.36924093321273238</v>
      </c>
      <c r="L198" s="249">
        <f>IF(L$58=0,0,L$58/NMM_fec!L$58)</f>
        <v>0.37802268309150694</v>
      </c>
      <c r="M198" s="249">
        <f>IF(M$58=0,0,M$58/NMM_fec!M$58)</f>
        <v>0.38791934694696117</v>
      </c>
      <c r="N198" s="249">
        <f>IF(N$58=0,0,N$58/NMM_fec!N$58)</f>
        <v>0.39461293605799247</v>
      </c>
      <c r="O198" s="249">
        <f>IF(O$58=0,0,O$58/NMM_fec!O$58)</f>
        <v>0.40608194852642288</v>
      </c>
      <c r="P198" s="249">
        <f>IF(P$58=0,0,P$58/NMM_fec!P$58)</f>
        <v>0.41670958524439938</v>
      </c>
      <c r="Q198" s="249">
        <f>IF(Q$58=0,0,Q$58/NMM_fec!Q$58)</f>
        <v>0.41825537577934335</v>
      </c>
    </row>
    <row r="199" spans="1:17" x14ac:dyDescent="0.25">
      <c r="A199" s="127" t="s">
        <v>208</v>
      </c>
      <c r="B199" s="249">
        <f>IF(B$77=0,0,B$77/NMM_fec!B$77)</f>
        <v>0.49037280417407203</v>
      </c>
      <c r="C199" s="249">
        <f>IF(C$77=0,0,C$77/NMM_fec!C$77)</f>
        <v>0.49295867435204699</v>
      </c>
      <c r="D199" s="249">
        <f>IF(D$77=0,0,D$77/NMM_fec!D$77)</f>
        <v>0.4866073206554351</v>
      </c>
      <c r="E199" s="249">
        <f>IF(E$77=0,0,E$77/NMM_fec!E$77)</f>
        <v>0.48882661770932972</v>
      </c>
      <c r="F199" s="249">
        <f>IF(F$77=0,0,F$77/NMM_fec!F$77)</f>
        <v>0.5015314530513012</v>
      </c>
      <c r="G199" s="249">
        <f>IF(G$77=0,0,G$77/NMM_fec!G$77)</f>
        <v>0.50063044819085389</v>
      </c>
      <c r="H199" s="249">
        <f>IF(H$77=0,0,H$77/NMM_fec!H$77)</f>
        <v>0.50081460767962394</v>
      </c>
      <c r="I199" s="249">
        <f>IF(I$77=0,0,I$77/NMM_fec!I$77)</f>
        <v>0.52557099406076591</v>
      </c>
      <c r="J199" s="249">
        <f>IF(J$77=0,0,J$77/NMM_fec!J$77)</f>
        <v>0.53241165937728085</v>
      </c>
      <c r="K199" s="249">
        <f>IF(K$77=0,0,K$77/NMM_fec!K$77)</f>
        <v>0.5325833815274289</v>
      </c>
      <c r="L199" s="249">
        <f>IF(L$77=0,0,L$77/NMM_fec!L$77)</f>
        <v>0.54805475258335556</v>
      </c>
      <c r="M199" s="249">
        <f>IF(M$77=0,0,M$77/NMM_fec!M$77)</f>
        <v>0.55665702814764595</v>
      </c>
      <c r="N199" s="249">
        <f>IF(N$77=0,0,N$77/NMM_fec!N$77)</f>
        <v>0.55994836172589202</v>
      </c>
      <c r="O199" s="249">
        <f>IF(O$77=0,0,O$77/NMM_fec!O$77)</f>
        <v>0.57404122084959996</v>
      </c>
      <c r="P199" s="249">
        <f>IF(P$77=0,0,P$77/NMM_fec!P$77)</f>
        <v>0.58611012239219651</v>
      </c>
      <c r="Q199" s="249">
        <f>IF(Q$77=0,0,Q$77/NMM_fec!Q$77)</f>
        <v>0.58507858515701971</v>
      </c>
    </row>
    <row r="200" spans="1:17" x14ac:dyDescent="0.25">
      <c r="A200" s="72" t="s">
        <v>207</v>
      </c>
      <c r="B200" s="265">
        <f>IF(B$87=0,0,B$87/NMM_fec!B$87)</f>
        <v>0.40257090616011654</v>
      </c>
      <c r="C200" s="265">
        <f>IF(C$87=0,0,C$87/NMM_fec!C$87)</f>
        <v>0.4065575618276005</v>
      </c>
      <c r="D200" s="265">
        <f>IF(D$87=0,0,D$87/NMM_fec!D$87)</f>
        <v>0.40716149999081325</v>
      </c>
      <c r="E200" s="265">
        <f>IF(E$87=0,0,E$87/NMM_fec!E$87)</f>
        <v>0.40130667565288569</v>
      </c>
      <c r="F200" s="265">
        <f>IF(F$87=0,0,F$87/NMM_fec!F$87)</f>
        <v>0.42384780565391794</v>
      </c>
      <c r="G200" s="265">
        <f>IF(G$87=0,0,G$87/NMM_fec!G$87)</f>
        <v>0.42012186864160217</v>
      </c>
      <c r="H200" s="265">
        <f>IF(H$87=0,0,H$87/NMM_fec!H$87)</f>
        <v>0.42914664388994117</v>
      </c>
      <c r="I200" s="265">
        <f>IF(I$87=0,0,I$87/NMM_fec!I$87)</f>
        <v>0.43804457921978923</v>
      </c>
      <c r="J200" s="265">
        <f>IF(J$87=0,0,J$87/NMM_fec!J$87)</f>
        <v>0.43567981016193319</v>
      </c>
      <c r="K200" s="265">
        <f>IF(K$87=0,0,K$87/NMM_fec!K$87)</f>
        <v>0.43055270256000555</v>
      </c>
      <c r="L200" s="265">
        <f>IF(L$87=0,0,L$87/NMM_fec!L$87)</f>
        <v>0.44834807072523214</v>
      </c>
      <c r="M200" s="265">
        <f>IF(M$87=0,0,M$87/NMM_fec!M$87)</f>
        <v>0.46507793926398577</v>
      </c>
      <c r="N200" s="265">
        <f>IF(N$87=0,0,N$87/NMM_fec!N$87)</f>
        <v>0.46471230153421883</v>
      </c>
      <c r="O200" s="265">
        <f>IF(O$87=0,0,O$87/NMM_fec!O$87)</f>
        <v>0.4728309130979611</v>
      </c>
      <c r="P200" s="265">
        <f>IF(P$87=0,0,P$87/NMM_fec!P$87)</f>
        <v>0.48086860555268601</v>
      </c>
      <c r="Q200" s="265">
        <f>IF(Q$87=0,0,Q$87/NMM_fec!Q$87)</f>
        <v>0.48128473675291417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0.45227091344682085</v>
      </c>
      <c r="C202" s="253">
        <f>IF(C$97=0,0,C$97/NMM_fec!C$97)</f>
        <v>0.4559695318823847</v>
      </c>
      <c r="D202" s="253">
        <f>IF(D$97=0,0,D$97/NMM_fec!D$97)</f>
        <v>0.45617872218159389</v>
      </c>
      <c r="E202" s="253">
        <f>IF(E$97=0,0,E$97/NMM_fec!E$97)</f>
        <v>0.44741975588568145</v>
      </c>
      <c r="F202" s="253">
        <f>IF(F$97=0,0,F$97/NMM_fec!F$97)</f>
        <v>0.44848723013566683</v>
      </c>
      <c r="G202" s="253">
        <f>IF(G$97=0,0,G$97/NMM_fec!G$97)</f>
        <v>0.44879941052247313</v>
      </c>
      <c r="H202" s="253">
        <f>IF(H$97=0,0,H$97/NMM_fec!H$97)</f>
        <v>0.4521475294871895</v>
      </c>
      <c r="I202" s="253">
        <f>IF(I$97=0,0,I$97/NMM_fec!I$97)</f>
        <v>0.45781613406104843</v>
      </c>
      <c r="J202" s="253">
        <f>IF(J$97=0,0,J$97/NMM_fec!J$97)</f>
        <v>0.45836201645454794</v>
      </c>
      <c r="K202" s="253">
        <f>IF(K$97=0,0,K$97/NMM_fec!K$97)</f>
        <v>0.45852962642007711</v>
      </c>
      <c r="L202" s="253">
        <f>IF(L$97=0,0,L$97/NMM_fec!L$97)</f>
        <v>0.45975510172975459</v>
      </c>
      <c r="M202" s="253">
        <f>IF(M$97=0,0,M$97/NMM_fec!M$97)</f>
        <v>0.46811843907941714</v>
      </c>
      <c r="N202" s="253">
        <f>IF(N$97=0,0,N$97/NMM_fec!N$97)</f>
        <v>0.46767251710494384</v>
      </c>
      <c r="O202" s="253">
        <f>IF(O$97=0,0,O$97/NMM_fec!O$97)</f>
        <v>0.47336375555812088</v>
      </c>
      <c r="P202" s="253">
        <f>IF(P$97=0,0,P$97/NMM_fec!P$97)</f>
        <v>0.48170762798792244</v>
      </c>
      <c r="Q202" s="253">
        <f>IF(Q$97=0,0,Q$97/NMM_fec!Q$97)</f>
        <v>0.4860519919090775</v>
      </c>
    </row>
    <row r="203" spans="1:17" x14ac:dyDescent="0.25">
      <c r="A203" s="132" t="s">
        <v>83</v>
      </c>
      <c r="B203" s="252">
        <f>IF(B$98=0,0,B$98/NMM_fec!B$98)</f>
        <v>0.42428192715701474</v>
      </c>
      <c r="C203" s="252">
        <f>IF(C$98=0,0,C$98/NMM_fec!C$98)</f>
        <v>0.42428192715701485</v>
      </c>
      <c r="D203" s="252">
        <f>IF(D$98=0,0,D$98/NMM_fec!D$98)</f>
        <v>0.42428192715701485</v>
      </c>
      <c r="E203" s="252">
        <f>IF(E$98=0,0,E$98/NMM_fec!E$98)</f>
        <v>0.42428192715701479</v>
      </c>
      <c r="F203" s="252">
        <f>IF(F$98=0,0,F$98/NMM_fec!F$98)</f>
        <v>0.42428192715701479</v>
      </c>
      <c r="G203" s="252">
        <f>IF(G$98=0,0,G$98/NMM_fec!G$98)</f>
        <v>0.42428192715701479</v>
      </c>
      <c r="H203" s="252">
        <f>IF(H$98=0,0,H$98/NMM_fec!H$98)</f>
        <v>0.42722308726136271</v>
      </c>
      <c r="I203" s="252">
        <f>IF(I$98=0,0,I$98/NMM_fec!I$98)</f>
        <v>0.43196066518057741</v>
      </c>
      <c r="J203" s="252">
        <f>IF(J$98=0,0,J$98/NMM_fec!J$98)</f>
        <v>0.43406513174932937</v>
      </c>
      <c r="K203" s="252">
        <f>IF(K$98=0,0,K$98/NMM_fec!K$98)</f>
        <v>0.43406513174932931</v>
      </c>
      <c r="L203" s="252">
        <f>IF(L$98=0,0,L$98/NMM_fec!L$98)</f>
        <v>0.43470581689784937</v>
      </c>
      <c r="M203" s="252">
        <f>IF(M$98=0,0,M$98/NMM_fec!M$98)</f>
        <v>0.44112193849795245</v>
      </c>
      <c r="N203" s="252">
        <f>IF(N$98=0,0,N$98/NMM_fec!N$98)</f>
        <v>0.44112193849795239</v>
      </c>
      <c r="O203" s="252">
        <f>IF(O$98=0,0,O$98/NMM_fec!O$98)</f>
        <v>0.44730947776768648</v>
      </c>
      <c r="P203" s="252">
        <f>IF(P$98=0,0,P$98/NMM_fec!P$98)</f>
        <v>0.45582097145965617</v>
      </c>
      <c r="Q203" s="252">
        <f>IF(Q$98=0,0,Q$98/NMM_fec!Q$98)</f>
        <v>0.45933415095532237</v>
      </c>
    </row>
    <row r="204" spans="1:17" x14ac:dyDescent="0.25">
      <c r="A204" s="76" t="s">
        <v>82</v>
      </c>
      <c r="B204" s="251">
        <f>IF(B$99=0,0,B$99/NMM_fec!B$99)</f>
        <v>0.11077377156292673</v>
      </c>
      <c r="C204" s="251">
        <f>IF(C$99=0,0,C$99/NMM_fec!C$99)</f>
        <v>0.11077377156292673</v>
      </c>
      <c r="D204" s="251">
        <f>IF(D$99=0,0,D$99/NMM_fec!D$99)</f>
        <v>0.11077377156292673</v>
      </c>
      <c r="E204" s="251">
        <f>IF(E$99=0,0,E$99/NMM_fec!E$99)</f>
        <v>0.11077377156292673</v>
      </c>
      <c r="F204" s="251">
        <f>IF(F$99=0,0,F$99/NMM_fec!F$99)</f>
        <v>0.11077377156292671</v>
      </c>
      <c r="G204" s="251">
        <f>IF(G$99=0,0,G$99/NMM_fec!G$99)</f>
        <v>0.11077377156292673</v>
      </c>
      <c r="H204" s="251">
        <f>IF(H$99=0,0,H$99/NMM_fec!H$99)</f>
        <v>0.11154166521258589</v>
      </c>
      <c r="I204" s="251">
        <f>IF(I$99=0,0,I$99/NMM_fec!I$99)</f>
        <v>0.11277857713504548</v>
      </c>
      <c r="J204" s="251">
        <f>IF(J$99=0,0,J$99/NMM_fec!J$99)</f>
        <v>0.11332802240722764</v>
      </c>
      <c r="K204" s="251">
        <f>IF(K$99=0,0,K$99/NMM_fec!K$99)</f>
        <v>0.11332802240722764</v>
      </c>
      <c r="L204" s="251">
        <f>IF(L$99=0,0,L$99/NMM_fec!L$99)</f>
        <v>0.11349529587739751</v>
      </c>
      <c r="M204" s="251">
        <f>IF(M$99=0,0,M$99/NMM_fec!M$99)</f>
        <v>0.11517045086976829</v>
      </c>
      <c r="N204" s="251">
        <f>IF(N$99=0,0,N$99/NMM_fec!N$99)</f>
        <v>0.11517045086976832</v>
      </c>
      <c r="O204" s="251">
        <f>IF(O$99=0,0,O$99/NMM_fec!O$99)</f>
        <v>0.11678592637728033</v>
      </c>
      <c r="P204" s="251">
        <f>IF(P$99=0,0,P$99/NMM_fec!P$99)</f>
        <v>0.11900815220766463</v>
      </c>
      <c r="Q204" s="251">
        <f>IF(Q$99=0,0,Q$99/NMM_fec!Q$99)</f>
        <v>0.11992539170810762</v>
      </c>
    </row>
    <row r="205" spans="1:17" x14ac:dyDescent="0.25">
      <c r="A205" s="76" t="s">
        <v>81</v>
      </c>
      <c r="B205" s="251">
        <f>IF(B$100=0,0,B$100/NMM_fec!B$100)</f>
        <v>0.60644893611933104</v>
      </c>
      <c r="C205" s="251">
        <f>IF(C$100=0,0,C$100/NMM_fec!C$100)</f>
        <v>0.60644893611933104</v>
      </c>
      <c r="D205" s="251">
        <f>IF(D$100=0,0,D$100/NMM_fec!D$100)</f>
        <v>0.60644893611933104</v>
      </c>
      <c r="E205" s="251">
        <f>IF(E$100=0,0,E$100/NMM_fec!E$100)</f>
        <v>0.60644893611933093</v>
      </c>
      <c r="F205" s="251">
        <f>IF(F$100=0,0,F$100/NMM_fec!F$100)</f>
        <v>0.60644893611933082</v>
      </c>
      <c r="G205" s="251">
        <f>IF(G$100=0,0,G$100/NMM_fec!G$100)</f>
        <v>0.60644893611933093</v>
      </c>
      <c r="H205" s="251">
        <f>IF(H$100=0,0,H$100/NMM_fec!H$100)</f>
        <v>0.61065289415306145</v>
      </c>
      <c r="I205" s="251">
        <f>IF(I$100=0,0,I$100/NMM_fec!I$100)</f>
        <v>0.61742456861051931</v>
      </c>
      <c r="J205" s="251">
        <f>IF(J$100=0,0,J$100/NMM_fec!J$100)</f>
        <v>0.62043259565581466</v>
      </c>
      <c r="K205" s="251">
        <f>IF(K$100=0,0,K$100/NMM_fec!K$100)</f>
        <v>0.62043259565581466</v>
      </c>
      <c r="L205" s="251">
        <f>IF(L$100=0,0,L$100/NMM_fec!L$100)</f>
        <v>0.62134836133386495</v>
      </c>
      <c r="M205" s="251">
        <f>IF(M$100=0,0,M$100/NMM_fec!M$100)</f>
        <v>0.6305192683872658</v>
      </c>
      <c r="N205" s="251">
        <f>IF(N$100=0,0,N$100/NMM_fec!N$100)</f>
        <v>0.63051926838726569</v>
      </c>
      <c r="O205" s="251">
        <f>IF(O$100=0,0,O$100/NMM_fec!O$100)</f>
        <v>0.63936345044439613</v>
      </c>
      <c r="P205" s="251">
        <f>IF(P$100=0,0,P$100/NMM_fec!P$100)</f>
        <v>0.65152938531904192</v>
      </c>
      <c r="Q205" s="251">
        <f>IF(Q$100=0,0,Q$100/NMM_fec!Q$100)</f>
        <v>0.65655096137772362</v>
      </c>
    </row>
    <row r="206" spans="1:17" x14ac:dyDescent="0.25">
      <c r="A206" s="76" t="s">
        <v>80</v>
      </c>
      <c r="B206" s="251">
        <f>IF(B$101=0,0,B$101/NMM_fec!B$101)</f>
        <v>0.42277044739656311</v>
      </c>
      <c r="C206" s="251">
        <f>IF(C$101=0,0,C$101/NMM_fec!C$101)</f>
        <v>0.422770447396563</v>
      </c>
      <c r="D206" s="251">
        <f>IF(D$101=0,0,D$101/NMM_fec!D$101)</f>
        <v>0.42277044739656311</v>
      </c>
      <c r="E206" s="251">
        <f>IF(E$101=0,0,E$101/NMM_fec!E$101)</f>
        <v>0.42277044739656311</v>
      </c>
      <c r="F206" s="251">
        <f>IF(F$101=0,0,F$101/NMM_fec!F$101)</f>
        <v>0.42277044739656305</v>
      </c>
      <c r="G206" s="251">
        <f>IF(G$101=0,0,G$101/NMM_fec!G$101)</f>
        <v>0.42277044739656305</v>
      </c>
      <c r="H206" s="251">
        <f>IF(H$101=0,0,H$101/NMM_fec!H$101)</f>
        <v>0.42570112978860364</v>
      </c>
      <c r="I206" s="251">
        <f>IF(I$101=0,0,I$101/NMM_fec!I$101)</f>
        <v>0.43042183036122367</v>
      </c>
      <c r="J206" s="251">
        <f>IF(J$101=0,0,J$101/NMM_fec!J$101)</f>
        <v>0.43251879988986713</v>
      </c>
      <c r="K206" s="251">
        <f>IF(K$101=0,0,K$101/NMM_fec!K$101)</f>
        <v>0.43251879988986713</v>
      </c>
      <c r="L206" s="251">
        <f>IF(L$101=0,0,L$101/NMM_fec!L$101)</f>
        <v>0.43315720263470031</v>
      </c>
      <c r="M206" s="251">
        <f>IF(M$101=0,0,M$101/NMM_fec!M$101)</f>
        <v>0.43955046717368801</v>
      </c>
      <c r="N206" s="251">
        <f>IF(N$101=0,0,N$101/NMM_fec!N$101)</f>
        <v>0.43955046717368795</v>
      </c>
      <c r="O206" s="251">
        <f>IF(O$101=0,0,O$101/NMM_fec!O$101)</f>
        <v>0.44571596369360267</v>
      </c>
      <c r="P206" s="251">
        <f>IF(P$101=0,0,P$101/NMM_fec!P$101)</f>
        <v>0.45419713568289499</v>
      </c>
      <c r="Q206" s="251">
        <f>IF(Q$101=0,0,Q$101/NMM_fec!Q$101)</f>
        <v>0.45769779968034502</v>
      </c>
    </row>
    <row r="207" spans="1:17" x14ac:dyDescent="0.25">
      <c r="A207" s="129" t="s">
        <v>79</v>
      </c>
      <c r="B207" s="250">
        <f>IF(B$102=0,0,B$102/NMM_fec!B$102)</f>
        <v>0.665932926384181</v>
      </c>
      <c r="C207" s="250">
        <f>IF(C$102=0,0,C$102/NMM_fec!C$102)</f>
        <v>0.66593292638418111</v>
      </c>
      <c r="D207" s="250">
        <f>IF(D$102=0,0,D$102/NMM_fec!D$102)</f>
        <v>0.665932926384181</v>
      </c>
      <c r="E207" s="250">
        <f>IF(E$102=0,0,E$102/NMM_fec!E$102)</f>
        <v>0.665932926384181</v>
      </c>
      <c r="F207" s="250">
        <f>IF(F$102=0,0,F$102/NMM_fec!F$102)</f>
        <v>0.66593292638418111</v>
      </c>
      <c r="G207" s="250">
        <f>IF(G$102=0,0,G$102/NMM_fec!G$102)</f>
        <v>0.665932926384181</v>
      </c>
      <c r="H207" s="250">
        <f>IF(H$102=0,0,H$102/NMM_fec!H$102)</f>
        <v>0.67054923273589595</v>
      </c>
      <c r="I207" s="250">
        <f>IF(I$102=0,0,I$102/NMM_fec!I$102)</f>
        <v>0.67798511186668009</v>
      </c>
      <c r="J207" s="250">
        <f>IF(J$102=0,0,J$102/NMM_fec!J$102)</f>
        <v>0.68128818345871633</v>
      </c>
      <c r="K207" s="250">
        <f>IF(K$102=0,0,K$102/NMM_fec!K$102)</f>
        <v>0.68128818345871611</v>
      </c>
      <c r="L207" s="250">
        <f>IF(L$102=0,0,L$102/NMM_fec!L$102)</f>
        <v>0.68229377268733049</v>
      </c>
      <c r="M207" s="250">
        <f>IF(M$102=0,0,M$102/NMM_fec!M$102)</f>
        <v>0.69236421490914157</v>
      </c>
      <c r="N207" s="250">
        <f>IF(N$102=0,0,N$102/NMM_fec!N$102)</f>
        <v>0.6923642149091418</v>
      </c>
      <c r="O207" s="250">
        <f>IF(O$102=0,0,O$102/NMM_fec!O$102)</f>
        <v>0.70207588507294327</v>
      </c>
      <c r="P207" s="250">
        <f>IF(P$102=0,0,P$102/NMM_fec!P$102)</f>
        <v>0.71543512462428116</v>
      </c>
      <c r="Q207" s="250">
        <f>IF(Q$102=0,0,Q$102/NMM_fec!Q$102)</f>
        <v>0.72094924566671748</v>
      </c>
    </row>
    <row r="208" spans="1:17" x14ac:dyDescent="0.25">
      <c r="A208" s="127" t="s">
        <v>206</v>
      </c>
      <c r="B208" s="249">
        <f>IF(B$107=0,0,B$107/NMM_fec!B$107)</f>
        <v>0.43641094079139248</v>
      </c>
      <c r="C208" s="249">
        <f>IF(C$107=0,0,C$107/NMM_fec!C$107)</f>
        <v>0.43836088557769265</v>
      </c>
      <c r="D208" s="249">
        <f>IF(D$107=0,0,D$107/NMM_fec!D$107)</f>
        <v>0.43909234263294855</v>
      </c>
      <c r="E208" s="249">
        <f>IF(E$107=0,0,E$107/NMM_fec!E$107)</f>
        <v>0.43355811616993456</v>
      </c>
      <c r="F208" s="249">
        <f>IF(F$107=0,0,F$107/NMM_fec!F$107)</f>
        <v>0.4348198779087295</v>
      </c>
      <c r="G208" s="249">
        <f>IF(G$107=0,0,G$107/NMM_fec!G$107)</f>
        <v>0.43498797041386733</v>
      </c>
      <c r="H208" s="249">
        <f>IF(H$107=0,0,H$107/NMM_fec!H$107)</f>
        <v>0.43813146205446502</v>
      </c>
      <c r="I208" s="249">
        <f>IF(I$107=0,0,I$107/NMM_fec!I$107)</f>
        <v>0.44334613268638184</v>
      </c>
      <c r="J208" s="249">
        <f>IF(J$107=0,0,J$107/NMM_fec!J$107)</f>
        <v>0.44459623770067486</v>
      </c>
      <c r="K208" s="249">
        <f>IF(K$107=0,0,K$107/NMM_fec!K$107)</f>
        <v>0.44468580273575053</v>
      </c>
      <c r="L208" s="249">
        <f>IF(L$107=0,0,L$107/NMM_fec!L$107)</f>
        <v>0.44563683475690707</v>
      </c>
      <c r="M208" s="249">
        <f>IF(M$107=0,0,M$107/NMM_fec!M$107)</f>
        <v>0.45307413986923251</v>
      </c>
      <c r="N208" s="249">
        <f>IF(N$107=0,0,N$107/NMM_fec!N$107)</f>
        <v>0.45282916387515332</v>
      </c>
      <c r="O208" s="249">
        <f>IF(O$107=0,0,O$107/NMM_fec!O$107)</f>
        <v>0.45870797778975542</v>
      </c>
      <c r="P208" s="249">
        <f>IF(P$107=0,0,P$107/NMM_fec!P$107)</f>
        <v>0.4670789442241986</v>
      </c>
      <c r="Q208" s="249">
        <f>IF(Q$107=0,0,Q$107/NMM_fec!Q$107)</f>
        <v>0.47101913927886957</v>
      </c>
    </row>
    <row r="209" spans="1:17" x14ac:dyDescent="0.25">
      <c r="A209" s="127" t="s">
        <v>205</v>
      </c>
      <c r="B209" s="249">
        <f>IF(B$115=0,0,B$115/NMM_fec!B$115)</f>
        <v>0.51886815213021298</v>
      </c>
      <c r="C209" s="249">
        <f>IF(C$115=0,0,C$115/NMM_fec!C$115)</f>
        <v>0.51886815213021309</v>
      </c>
      <c r="D209" s="249">
        <f>IF(D$115=0,0,D$115/NMM_fec!D$115)</f>
        <v>0.51886815213021298</v>
      </c>
      <c r="E209" s="249">
        <f>IF(E$115=0,0,E$115/NMM_fec!E$115)</f>
        <v>0.51886815213021309</v>
      </c>
      <c r="F209" s="249">
        <f>IF(F$115=0,0,F$115/NMM_fec!F$115)</f>
        <v>0.51886815213021298</v>
      </c>
      <c r="G209" s="249">
        <f>IF(G$115=0,0,G$115/NMM_fec!G$115)</f>
        <v>0.51886815213021309</v>
      </c>
      <c r="H209" s="249">
        <f>IF(H$115=0,0,H$115/NMM_fec!H$115)</f>
        <v>0.52246499236964494</v>
      </c>
      <c r="I209" s="249">
        <f>IF(I$115=0,0,I$115/NMM_fec!I$115)</f>
        <v>0.52825873031409931</v>
      </c>
      <c r="J209" s="249">
        <f>IF(J$115=0,0,J$115/NMM_fec!J$115)</f>
        <v>0.53083235084765568</v>
      </c>
      <c r="K209" s="249">
        <f>IF(K$115=0,0,K$115/NMM_fec!K$115)</f>
        <v>0.53083235084765568</v>
      </c>
      <c r="L209" s="249">
        <f>IF(L$115=0,0,L$115/NMM_fec!L$115)</f>
        <v>0.53161586552936124</v>
      </c>
      <c r="M209" s="249">
        <f>IF(M$115=0,0,M$115/NMM_fec!M$115)</f>
        <v>0.53946234907108459</v>
      </c>
      <c r="N209" s="249">
        <f>IF(N$115=0,0,N$115/NMM_fec!N$115)</f>
        <v>0.5394623490710847</v>
      </c>
      <c r="O209" s="249">
        <f>IF(O$115=0,0,O$115/NMM_fec!O$115)</f>
        <v>0.54702929185517346</v>
      </c>
      <c r="P209" s="249">
        <f>IF(P$115=0,0,P$115/NMM_fec!P$115)</f>
        <v>0.55743827399922297</v>
      </c>
      <c r="Q209" s="249">
        <f>IF(Q$115=0,0,Q$115/NMM_fec!Q$115)</f>
        <v>0.56173465533517242</v>
      </c>
    </row>
    <row r="210" spans="1:17" x14ac:dyDescent="0.25">
      <c r="A210" s="127" t="s">
        <v>204</v>
      </c>
      <c r="B210" s="249">
        <f>IF(B$116=0,0,B$116/NMM_fec!B$116)</f>
        <v>0.46799985651382142</v>
      </c>
      <c r="C210" s="249">
        <f>IF(C$116=0,0,C$116/NMM_fec!C$116)</f>
        <v>0.47259049813325049</v>
      </c>
      <c r="D210" s="249">
        <f>IF(D$116=0,0,D$116/NMM_fec!D$116)</f>
        <v>0.47192227835020639</v>
      </c>
      <c r="E210" s="249">
        <f>IF(E$116=0,0,E$116/NMM_fec!E$116)</f>
        <v>0.46259891593918517</v>
      </c>
      <c r="F210" s="249">
        <f>IF(F$116=0,0,F$116/NMM_fec!F$116)</f>
        <v>0.46277484567024912</v>
      </c>
      <c r="G210" s="249">
        <f>IF(G$116=0,0,G$116/NMM_fec!G$116)</f>
        <v>0.46314518537653937</v>
      </c>
      <c r="H210" s="249">
        <f>IF(H$116=0,0,H$116/NMM_fec!H$116)</f>
        <v>0.46663660243548843</v>
      </c>
      <c r="I210" s="249">
        <f>IF(I$116=0,0,I$116/NMM_fec!I$116)</f>
        <v>0.47258567222555875</v>
      </c>
      <c r="J210" s="249">
        <f>IF(J$116=0,0,J$116/NMM_fec!J$116)</f>
        <v>0.47289132655465194</v>
      </c>
      <c r="K210" s="249">
        <f>IF(K$116=0,0,K$116/NMM_fec!K$116)</f>
        <v>0.47309057628663687</v>
      </c>
      <c r="L210" s="249">
        <f>IF(L$116=0,0,L$116/NMM_fec!L$116)</f>
        <v>0.47444022413802672</v>
      </c>
      <c r="M210" s="249">
        <f>IF(M$116=0,0,M$116/NMM_fec!M$116)</f>
        <v>0.48330801050562056</v>
      </c>
      <c r="N210" s="249">
        <f>IF(N$116=0,0,N$116/NMM_fec!N$116)</f>
        <v>0.48278188434523228</v>
      </c>
      <c r="O210" s="249">
        <f>IF(O$116=0,0,O$116/NMM_fec!O$116)</f>
        <v>0.48852629404771503</v>
      </c>
      <c r="P210" s="249">
        <f>IF(P$116=0,0,P$116/NMM_fec!P$116)</f>
        <v>0.497035225015797</v>
      </c>
      <c r="Q210" s="249">
        <f>IF(Q$116=0,0,Q$116/NMM_fec!Q$116)</f>
        <v>0.50161532827126454</v>
      </c>
    </row>
    <row r="211" spans="1:17" x14ac:dyDescent="0.25">
      <c r="A211" s="72" t="s">
        <v>203</v>
      </c>
      <c r="B211" s="247">
        <f>IF(B$124=0,0,B$124/NMM_fec!B$124)</f>
        <v>0.53328115635605222</v>
      </c>
      <c r="C211" s="247">
        <f>IF(C$124=0,0,C$124/NMM_fec!C$124)</f>
        <v>0.53328115635605233</v>
      </c>
      <c r="D211" s="247">
        <f>IF(D$124=0,0,D$124/NMM_fec!D$124)</f>
        <v>0.53328115635605233</v>
      </c>
      <c r="E211" s="247">
        <f>IF(E$124=0,0,E$124/NMM_fec!E$124)</f>
        <v>0.53328115635605233</v>
      </c>
      <c r="F211" s="247">
        <f>IF(F$124=0,0,F$124/NMM_fec!F$124)</f>
        <v>0.53328115635605222</v>
      </c>
      <c r="G211" s="247">
        <f>IF(G$124=0,0,G$124/NMM_fec!G$124)</f>
        <v>0.53328115635605222</v>
      </c>
      <c r="H211" s="247">
        <f>IF(H$124=0,0,H$124/NMM_fec!H$124)</f>
        <v>0.53697790882435725</v>
      </c>
      <c r="I211" s="247">
        <f>IF(I$124=0,0,I$124/NMM_fec!I$124)</f>
        <v>0.5429325839339354</v>
      </c>
      <c r="J211" s="247">
        <f>IF(J$124=0,0,J$124/NMM_fec!J$124)</f>
        <v>0.54557769392675726</v>
      </c>
      <c r="K211" s="247">
        <f>IF(K$124=0,0,K$124/NMM_fec!K$124)</f>
        <v>0.54557769392675715</v>
      </c>
      <c r="L211" s="247">
        <f>IF(L$124=0,0,L$124/NMM_fec!L$124)</f>
        <v>0.54638297290517679</v>
      </c>
      <c r="M211" s="247">
        <f>IF(M$124=0,0,M$124/NMM_fec!M$124)</f>
        <v>0.55444741432305922</v>
      </c>
      <c r="N211" s="247">
        <f>IF(N$124=0,0,N$124/NMM_fec!N$124)</f>
        <v>0.55444741432305922</v>
      </c>
      <c r="O211" s="247">
        <f>IF(O$124=0,0,O$124/NMM_fec!O$124)</f>
        <v>0.56222454996226146</v>
      </c>
      <c r="P211" s="247">
        <f>IF(P$124=0,0,P$124/NMM_fec!P$124)</f>
        <v>0.57292267049920131</v>
      </c>
      <c r="Q211" s="247">
        <f>IF(Q$124=0,0,Q$124/NMM_fec!Q$124)</f>
        <v>0.57733839576114943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30599.255332701112</v>
      </c>
      <c r="C5" s="96">
        <v>27527.997227185817</v>
      </c>
      <c r="D5" s="96">
        <v>26442.184166951516</v>
      </c>
      <c r="E5" s="96">
        <v>26482.566578666359</v>
      </c>
      <c r="F5" s="96">
        <v>26424.829600757457</v>
      </c>
      <c r="G5" s="96">
        <v>24475.32909514504</v>
      </c>
      <c r="H5" s="96">
        <v>25384.479062670245</v>
      </c>
      <c r="I5" s="96">
        <v>26244.101848664595</v>
      </c>
      <c r="J5" s="96">
        <v>27981.287130740631</v>
      </c>
      <c r="K5" s="96">
        <v>25164.350617881959</v>
      </c>
      <c r="L5" s="96">
        <v>24991.902067165658</v>
      </c>
      <c r="M5" s="96">
        <v>26203.194375441453</v>
      </c>
      <c r="N5" s="96">
        <v>25176.033477021225</v>
      </c>
      <c r="O5" s="96">
        <v>23636.525230685591</v>
      </c>
      <c r="P5" s="96">
        <v>24039.371872654214</v>
      </c>
      <c r="Q5" s="96">
        <v>23868.594608580013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11.422121432316288</v>
      </c>
      <c r="C10" s="158">
        <v>10.330269664992546</v>
      </c>
      <c r="D10" s="158">
        <v>9.9174309251013337</v>
      </c>
      <c r="E10" s="158">
        <v>10.024721887132195</v>
      </c>
      <c r="F10" s="158">
        <v>10.14740587888938</v>
      </c>
      <c r="G10" s="158">
        <v>9.7061573774458694</v>
      </c>
      <c r="H10" s="158">
        <v>10.08844559678216</v>
      </c>
      <c r="I10" s="158">
        <v>10.298970562461829</v>
      </c>
      <c r="J10" s="158">
        <v>9.4964241001158562</v>
      </c>
      <c r="K10" s="158">
        <v>8.6762072934539116</v>
      </c>
      <c r="L10" s="158">
        <v>7.9817606433019108</v>
      </c>
      <c r="M10" s="158">
        <v>8.5778558787077515</v>
      </c>
      <c r="N10" s="158">
        <v>8.6974873557390406</v>
      </c>
      <c r="O10" s="158">
        <v>8.3461383529645303</v>
      </c>
      <c r="P10" s="158">
        <v>8.1310543373435689</v>
      </c>
      <c r="Q10" s="158">
        <v>8.3665332084250448</v>
      </c>
    </row>
    <row r="11" spans="1:17" x14ac:dyDescent="0.25">
      <c r="A11" s="92" t="s">
        <v>125</v>
      </c>
      <c r="B11" s="91">
        <v>5.3483677607244049</v>
      </c>
      <c r="C11" s="91">
        <v>4.8371120516647554</v>
      </c>
      <c r="D11" s="91">
        <v>4.6438017791469761</v>
      </c>
      <c r="E11" s="91">
        <v>4.5663968997993925</v>
      </c>
      <c r="F11" s="91">
        <v>4.7334120879380608</v>
      </c>
      <c r="G11" s="91">
        <v>4.5310732573371082</v>
      </c>
      <c r="H11" s="91">
        <v>4.6967458666068236</v>
      </c>
      <c r="I11" s="91">
        <v>4.780685955312812</v>
      </c>
      <c r="J11" s="91">
        <v>4.4330953138865086</v>
      </c>
      <c r="K11" s="91">
        <v>4.0435248289154053</v>
      </c>
      <c r="L11" s="91">
        <v>3.5687519943070583</v>
      </c>
      <c r="M11" s="91">
        <v>3.7403980869803082</v>
      </c>
      <c r="N11" s="91">
        <v>4.0231631440828686</v>
      </c>
      <c r="O11" s="91">
        <v>3.8365707862355216</v>
      </c>
      <c r="P11" s="91">
        <v>3.7067094862068486</v>
      </c>
      <c r="Q11" s="91">
        <v>3.8193953506672789</v>
      </c>
    </row>
    <row r="12" spans="1:17" x14ac:dyDescent="0.25">
      <c r="A12" s="92" t="s">
        <v>26</v>
      </c>
      <c r="B12" s="91">
        <v>6.0737536715918843</v>
      </c>
      <c r="C12" s="91">
        <v>5.4931576133277895</v>
      </c>
      <c r="D12" s="91">
        <v>5.2736291459543576</v>
      </c>
      <c r="E12" s="91">
        <v>5.4583249873328015</v>
      </c>
      <c r="F12" s="91">
        <v>5.4139937909513201</v>
      </c>
      <c r="G12" s="91">
        <v>5.1750841201087612</v>
      </c>
      <c r="H12" s="91">
        <v>5.3916997301753362</v>
      </c>
      <c r="I12" s="91">
        <v>5.5182846071490177</v>
      </c>
      <c r="J12" s="91">
        <v>5.0633287862293468</v>
      </c>
      <c r="K12" s="91">
        <v>4.6326824645385063</v>
      </c>
      <c r="L12" s="91">
        <v>4.4130086489948521</v>
      </c>
      <c r="M12" s="91">
        <v>4.8374577917274433</v>
      </c>
      <c r="N12" s="91">
        <v>4.6743242116561721</v>
      </c>
      <c r="O12" s="91">
        <v>4.5095675667290083</v>
      </c>
      <c r="P12" s="91">
        <v>4.4243448511367207</v>
      </c>
      <c r="Q12" s="91">
        <v>4.5471378577577655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3801.8963306718306</v>
      </c>
      <c r="C16" s="204">
        <v>3427.8505481919351</v>
      </c>
      <c r="D16" s="204">
        <v>3288.5534318940468</v>
      </c>
      <c r="E16" s="204">
        <v>1960.8085213855181</v>
      </c>
      <c r="F16" s="204">
        <v>1750.1410805651631</v>
      </c>
      <c r="G16" s="204">
        <v>1777.8385492316372</v>
      </c>
      <c r="H16" s="204">
        <v>1740.0429678453713</v>
      </c>
      <c r="I16" s="204">
        <v>1954.6264757125357</v>
      </c>
      <c r="J16" s="204">
        <v>3462.2534425626977</v>
      </c>
      <c r="K16" s="204">
        <v>3255.4540913039773</v>
      </c>
      <c r="L16" s="204">
        <v>3038.2190910730569</v>
      </c>
      <c r="M16" s="204">
        <v>2984.2510290329406</v>
      </c>
      <c r="N16" s="204">
        <v>2711.3188352575953</v>
      </c>
      <c r="O16" s="204">
        <v>2425.0358892295731</v>
      </c>
      <c r="P16" s="204">
        <v>2382.5810755814614</v>
      </c>
      <c r="Q16" s="204">
        <v>2397.8895445827252</v>
      </c>
    </row>
    <row r="17" spans="1:17" x14ac:dyDescent="0.25">
      <c r="A17" s="152" t="s">
        <v>227</v>
      </c>
      <c r="B17" s="151">
        <v>3646.6834714930355</v>
      </c>
      <c r="C17" s="151">
        <v>3302.9130804706838</v>
      </c>
      <c r="D17" s="151">
        <v>3165.4619322819512</v>
      </c>
      <c r="E17" s="151">
        <v>1748.3692920369024</v>
      </c>
      <c r="F17" s="151">
        <v>1575.7459558420219</v>
      </c>
      <c r="G17" s="151">
        <v>1570.156822719739</v>
      </c>
      <c r="H17" s="151">
        <v>1522.9831194425878</v>
      </c>
      <c r="I17" s="151">
        <v>1732.5088117836697</v>
      </c>
      <c r="J17" s="151">
        <v>3258.5201669040985</v>
      </c>
      <c r="K17" s="151">
        <v>3069.0462172135012</v>
      </c>
      <c r="L17" s="151">
        <v>2866.2508056290317</v>
      </c>
      <c r="M17" s="151">
        <v>2792.1407781080334</v>
      </c>
      <c r="N17" s="151">
        <v>2526.1771137519759</v>
      </c>
      <c r="O17" s="151">
        <v>2243.948252718179</v>
      </c>
      <c r="P17" s="151">
        <v>2204.8897398758618</v>
      </c>
      <c r="Q17" s="151">
        <v>2214.9329864096835</v>
      </c>
    </row>
    <row r="18" spans="1:17" x14ac:dyDescent="0.25">
      <c r="A18" s="154" t="s">
        <v>33</v>
      </c>
      <c r="B18" s="83">
        <v>2801.1635368303428</v>
      </c>
      <c r="C18" s="83">
        <v>2554.250805862383</v>
      </c>
      <c r="D18" s="83">
        <v>2301.2768074191513</v>
      </c>
      <c r="E18" s="83">
        <v>368.43678177054227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845.519934662693</v>
      </c>
      <c r="C22" s="208">
        <v>748.662274608301</v>
      </c>
      <c r="D22" s="208">
        <v>864.18512486279997</v>
      </c>
      <c r="E22" s="208">
        <v>863.92822536874814</v>
      </c>
      <c r="F22" s="208">
        <v>1048.7090491684196</v>
      </c>
      <c r="G22" s="208">
        <v>1079.134834670308</v>
      </c>
      <c r="H22" s="208">
        <v>884.7140111414999</v>
      </c>
      <c r="I22" s="208">
        <v>975.41122501821599</v>
      </c>
      <c r="J22" s="208">
        <v>860.34254480193624</v>
      </c>
      <c r="K22" s="208">
        <v>724.1002996159084</v>
      </c>
      <c r="L22" s="208">
        <v>599.48664094158562</v>
      </c>
      <c r="M22" s="208">
        <v>566.29453075357753</v>
      </c>
      <c r="N22" s="208">
        <v>654.44563728030278</v>
      </c>
      <c r="O22" s="208">
        <v>756.07125437217246</v>
      </c>
      <c r="P22" s="208">
        <v>782.41467893512686</v>
      </c>
      <c r="Q22" s="208">
        <v>807.43952316147829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516.00428489761202</v>
      </c>
      <c r="F24" s="208">
        <v>527.03690667360218</v>
      </c>
      <c r="G24" s="208">
        <v>491.021988049431</v>
      </c>
      <c r="H24" s="208">
        <v>638.26910830108795</v>
      </c>
      <c r="I24" s="208">
        <v>757.09758676545368</v>
      </c>
      <c r="J24" s="208">
        <v>2398.1776221021623</v>
      </c>
      <c r="K24" s="208">
        <v>2344.9459175975931</v>
      </c>
      <c r="L24" s="208">
        <v>2266.7641646874458</v>
      </c>
      <c r="M24" s="208">
        <v>2225.846247354456</v>
      </c>
      <c r="N24" s="208">
        <v>1871.7314764716732</v>
      </c>
      <c r="O24" s="208">
        <v>1487.8769983460065</v>
      </c>
      <c r="P24" s="208">
        <v>1422.4750609407351</v>
      </c>
      <c r="Q24" s="208">
        <v>1407.4934632482054</v>
      </c>
    </row>
    <row r="25" spans="1:17" x14ac:dyDescent="0.25">
      <c r="A25" s="152" t="s">
        <v>226</v>
      </c>
      <c r="B25" s="264">
        <v>155.21285917879521</v>
      </c>
      <c r="C25" s="264">
        <v>124.93746772125121</v>
      </c>
      <c r="D25" s="264">
        <v>123.09149961209545</v>
      </c>
      <c r="E25" s="264">
        <v>212.43922934861578</v>
      </c>
      <c r="F25" s="264">
        <v>174.39512472314112</v>
      </c>
      <c r="G25" s="264">
        <v>207.68172651189829</v>
      </c>
      <c r="H25" s="264">
        <v>217.0598484027835</v>
      </c>
      <c r="I25" s="264">
        <v>222.11766392886597</v>
      </c>
      <c r="J25" s="264">
        <v>203.73327565859947</v>
      </c>
      <c r="K25" s="264">
        <v>186.40787409047607</v>
      </c>
      <c r="L25" s="264">
        <v>171.96828544402521</v>
      </c>
      <c r="M25" s="264">
        <v>192.11025092490729</v>
      </c>
      <c r="N25" s="264">
        <v>185.14172150561927</v>
      </c>
      <c r="O25" s="264">
        <v>181.08763651139407</v>
      </c>
      <c r="P25" s="264">
        <v>177.69133570559956</v>
      </c>
      <c r="Q25" s="264">
        <v>182.95655817304188</v>
      </c>
    </row>
    <row r="26" spans="1:17" x14ac:dyDescent="0.25">
      <c r="A26" s="150" t="s">
        <v>33</v>
      </c>
      <c r="B26" s="87">
        <v>93.186212476159838</v>
      </c>
      <c r="C26" s="87">
        <v>69.89820037096321</v>
      </c>
      <c r="D26" s="87">
        <v>70.285190028847438</v>
      </c>
      <c r="E26" s="87">
        <v>211.32390300739979</v>
      </c>
      <c r="F26" s="87">
        <v>173.27990991827713</v>
      </c>
      <c r="G26" s="87">
        <v>206.6161337387388</v>
      </c>
      <c r="H26" s="87">
        <v>217.0598484027835</v>
      </c>
      <c r="I26" s="87">
        <v>222.11766392886597</v>
      </c>
      <c r="J26" s="87">
        <v>203.73327565859947</v>
      </c>
      <c r="K26" s="87">
        <v>186.40787409047607</v>
      </c>
      <c r="L26" s="87">
        <v>167.21748447288937</v>
      </c>
      <c r="M26" s="87">
        <v>190.02350820320328</v>
      </c>
      <c r="N26" s="87">
        <v>183.01050326485614</v>
      </c>
      <c r="O26" s="87">
        <v>181.08763651139407</v>
      </c>
      <c r="P26" s="87">
        <v>177.69133570559956</v>
      </c>
      <c r="Q26" s="87">
        <v>182.95655817304188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62.026646702635368</v>
      </c>
      <c r="C33" s="87">
        <v>55.039267350288</v>
      </c>
      <c r="D33" s="87">
        <v>52.806309583248002</v>
      </c>
      <c r="E33" s="87">
        <v>1.1153263412159999</v>
      </c>
      <c r="F33" s="87">
        <v>1.115214804864</v>
      </c>
      <c r="G33" s="87">
        <v>1.0655927731594934</v>
      </c>
      <c r="H33" s="87">
        <v>0</v>
      </c>
      <c r="I33" s="87">
        <v>0</v>
      </c>
      <c r="J33" s="87">
        <v>0</v>
      </c>
      <c r="K33" s="87">
        <v>0</v>
      </c>
      <c r="L33" s="87">
        <v>4.7508009711358357</v>
      </c>
      <c r="M33" s="87">
        <v>2.0867427217040091</v>
      </c>
      <c r="N33" s="87">
        <v>2.1312182407631215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6002.1063005969609</v>
      </c>
      <c r="C36" s="204">
        <v>5294.0636993288917</v>
      </c>
      <c r="D36" s="204">
        <v>5074.3666541323664</v>
      </c>
      <c r="E36" s="204">
        <v>5729.9442753937074</v>
      </c>
      <c r="F36" s="204">
        <v>5336.0374743134071</v>
      </c>
      <c r="G36" s="204">
        <v>4481.0864385359573</v>
      </c>
      <c r="H36" s="204">
        <v>5059.0424192280943</v>
      </c>
      <c r="I36" s="204">
        <v>4439.232012389597</v>
      </c>
      <c r="J36" s="204">
        <v>5539.1424340778194</v>
      </c>
      <c r="K36" s="204">
        <v>5187.4832792845282</v>
      </c>
      <c r="L36" s="204">
        <v>4892.8528854493034</v>
      </c>
      <c r="M36" s="204">
        <v>5053.1604905298009</v>
      </c>
      <c r="N36" s="204">
        <v>4715.4512644078932</v>
      </c>
      <c r="O36" s="204">
        <v>4134.018413103051</v>
      </c>
      <c r="P36" s="204">
        <v>4024.5530127354091</v>
      </c>
      <c r="Q36" s="204">
        <v>4108.3192407888619</v>
      </c>
    </row>
    <row r="37" spans="1:17" x14ac:dyDescent="0.25">
      <c r="A37" s="84" t="s">
        <v>33</v>
      </c>
      <c r="B37" s="83">
        <v>4747.8503445052465</v>
      </c>
      <c r="C37" s="83">
        <v>3689.8911136268903</v>
      </c>
      <c r="D37" s="83">
        <v>3458.4451687278615</v>
      </c>
      <c r="E37" s="83">
        <v>5729.9442753937074</v>
      </c>
      <c r="F37" s="83">
        <v>5224.9829915515375</v>
      </c>
      <c r="G37" s="83">
        <v>4149.3755475575499</v>
      </c>
      <c r="H37" s="83">
        <v>4836.20755047085</v>
      </c>
      <c r="I37" s="83">
        <v>3752.3875320745587</v>
      </c>
      <c r="J37" s="83">
        <v>3551.128237218677</v>
      </c>
      <c r="K37" s="83">
        <v>2914.9041277784768</v>
      </c>
      <c r="L37" s="83">
        <v>2837.3204595760722</v>
      </c>
      <c r="M37" s="83">
        <v>3228.5472193471123</v>
      </c>
      <c r="N37" s="83">
        <v>2813.8053805737445</v>
      </c>
      <c r="O37" s="83">
        <v>1646.5476111976031</v>
      </c>
      <c r="P37" s="83">
        <v>1429.2104543575529</v>
      </c>
      <c r="Q37" s="83">
        <v>1614.3383734264712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1254.2559560917143</v>
      </c>
      <c r="C40" s="208">
        <v>1561.0304777706101</v>
      </c>
      <c r="D40" s="208">
        <v>1615.9214854045047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43.142107931391457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111.05448276186979</v>
      </c>
      <c r="G43" s="208">
        <v>331.71089097840712</v>
      </c>
      <c r="H43" s="208">
        <v>222.83486875724404</v>
      </c>
      <c r="I43" s="208">
        <v>686.84448031503837</v>
      </c>
      <c r="J43" s="208">
        <v>1988.0141968591422</v>
      </c>
      <c r="K43" s="208">
        <v>2272.5791515060509</v>
      </c>
      <c r="L43" s="208">
        <v>2055.5324258732317</v>
      </c>
      <c r="M43" s="208">
        <v>1824.6132711826885</v>
      </c>
      <c r="N43" s="208">
        <v>1901.6458838341489</v>
      </c>
      <c r="O43" s="208">
        <v>2487.4708019054483</v>
      </c>
      <c r="P43" s="208">
        <v>2595.3425583778562</v>
      </c>
      <c r="Q43" s="208">
        <v>2493.9808673623907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20783.830580000002</v>
      </c>
      <c r="C45" s="176">
        <v>18795.752709999997</v>
      </c>
      <c r="D45" s="176">
        <v>18069.346650000003</v>
      </c>
      <c r="E45" s="176">
        <v>18781.789060000003</v>
      </c>
      <c r="F45" s="176">
        <v>19328.503639999999</v>
      </c>
      <c r="G45" s="176">
        <v>18206.697950000002</v>
      </c>
      <c r="H45" s="176">
        <v>18575.305229999998</v>
      </c>
      <c r="I45" s="176">
        <v>19839.944390000001</v>
      </c>
      <c r="J45" s="176">
        <v>18970.394830000001</v>
      </c>
      <c r="K45" s="176">
        <v>16712.73704</v>
      </c>
      <c r="L45" s="176">
        <v>17052.848329999997</v>
      </c>
      <c r="M45" s="176">
        <v>18157.205000000002</v>
      </c>
      <c r="N45" s="176">
        <v>17740.565889999998</v>
      </c>
      <c r="O45" s="176">
        <v>17069.124790000002</v>
      </c>
      <c r="P45" s="176">
        <v>17624.10673</v>
      </c>
      <c r="Q45" s="176">
        <v>17354.01929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3687.5312645538156</v>
      </c>
      <c r="C47" s="96">
        <v>3153.5841993125905</v>
      </c>
      <c r="D47" s="96">
        <v>3779.3119418369038</v>
      </c>
      <c r="E47" s="96">
        <v>4134.8537294779344</v>
      </c>
      <c r="F47" s="96">
        <v>4824.018732429</v>
      </c>
      <c r="G47" s="96">
        <v>4425.4270260738031</v>
      </c>
      <c r="H47" s="96">
        <v>4453.6139718169397</v>
      </c>
      <c r="I47" s="96">
        <v>5836.4105310876748</v>
      </c>
      <c r="J47" s="96">
        <v>5855.9448832820744</v>
      </c>
      <c r="K47" s="96">
        <v>5323.2912479276656</v>
      </c>
      <c r="L47" s="96">
        <v>5766.3679497333587</v>
      </c>
      <c r="M47" s="96">
        <v>5895.3502137763344</v>
      </c>
      <c r="N47" s="96">
        <v>5718.837886706965</v>
      </c>
      <c r="O47" s="96">
        <v>6192.4306829631005</v>
      </c>
      <c r="P47" s="96">
        <v>6518.2617820125733</v>
      </c>
      <c r="Q47" s="96">
        <v>6054.5343859813338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7.5423341288075321</v>
      </c>
      <c r="C52" s="158">
        <v>6.5753740254598849</v>
      </c>
      <c r="D52" s="158">
        <v>7.7877754295944737</v>
      </c>
      <c r="E52" s="158">
        <v>7.8356770331369177</v>
      </c>
      <c r="F52" s="158">
        <v>9.1951994957339878</v>
      </c>
      <c r="G52" s="158">
        <v>8.6292466673949324</v>
      </c>
      <c r="H52" s="158">
        <v>8.9550349822153272</v>
      </c>
      <c r="I52" s="158">
        <v>10.510991721742339</v>
      </c>
      <c r="J52" s="158">
        <v>10.369356677358731</v>
      </c>
      <c r="K52" s="158">
        <v>9.5702974300385257</v>
      </c>
      <c r="L52" s="158">
        <v>10.195262286865356</v>
      </c>
      <c r="M52" s="158">
        <v>10.280607865542301</v>
      </c>
      <c r="N52" s="158">
        <v>10.306715071653979</v>
      </c>
      <c r="O52" s="158">
        <v>10.744057961202152</v>
      </c>
      <c r="P52" s="158">
        <v>11.087365433075547</v>
      </c>
      <c r="Q52" s="158">
        <v>10.497100603658364</v>
      </c>
    </row>
    <row r="53" spans="1:17" x14ac:dyDescent="0.25">
      <c r="A53" s="92" t="s">
        <v>125</v>
      </c>
      <c r="B53" s="91">
        <v>3.5316711465695936</v>
      </c>
      <c r="C53" s="91">
        <v>3.078895515239036</v>
      </c>
      <c r="D53" s="91">
        <v>3.6465981632413937</v>
      </c>
      <c r="E53" s="91">
        <v>3.5692572536974043</v>
      </c>
      <c r="F53" s="91">
        <v>4.2892409117740868</v>
      </c>
      <c r="G53" s="91">
        <v>4.0283448212424782</v>
      </c>
      <c r="H53" s="91">
        <v>4.1690786885399636</v>
      </c>
      <c r="I53" s="91">
        <v>4.8791041974326523</v>
      </c>
      <c r="J53" s="91">
        <v>4.8405953661922032</v>
      </c>
      <c r="K53" s="91">
        <v>4.4602133132138313</v>
      </c>
      <c r="L53" s="91">
        <v>4.5584381998810137</v>
      </c>
      <c r="M53" s="91">
        <v>4.4828878611402061</v>
      </c>
      <c r="N53" s="91">
        <v>4.7675373952088149</v>
      </c>
      <c r="O53" s="91">
        <v>4.9388516169190968</v>
      </c>
      <c r="P53" s="91">
        <v>5.054405114361801</v>
      </c>
      <c r="Q53" s="91">
        <v>4.7920179412813999</v>
      </c>
    </row>
    <row r="54" spans="1:17" x14ac:dyDescent="0.25">
      <c r="A54" s="92" t="s">
        <v>26</v>
      </c>
      <c r="B54" s="91">
        <v>4.0106629822379389</v>
      </c>
      <c r="C54" s="91">
        <v>3.4964785102208489</v>
      </c>
      <c r="D54" s="91">
        <v>4.1411772663530799</v>
      </c>
      <c r="E54" s="91">
        <v>4.2664197794395129</v>
      </c>
      <c r="F54" s="91">
        <v>4.9059585839599009</v>
      </c>
      <c r="G54" s="91">
        <v>4.6009018461524542</v>
      </c>
      <c r="H54" s="91">
        <v>4.7859562936753637</v>
      </c>
      <c r="I54" s="91">
        <v>5.6318875243096862</v>
      </c>
      <c r="J54" s="91">
        <v>5.5287613111665284</v>
      </c>
      <c r="K54" s="91">
        <v>5.1100841168246953</v>
      </c>
      <c r="L54" s="91">
        <v>5.6368240869843422</v>
      </c>
      <c r="M54" s="91">
        <v>5.7977200044020947</v>
      </c>
      <c r="N54" s="91">
        <v>5.5391776764451643</v>
      </c>
      <c r="O54" s="91">
        <v>5.8052063442830546</v>
      </c>
      <c r="P54" s="91">
        <v>6.032960318713747</v>
      </c>
      <c r="Q54" s="91">
        <v>5.7050826623769648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603.15570600449905</v>
      </c>
      <c r="C58" s="204">
        <v>499.40034830093794</v>
      </c>
      <c r="D58" s="204">
        <v>597.95842815302046</v>
      </c>
      <c r="E58" s="204">
        <v>654.11980224247463</v>
      </c>
      <c r="F58" s="204">
        <v>752.14046452764228</v>
      </c>
      <c r="G58" s="204">
        <v>758.48691499416861</v>
      </c>
      <c r="H58" s="204">
        <v>775.61694417112244</v>
      </c>
      <c r="I58" s="204">
        <v>942.91658127915582</v>
      </c>
      <c r="J58" s="204">
        <v>952.85761769319936</v>
      </c>
      <c r="K58" s="204">
        <v>866.26728662117137</v>
      </c>
      <c r="L58" s="204">
        <v>894.15533211644902</v>
      </c>
      <c r="M58" s="204">
        <v>848.86830336664968</v>
      </c>
      <c r="N58" s="204">
        <v>830.01723377653366</v>
      </c>
      <c r="O58" s="204">
        <v>848.08006861128217</v>
      </c>
      <c r="P58" s="204">
        <v>865.40719250343273</v>
      </c>
      <c r="Q58" s="204">
        <v>800.10684981628924</v>
      </c>
    </row>
    <row r="59" spans="1:17" x14ac:dyDescent="0.25">
      <c r="A59" s="152" t="s">
        <v>225</v>
      </c>
      <c r="B59" s="151">
        <v>584.11187653255172</v>
      </c>
      <c r="C59" s="151">
        <v>481.44159315966755</v>
      </c>
      <c r="D59" s="151">
        <v>567.16454995765719</v>
      </c>
      <c r="E59" s="151">
        <v>619.01311094133018</v>
      </c>
      <c r="F59" s="151">
        <v>723.00043437999966</v>
      </c>
      <c r="G59" s="151">
        <v>696.6389178070541</v>
      </c>
      <c r="H59" s="151">
        <v>705.03863055646025</v>
      </c>
      <c r="I59" s="151">
        <v>840.24878099424291</v>
      </c>
      <c r="J59" s="151">
        <v>854.53458096194993</v>
      </c>
      <c r="K59" s="151">
        <v>785.72085145052699</v>
      </c>
      <c r="L59" s="151">
        <v>797.46882635391194</v>
      </c>
      <c r="M59" s="151">
        <v>748.20254552905817</v>
      </c>
      <c r="N59" s="151">
        <v>739.77197426349551</v>
      </c>
      <c r="O59" s="151">
        <v>754.59580422438989</v>
      </c>
      <c r="P59" s="151">
        <v>759.23222862445323</v>
      </c>
      <c r="Q59" s="151">
        <v>714.06563814572041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45.141317973330345</v>
      </c>
      <c r="E61" s="208">
        <v>74.409564490067893</v>
      </c>
      <c r="F61" s="208">
        <v>179.44801345354426</v>
      </c>
      <c r="G61" s="208">
        <v>44.588515883649329</v>
      </c>
      <c r="H61" s="208">
        <v>132.75049560043334</v>
      </c>
      <c r="I61" s="208">
        <v>18.093434302431451</v>
      </c>
      <c r="J61" s="208">
        <v>0</v>
      </c>
      <c r="K61" s="208">
        <v>0</v>
      </c>
      <c r="L61" s="208">
        <v>0</v>
      </c>
      <c r="M61" s="208">
        <v>66.828308089970122</v>
      </c>
      <c r="N61" s="208">
        <v>58.114205468954893</v>
      </c>
      <c r="O61" s="208">
        <v>40.654674861895309</v>
      </c>
      <c r="P61" s="208">
        <v>29.017895325821769</v>
      </c>
      <c r="Q61" s="208">
        <v>28.652055729537384</v>
      </c>
    </row>
    <row r="62" spans="1:17" x14ac:dyDescent="0.25">
      <c r="A62" s="154" t="s">
        <v>125</v>
      </c>
      <c r="B62" s="208">
        <v>584.11187653255172</v>
      </c>
      <c r="C62" s="208">
        <v>481.44159315966755</v>
      </c>
      <c r="D62" s="208">
        <v>522.0232319843268</v>
      </c>
      <c r="E62" s="208">
        <v>544.60354645126233</v>
      </c>
      <c r="F62" s="208">
        <v>543.5524209264554</v>
      </c>
      <c r="G62" s="208">
        <v>652.05040192340482</v>
      </c>
      <c r="H62" s="208">
        <v>572.28813495602685</v>
      </c>
      <c r="I62" s="208">
        <v>822.15534669181147</v>
      </c>
      <c r="J62" s="208">
        <v>854.53458096194993</v>
      </c>
      <c r="K62" s="208">
        <v>785.72085145052699</v>
      </c>
      <c r="L62" s="208">
        <v>797.46882635391194</v>
      </c>
      <c r="M62" s="208">
        <v>565.61688015442894</v>
      </c>
      <c r="N62" s="208">
        <v>427.74545706699416</v>
      </c>
      <c r="O62" s="208">
        <v>348.20604968838649</v>
      </c>
      <c r="P62" s="208">
        <v>240.64394220620591</v>
      </c>
      <c r="Q62" s="208">
        <v>230.22800729386194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115.75735728465911</v>
      </c>
      <c r="N64" s="208">
        <v>253.91231172754644</v>
      </c>
      <c r="O64" s="208">
        <v>365.73507967410802</v>
      </c>
      <c r="P64" s="208">
        <v>489.57039109242555</v>
      </c>
      <c r="Q64" s="208">
        <v>455.1855751223211</v>
      </c>
    </row>
    <row r="65" spans="1:17" x14ac:dyDescent="0.25">
      <c r="A65" s="152" t="s">
        <v>224</v>
      </c>
      <c r="B65" s="151">
        <v>19.04382947194728</v>
      </c>
      <c r="C65" s="151">
        <v>17.958755141270398</v>
      </c>
      <c r="D65" s="151">
        <v>30.793878195363234</v>
      </c>
      <c r="E65" s="151">
        <v>35.10669130114448</v>
      </c>
      <c r="F65" s="151">
        <v>29.140030147642577</v>
      </c>
      <c r="G65" s="151">
        <v>61.847997187114473</v>
      </c>
      <c r="H65" s="151">
        <v>70.578313614662193</v>
      </c>
      <c r="I65" s="151">
        <v>102.66780028491289</v>
      </c>
      <c r="J65" s="151">
        <v>98.323036731249445</v>
      </c>
      <c r="K65" s="151">
        <v>80.546435170644372</v>
      </c>
      <c r="L65" s="151">
        <v>96.686505762537124</v>
      </c>
      <c r="M65" s="151">
        <v>100.66575783759149</v>
      </c>
      <c r="N65" s="151">
        <v>90.245259513038135</v>
      </c>
      <c r="O65" s="151">
        <v>93.484264386892306</v>
      </c>
      <c r="P65" s="151">
        <v>106.17496387897953</v>
      </c>
      <c r="Q65" s="151">
        <v>86.04121167056887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19.650303243566331</v>
      </c>
      <c r="H66" s="87">
        <v>19.838267415883777</v>
      </c>
      <c r="I66" s="87">
        <v>54.566001354098631</v>
      </c>
      <c r="J66" s="87">
        <v>59.322338508368418</v>
      </c>
      <c r="K66" s="87">
        <v>46.408778853690826</v>
      </c>
      <c r="L66" s="87">
        <v>69.511182531944101</v>
      </c>
      <c r="M66" s="87">
        <v>75.972425226826275</v>
      </c>
      <c r="N66" s="87">
        <v>76.539449263099797</v>
      </c>
      <c r="O66" s="87">
        <v>82.16011313380065</v>
      </c>
      <c r="P66" s="87">
        <v>95.55458398218326</v>
      </c>
      <c r="Q66" s="87">
        <v>73.09411383411009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5.427769514541841E-16</v>
      </c>
      <c r="D69" s="87">
        <v>0</v>
      </c>
      <c r="E69" s="87">
        <v>7.0579639189111634E-16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19.04382947194728</v>
      </c>
      <c r="C70" s="87">
        <v>17.958755141270391</v>
      </c>
      <c r="D70" s="87">
        <v>30.793878195363234</v>
      </c>
      <c r="E70" s="87">
        <v>35.106691301144473</v>
      </c>
      <c r="F70" s="87">
        <v>29.140030147642577</v>
      </c>
      <c r="G70" s="87">
        <v>42.197693943548146</v>
      </c>
      <c r="H70" s="87">
        <v>50.740046198778415</v>
      </c>
      <c r="I70" s="87">
        <v>48.101798930814248</v>
      </c>
      <c r="J70" s="87">
        <v>39.000698222881027</v>
      </c>
      <c r="K70" s="87">
        <v>34.137656316953546</v>
      </c>
      <c r="L70" s="87">
        <v>27.175323230593023</v>
      </c>
      <c r="M70" s="87">
        <v>24.693332610765204</v>
      </c>
      <c r="N70" s="87">
        <v>13.705810249938336</v>
      </c>
      <c r="O70" s="87">
        <v>11.324151253091649</v>
      </c>
      <c r="P70" s="87">
        <v>10.620379896796273</v>
      </c>
      <c r="Q70" s="87">
        <v>12.947097836458779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5.8475182617125369E-15</v>
      </c>
      <c r="D72" s="87">
        <v>0</v>
      </c>
      <c r="E72" s="87">
        <v>7.7798895185315358E-15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2103.8092065465262</v>
      </c>
      <c r="C77" s="204">
        <v>1774.8723904630178</v>
      </c>
      <c r="D77" s="204">
        <v>2333.1459076628989</v>
      </c>
      <c r="E77" s="204">
        <v>2558.5726904674243</v>
      </c>
      <c r="F77" s="204">
        <v>3140.4338744740653</v>
      </c>
      <c r="G77" s="204">
        <v>2797.9384489343556</v>
      </c>
      <c r="H77" s="204">
        <v>2788.5547016613805</v>
      </c>
      <c r="I77" s="204">
        <v>3919.1032366831591</v>
      </c>
      <c r="J77" s="204">
        <v>3964.3424803030825</v>
      </c>
      <c r="K77" s="204">
        <v>3611.616300208455</v>
      </c>
      <c r="L77" s="204">
        <v>3970.4279224433631</v>
      </c>
      <c r="M77" s="204">
        <v>4115.0856860634503</v>
      </c>
      <c r="N77" s="204">
        <v>4009.0166717638226</v>
      </c>
      <c r="O77" s="204">
        <v>4416.7872745872228</v>
      </c>
      <c r="P77" s="204">
        <v>4715.735280581619</v>
      </c>
      <c r="Q77" s="204">
        <v>4439.0423482293791</v>
      </c>
    </row>
    <row r="78" spans="1:17" x14ac:dyDescent="0.25">
      <c r="A78" s="152" t="s">
        <v>222</v>
      </c>
      <c r="B78" s="261">
        <v>2103.8092065465262</v>
      </c>
      <c r="C78" s="261">
        <v>1774.8723904630178</v>
      </c>
      <c r="D78" s="261">
        <v>2333.1459076628989</v>
      </c>
      <c r="E78" s="261">
        <v>2558.5726904674243</v>
      </c>
      <c r="F78" s="261">
        <v>3140.4338744740653</v>
      </c>
      <c r="G78" s="261">
        <v>2797.9384489343556</v>
      </c>
      <c r="H78" s="261">
        <v>2788.5547016613805</v>
      </c>
      <c r="I78" s="261">
        <v>3919.1032366831591</v>
      </c>
      <c r="J78" s="261">
        <v>3964.3424803030825</v>
      </c>
      <c r="K78" s="261">
        <v>3611.616300208455</v>
      </c>
      <c r="L78" s="261">
        <v>3970.4279224433631</v>
      </c>
      <c r="M78" s="261">
        <v>4115.0856860634503</v>
      </c>
      <c r="N78" s="261">
        <v>4009.0166717638226</v>
      </c>
      <c r="O78" s="261">
        <v>4416.7872745872228</v>
      </c>
      <c r="P78" s="261">
        <v>4715.735280581619</v>
      </c>
      <c r="Q78" s="261">
        <v>4439.0423482293791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257.24173414905903</v>
      </c>
      <c r="F79" s="83">
        <v>881.93268518243792</v>
      </c>
      <c r="G79" s="83">
        <v>536.3808410766444</v>
      </c>
      <c r="H79" s="83">
        <v>169.90728571042226</v>
      </c>
      <c r="I79" s="83">
        <v>1880.8666208813045</v>
      </c>
      <c r="J79" s="83">
        <v>2192.8802083233468</v>
      </c>
      <c r="K79" s="83">
        <v>1949.6412207221124</v>
      </c>
      <c r="L79" s="83">
        <v>2245.8708631832028</v>
      </c>
      <c r="M79" s="83">
        <v>2433.0322763116833</v>
      </c>
      <c r="N79" s="83">
        <v>2649.0173507258769</v>
      </c>
      <c r="O79" s="83">
        <v>3340.2124399164204</v>
      </c>
      <c r="P79" s="83">
        <v>3780.5952877507084</v>
      </c>
      <c r="Q79" s="83">
        <v>3476.5538136716045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246.83684698702564</v>
      </c>
      <c r="C82" s="208">
        <v>0</v>
      </c>
      <c r="D82" s="208">
        <v>839.45708610358895</v>
      </c>
      <c r="E82" s="208">
        <v>1026.7511171063677</v>
      </c>
      <c r="F82" s="208">
        <v>998.82075949455759</v>
      </c>
      <c r="G82" s="208">
        <v>849.44437888918071</v>
      </c>
      <c r="H82" s="208">
        <v>1042.28919125619</v>
      </c>
      <c r="I82" s="208">
        <v>951.94956511888188</v>
      </c>
      <c r="J82" s="208">
        <v>827.85871038947914</v>
      </c>
      <c r="K82" s="208">
        <v>693.3518518280946</v>
      </c>
      <c r="L82" s="208">
        <v>567.2407756822895</v>
      </c>
      <c r="M82" s="208">
        <v>510.91015337063141</v>
      </c>
      <c r="N82" s="208">
        <v>280.41211706571488</v>
      </c>
      <c r="O82" s="208">
        <v>208.49348807189972</v>
      </c>
      <c r="P82" s="208">
        <v>196.80901531494658</v>
      </c>
      <c r="Q82" s="208">
        <v>250.20912823130016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1856.9723595595005</v>
      </c>
      <c r="C84" s="208">
        <v>1774.8723904630178</v>
      </c>
      <c r="D84" s="208">
        <v>1493.6888215593101</v>
      </c>
      <c r="E84" s="208">
        <v>1274.5798392119975</v>
      </c>
      <c r="F84" s="208">
        <v>1259.68042979707</v>
      </c>
      <c r="G84" s="208">
        <v>1412.1132289685306</v>
      </c>
      <c r="H84" s="208">
        <v>1576.3582246947683</v>
      </c>
      <c r="I84" s="208">
        <v>1086.2870506829727</v>
      </c>
      <c r="J84" s="208">
        <v>943.60356159025662</v>
      </c>
      <c r="K84" s="208">
        <v>968.62322765824797</v>
      </c>
      <c r="L84" s="208">
        <v>1157.3162835778705</v>
      </c>
      <c r="M84" s="208">
        <v>1171.1432563811361</v>
      </c>
      <c r="N84" s="208">
        <v>1079.5872039722308</v>
      </c>
      <c r="O84" s="208">
        <v>868.08134659890266</v>
      </c>
      <c r="P84" s="208">
        <v>738.3309775159637</v>
      </c>
      <c r="Q84" s="208">
        <v>712.27940632647471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271.07372787398231</v>
      </c>
      <c r="C87" s="204">
        <v>221.97663652317237</v>
      </c>
      <c r="D87" s="204">
        <v>250.58382059139245</v>
      </c>
      <c r="E87" s="204">
        <v>287.94473973490096</v>
      </c>
      <c r="F87" s="204">
        <v>299.58351393155942</v>
      </c>
      <c r="G87" s="204">
        <v>287.14020547788419</v>
      </c>
      <c r="H87" s="204">
        <v>286.83644100221915</v>
      </c>
      <c r="I87" s="204">
        <v>343.62439140361755</v>
      </c>
      <c r="J87" s="204">
        <v>369.77271860843314</v>
      </c>
      <c r="K87" s="204">
        <v>364.02766366800034</v>
      </c>
      <c r="L87" s="204">
        <v>363.50324288667935</v>
      </c>
      <c r="M87" s="204">
        <v>339.19882648069211</v>
      </c>
      <c r="N87" s="204">
        <v>325.91720609495383</v>
      </c>
      <c r="O87" s="204">
        <v>345.28387180339405</v>
      </c>
      <c r="P87" s="204">
        <v>361.72261349444506</v>
      </c>
      <c r="Q87" s="204">
        <v>339.47938733200704</v>
      </c>
    </row>
    <row r="88" spans="1:17" x14ac:dyDescent="0.25">
      <c r="A88" s="152" t="s">
        <v>220</v>
      </c>
      <c r="B88" s="261">
        <v>271.07372787398231</v>
      </c>
      <c r="C88" s="261">
        <v>221.97663652317237</v>
      </c>
      <c r="D88" s="261">
        <v>250.58382059139245</v>
      </c>
      <c r="E88" s="261">
        <v>287.94473973490096</v>
      </c>
      <c r="F88" s="261">
        <v>299.58351393155942</v>
      </c>
      <c r="G88" s="261">
        <v>287.14020547788419</v>
      </c>
      <c r="H88" s="261">
        <v>286.83644100221915</v>
      </c>
      <c r="I88" s="261">
        <v>343.62439140361755</v>
      </c>
      <c r="J88" s="261">
        <v>369.77271860843314</v>
      </c>
      <c r="K88" s="261">
        <v>364.02766366800034</v>
      </c>
      <c r="L88" s="261">
        <v>363.50324288667935</v>
      </c>
      <c r="M88" s="261">
        <v>339.19882648069211</v>
      </c>
      <c r="N88" s="261">
        <v>325.91720609495383</v>
      </c>
      <c r="O88" s="261">
        <v>345.28387180339405</v>
      </c>
      <c r="P88" s="261">
        <v>361.72261349444506</v>
      </c>
      <c r="Q88" s="261">
        <v>339.47938733200704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159.69491714069628</v>
      </c>
      <c r="C90" s="208">
        <v>139.94296421995972</v>
      </c>
      <c r="D90" s="208">
        <v>250.58382059139245</v>
      </c>
      <c r="E90" s="208">
        <v>287.94473973490096</v>
      </c>
      <c r="F90" s="208">
        <v>52.685380223595786</v>
      </c>
      <c r="G90" s="208">
        <v>115.05279450316978</v>
      </c>
      <c r="H90" s="208">
        <v>20.906495824618684</v>
      </c>
      <c r="I90" s="208">
        <v>104.47991292010457</v>
      </c>
      <c r="J90" s="208">
        <v>98.773842771072012</v>
      </c>
      <c r="K90" s="208">
        <v>104.57821784962802</v>
      </c>
      <c r="L90" s="208">
        <v>78.429205828738574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111.37881073328603</v>
      </c>
      <c r="C91" s="208">
        <v>82.033672303212654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108.21871713089543</v>
      </c>
      <c r="K91" s="208">
        <v>191.77682195763452</v>
      </c>
      <c r="L91" s="208">
        <v>104.57386648736575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246.89813370796364</v>
      </c>
      <c r="G93" s="208">
        <v>172.0874109747144</v>
      </c>
      <c r="H93" s="208">
        <v>265.92994517760047</v>
      </c>
      <c r="I93" s="208">
        <v>239.14447848351298</v>
      </c>
      <c r="J93" s="208">
        <v>162.78015870646567</v>
      </c>
      <c r="K93" s="208">
        <v>67.672623860737815</v>
      </c>
      <c r="L93" s="208">
        <v>180.50017057057502</v>
      </c>
      <c r="M93" s="208">
        <v>339.19882648069211</v>
      </c>
      <c r="N93" s="208">
        <v>325.91720609495383</v>
      </c>
      <c r="O93" s="208">
        <v>345.28387180339405</v>
      </c>
      <c r="P93" s="208">
        <v>361.72261349444506</v>
      </c>
      <c r="Q93" s="208">
        <v>339.47938733200704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701.95029000000011</v>
      </c>
      <c r="C95" s="176">
        <v>650.75945000000252</v>
      </c>
      <c r="D95" s="176">
        <v>589.83600999999771</v>
      </c>
      <c r="E95" s="176">
        <v>626.38081999999781</v>
      </c>
      <c r="F95" s="176">
        <v>622.66567999999938</v>
      </c>
      <c r="G95" s="176">
        <v>573.2322099999999</v>
      </c>
      <c r="H95" s="176">
        <v>593.65085000000238</v>
      </c>
      <c r="I95" s="176">
        <v>620.2553300000003</v>
      </c>
      <c r="J95" s="176">
        <v>558.60270999999966</v>
      </c>
      <c r="K95" s="176">
        <v>471.80969999999991</v>
      </c>
      <c r="L95" s="176">
        <v>528.08619000000169</v>
      </c>
      <c r="M95" s="176">
        <v>581.91678999999942</v>
      </c>
      <c r="N95" s="176">
        <v>543.58006000000023</v>
      </c>
      <c r="O95" s="176">
        <v>571.53540999999859</v>
      </c>
      <c r="P95" s="176">
        <v>564.30933000000107</v>
      </c>
      <c r="Q95" s="176">
        <v>465.40870000000029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5808.3253592911697</v>
      </c>
      <c r="C97" s="96">
        <v>5351.9795095543668</v>
      </c>
      <c r="D97" s="96">
        <v>5176.0505522826734</v>
      </c>
      <c r="E97" s="96">
        <v>5765.9191816491111</v>
      </c>
      <c r="F97" s="96">
        <v>5613.6282413028121</v>
      </c>
      <c r="G97" s="96">
        <v>5533.5095553777919</v>
      </c>
      <c r="H97" s="96">
        <v>5587.1098551235182</v>
      </c>
      <c r="I97" s="96">
        <v>5874.7707442699784</v>
      </c>
      <c r="J97" s="96">
        <v>5674.3807368504258</v>
      </c>
      <c r="K97" s="96">
        <v>5061.2299563991846</v>
      </c>
      <c r="L97" s="96">
        <v>5239.7764119671338</v>
      </c>
      <c r="M97" s="96">
        <v>5090.4924501579417</v>
      </c>
      <c r="N97" s="96">
        <v>4943.1749319340779</v>
      </c>
      <c r="O97" s="96">
        <v>5107.5090642261484</v>
      </c>
      <c r="P97" s="96">
        <v>5171.6285126590074</v>
      </c>
      <c r="Q97" s="96">
        <v>5246.3605360101428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23.160034032191081</v>
      </c>
      <c r="C102" s="158">
        <v>22.199900509127602</v>
      </c>
      <c r="D102" s="158">
        <v>21.474534881268564</v>
      </c>
      <c r="E102" s="158">
        <v>21.324430472132754</v>
      </c>
      <c r="F102" s="158">
        <v>21.222250657726349</v>
      </c>
      <c r="G102" s="158">
        <v>20.916916530233905</v>
      </c>
      <c r="H102" s="158">
        <v>20.993849162853</v>
      </c>
      <c r="I102" s="158">
        <v>22.455948436271967</v>
      </c>
      <c r="J102" s="158">
        <v>21.230254485062112</v>
      </c>
      <c r="K102" s="158">
        <v>18.905369706650863</v>
      </c>
      <c r="L102" s="158">
        <v>18.793744743462529</v>
      </c>
      <c r="M102" s="158">
        <v>18.13310508260415</v>
      </c>
      <c r="N102" s="158">
        <v>18.314050207675219</v>
      </c>
      <c r="O102" s="158">
        <v>18.579654346425375</v>
      </c>
      <c r="P102" s="158">
        <v>18.442503750157627</v>
      </c>
      <c r="Q102" s="158">
        <v>18.807393596835873</v>
      </c>
    </row>
    <row r="103" spans="1:17" x14ac:dyDescent="0.25">
      <c r="A103" s="92" t="s">
        <v>125</v>
      </c>
      <c r="B103" s="91">
        <v>10.844603613177625</v>
      </c>
      <c r="C103" s="91">
        <v>10.395024503800032</v>
      </c>
      <c r="D103" s="91">
        <v>10.055374626868883</v>
      </c>
      <c r="E103" s="91">
        <v>9.7135675477368615</v>
      </c>
      <c r="F103" s="91">
        <v>9.8994421821163883</v>
      </c>
      <c r="G103" s="91">
        <v>9.7645316710324384</v>
      </c>
      <c r="H103" s="91">
        <v>9.7738321859263984</v>
      </c>
      <c r="I103" s="91">
        <v>10.423841553038907</v>
      </c>
      <c r="J103" s="91">
        <v>9.9106506489320196</v>
      </c>
      <c r="K103" s="91">
        <v>8.810800528745343</v>
      </c>
      <c r="L103" s="91">
        <v>8.402934769788331</v>
      </c>
      <c r="M103" s="91">
        <v>7.9069912716000612</v>
      </c>
      <c r="N103" s="91">
        <v>8.4714594917788641</v>
      </c>
      <c r="O103" s="91">
        <v>8.5407353759634432</v>
      </c>
      <c r="P103" s="91">
        <v>8.4073972161460588</v>
      </c>
      <c r="Q103" s="91">
        <v>8.5857391433753296</v>
      </c>
    </row>
    <row r="104" spans="1:17" x14ac:dyDescent="0.25">
      <c r="A104" s="92" t="s">
        <v>26</v>
      </c>
      <c r="B104" s="91">
        <v>12.315430419013456</v>
      </c>
      <c r="C104" s="91">
        <v>11.804876005327568</v>
      </c>
      <c r="D104" s="91">
        <v>11.419160254399682</v>
      </c>
      <c r="E104" s="91">
        <v>11.610862924395894</v>
      </c>
      <c r="F104" s="91">
        <v>11.322808475609962</v>
      </c>
      <c r="G104" s="91">
        <v>11.152384859201465</v>
      </c>
      <c r="H104" s="91">
        <v>11.220016976926601</v>
      </c>
      <c r="I104" s="91">
        <v>12.032106883233061</v>
      </c>
      <c r="J104" s="91">
        <v>11.319603836130092</v>
      </c>
      <c r="K104" s="91">
        <v>10.09456917790552</v>
      </c>
      <c r="L104" s="91">
        <v>10.390809973674198</v>
      </c>
      <c r="M104" s="91">
        <v>10.226113811004089</v>
      </c>
      <c r="N104" s="91">
        <v>9.842590715896355</v>
      </c>
      <c r="O104" s="91">
        <v>10.038918970461932</v>
      </c>
      <c r="P104" s="91">
        <v>10.035106534011568</v>
      </c>
      <c r="Q104" s="91">
        <v>10.221654453460545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4588.0146154040367</v>
      </c>
      <c r="C107" s="204">
        <v>4165.5352785701725</v>
      </c>
      <c r="D107" s="204">
        <v>4043.9078598376614</v>
      </c>
      <c r="E107" s="204">
        <v>4604.2070545440683</v>
      </c>
      <c r="F107" s="204">
        <v>4458.976872566187</v>
      </c>
      <c r="G107" s="204">
        <v>4374.0838876146672</v>
      </c>
      <c r="H107" s="204">
        <v>4387.1238151133566</v>
      </c>
      <c r="I107" s="204">
        <v>4665.1493189809617</v>
      </c>
      <c r="J107" s="204">
        <v>4484.0764713846884</v>
      </c>
      <c r="K107" s="204">
        <v>3990.3533878222161</v>
      </c>
      <c r="L107" s="204">
        <v>4079.0400329436557</v>
      </c>
      <c r="M107" s="204">
        <v>3935.1515353037603</v>
      </c>
      <c r="N107" s="204">
        <v>3809.1243854643894</v>
      </c>
      <c r="O107" s="204">
        <v>3927.3473724768946</v>
      </c>
      <c r="P107" s="204">
        <v>3957.4999150403337</v>
      </c>
      <c r="Q107" s="204">
        <v>4000.6116870040664</v>
      </c>
    </row>
    <row r="108" spans="1:17" x14ac:dyDescent="0.25">
      <c r="A108" s="152" t="s">
        <v>218</v>
      </c>
      <c r="B108" s="151">
        <v>4588.0146154040367</v>
      </c>
      <c r="C108" s="151">
        <v>4165.5352785701725</v>
      </c>
      <c r="D108" s="151">
        <v>4043.9078598376614</v>
      </c>
      <c r="E108" s="151">
        <v>4604.2070545440683</v>
      </c>
      <c r="F108" s="151">
        <v>4458.976872566187</v>
      </c>
      <c r="G108" s="151">
        <v>4374.0838876146672</v>
      </c>
      <c r="H108" s="151">
        <v>4387.1238151133566</v>
      </c>
      <c r="I108" s="151">
        <v>4665.1493189809617</v>
      </c>
      <c r="J108" s="151">
        <v>4484.0764713846884</v>
      </c>
      <c r="K108" s="151">
        <v>3990.3533878222161</v>
      </c>
      <c r="L108" s="151">
        <v>4079.0400329436557</v>
      </c>
      <c r="M108" s="151">
        <v>3935.1515353037603</v>
      </c>
      <c r="N108" s="151">
        <v>3809.1243854643894</v>
      </c>
      <c r="O108" s="151">
        <v>3927.3473724768946</v>
      </c>
      <c r="P108" s="151">
        <v>3957.4999150403337</v>
      </c>
      <c r="Q108" s="151">
        <v>4000.6116870040664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156.68810186396249</v>
      </c>
      <c r="C110" s="208">
        <v>211.2155064269443</v>
      </c>
      <c r="D110" s="208">
        <v>29.419517200989247</v>
      </c>
      <c r="E110" s="208">
        <v>206.94602741131919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4431.3265135400743</v>
      </c>
      <c r="C113" s="208">
        <v>3954.319772143228</v>
      </c>
      <c r="D113" s="208">
        <v>4014.4883426366723</v>
      </c>
      <c r="E113" s="208">
        <v>4397.2610271327494</v>
      </c>
      <c r="F113" s="208">
        <v>4458.976872566187</v>
      </c>
      <c r="G113" s="208">
        <v>4374.0838876146672</v>
      </c>
      <c r="H113" s="208">
        <v>4387.1238151133566</v>
      </c>
      <c r="I113" s="208">
        <v>4665.1493189809617</v>
      </c>
      <c r="J113" s="208">
        <v>4484.0764713846884</v>
      </c>
      <c r="K113" s="208">
        <v>3990.3533878222161</v>
      </c>
      <c r="L113" s="208">
        <v>4079.0400329436557</v>
      </c>
      <c r="M113" s="208">
        <v>3935.1515353037603</v>
      </c>
      <c r="N113" s="208">
        <v>3809.1243854643894</v>
      </c>
      <c r="O113" s="208">
        <v>3927.3473724768946</v>
      </c>
      <c r="P113" s="208">
        <v>3957.4999150403337</v>
      </c>
      <c r="Q113" s="208">
        <v>4000.6116870040664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350.85042985494124</v>
      </c>
      <c r="C116" s="204">
        <v>317.95578047506677</v>
      </c>
      <c r="D116" s="204">
        <v>310.16752756374274</v>
      </c>
      <c r="E116" s="204">
        <v>351.66157663290966</v>
      </c>
      <c r="F116" s="204">
        <v>342.27953807889833</v>
      </c>
      <c r="G116" s="204">
        <v>335.76299123289078</v>
      </c>
      <c r="H116" s="204">
        <v>336.76396084730925</v>
      </c>
      <c r="I116" s="204">
        <v>358.10572685274502</v>
      </c>
      <c r="J116" s="204">
        <v>344.20623098067546</v>
      </c>
      <c r="K116" s="204">
        <v>306.30710887031722</v>
      </c>
      <c r="L116" s="204">
        <v>313.11486428001569</v>
      </c>
      <c r="M116" s="204">
        <v>302.06970977157664</v>
      </c>
      <c r="N116" s="204">
        <v>292.39562626201274</v>
      </c>
      <c r="O116" s="204">
        <v>301.47064740282883</v>
      </c>
      <c r="P116" s="204">
        <v>303.78521386851605</v>
      </c>
      <c r="Q116" s="204">
        <v>307.09455540923972</v>
      </c>
    </row>
    <row r="117" spans="1:17" x14ac:dyDescent="0.25">
      <c r="A117" s="152" t="s">
        <v>216</v>
      </c>
      <c r="B117" s="151">
        <v>350.85042985494124</v>
      </c>
      <c r="C117" s="151">
        <v>317.95578047506677</v>
      </c>
      <c r="D117" s="151">
        <v>310.16752756374274</v>
      </c>
      <c r="E117" s="151">
        <v>351.66157663290966</v>
      </c>
      <c r="F117" s="151">
        <v>342.27953807889833</v>
      </c>
      <c r="G117" s="151">
        <v>335.76299123289078</v>
      </c>
      <c r="H117" s="151">
        <v>336.76396084730925</v>
      </c>
      <c r="I117" s="151">
        <v>358.10572685274502</v>
      </c>
      <c r="J117" s="151">
        <v>344.20623098067546</v>
      </c>
      <c r="K117" s="151">
        <v>306.30710887031722</v>
      </c>
      <c r="L117" s="151">
        <v>313.11486428001569</v>
      </c>
      <c r="M117" s="151">
        <v>302.06970977157664</v>
      </c>
      <c r="N117" s="151">
        <v>292.39562626201274</v>
      </c>
      <c r="O117" s="151">
        <v>301.47064740282883</v>
      </c>
      <c r="P117" s="151">
        <v>303.78521386851605</v>
      </c>
      <c r="Q117" s="151">
        <v>307.09455540923972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350.85042985494124</v>
      </c>
      <c r="C122" s="208">
        <v>317.95578047506677</v>
      </c>
      <c r="D122" s="208">
        <v>310.16752756374274</v>
      </c>
      <c r="E122" s="208">
        <v>351.66157663290966</v>
      </c>
      <c r="F122" s="208">
        <v>342.27953807889833</v>
      </c>
      <c r="G122" s="208">
        <v>335.76299123289078</v>
      </c>
      <c r="H122" s="208">
        <v>336.76396084730925</v>
      </c>
      <c r="I122" s="208">
        <v>358.10572685274502</v>
      </c>
      <c r="J122" s="208">
        <v>344.20623098067546</v>
      </c>
      <c r="K122" s="208">
        <v>306.30710887031722</v>
      </c>
      <c r="L122" s="208">
        <v>313.11486428001569</v>
      </c>
      <c r="M122" s="208">
        <v>302.06970977157664</v>
      </c>
      <c r="N122" s="208">
        <v>292.39562626201274</v>
      </c>
      <c r="O122" s="208">
        <v>301.47064740282883</v>
      </c>
      <c r="P122" s="208">
        <v>303.78521386851605</v>
      </c>
      <c r="Q122" s="208">
        <v>307.09455540923972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846.30028000000004</v>
      </c>
      <c r="C125" s="176">
        <v>846.28854999999999</v>
      </c>
      <c r="D125" s="176">
        <v>800.50063</v>
      </c>
      <c r="E125" s="176">
        <v>788.72612000000004</v>
      </c>
      <c r="F125" s="176">
        <v>791.14958000000001</v>
      </c>
      <c r="G125" s="176">
        <v>802.74576000000002</v>
      </c>
      <c r="H125" s="176">
        <v>842.22823000000005</v>
      </c>
      <c r="I125" s="176">
        <v>829.05975000000001</v>
      </c>
      <c r="J125" s="176">
        <v>824.86778000000004</v>
      </c>
      <c r="K125" s="176">
        <v>745.6640900000001</v>
      </c>
      <c r="L125" s="176">
        <v>828.82776999999999</v>
      </c>
      <c r="M125" s="176">
        <v>835.13810000000001</v>
      </c>
      <c r="N125" s="176">
        <v>823.34087</v>
      </c>
      <c r="O125" s="176">
        <v>860.11139000000003</v>
      </c>
      <c r="P125" s="176">
        <v>891.90088000000003</v>
      </c>
      <c r="Q125" s="176">
        <v>919.84690000000012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0.99999999999999989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3.7328102622515729E-4</v>
      </c>
      <c r="C134" s="238">
        <f t="shared" si="5"/>
        <v>3.7526412036945007E-4</v>
      </c>
      <c r="D134" s="238">
        <f t="shared" si="5"/>
        <v>3.7506095799364901E-4</v>
      </c>
      <c r="E134" s="238">
        <f t="shared" si="5"/>
        <v>3.7854042044428731E-4</v>
      </c>
      <c r="F134" s="238">
        <f t="shared" si="5"/>
        <v>3.840102673206456E-4</v>
      </c>
      <c r="G134" s="238">
        <f t="shared" si="5"/>
        <v>3.9656902424945112E-4</v>
      </c>
      <c r="H134" s="238">
        <f t="shared" si="5"/>
        <v>3.974257486976743E-4</v>
      </c>
      <c r="I134" s="238">
        <f t="shared" si="5"/>
        <v>3.9242991137019542E-4</v>
      </c>
      <c r="J134" s="238">
        <f t="shared" si="5"/>
        <v>3.3938482013870448E-4</v>
      </c>
      <c r="K134" s="238">
        <f t="shared" si="5"/>
        <v>3.447816883972575E-4</v>
      </c>
      <c r="L134" s="238">
        <f t="shared" si="5"/>
        <v>3.1937387646010113E-4</v>
      </c>
      <c r="M134" s="238">
        <f t="shared" si="5"/>
        <v>3.2735916681773795E-4</v>
      </c>
      <c r="N134" s="238">
        <f t="shared" si="5"/>
        <v>3.4546694433328616E-4</v>
      </c>
      <c r="O134" s="238">
        <f t="shared" si="5"/>
        <v>3.5310343933842454E-4</v>
      </c>
      <c r="P134" s="238">
        <f t="shared" si="5"/>
        <v>3.3823905135362464E-4</v>
      </c>
      <c r="Q134" s="238">
        <f t="shared" si="5"/>
        <v>3.5052475211161101E-4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0.12424800176783331</v>
      </c>
      <c r="C136" s="237">
        <f t="shared" si="7"/>
        <v>0.12452233701937072</v>
      </c>
      <c r="D136" s="237">
        <f t="shared" si="7"/>
        <v>0.1243676925903954</v>
      </c>
      <c r="E136" s="237">
        <f t="shared" si="7"/>
        <v>7.4041483689314791E-2</v>
      </c>
      <c r="F136" s="237">
        <f t="shared" si="7"/>
        <v>6.6230931552156383E-2</v>
      </c>
      <c r="G136" s="237">
        <f t="shared" si="7"/>
        <v>7.2637983428966102E-2</v>
      </c>
      <c r="H136" s="237">
        <f t="shared" si="7"/>
        <v>6.8547515336024101E-2</v>
      </c>
      <c r="I136" s="237">
        <f t="shared" si="7"/>
        <v>7.4478695707850831E-2</v>
      </c>
      <c r="J136" s="237">
        <f t="shared" si="7"/>
        <v>0.12373460257155283</v>
      </c>
      <c r="K136" s="237">
        <f t="shared" si="7"/>
        <v>0.12936769721332009</v>
      </c>
      <c r="L136" s="237">
        <f t="shared" si="7"/>
        <v>0.12156814166876345</v>
      </c>
      <c r="M136" s="237">
        <f t="shared" si="7"/>
        <v>0.11388882539565041</v>
      </c>
      <c r="N136" s="237">
        <f t="shared" si="7"/>
        <v>0.10769444033875637</v>
      </c>
      <c r="O136" s="237">
        <f t="shared" si="7"/>
        <v>0.10259697081368477</v>
      </c>
      <c r="P136" s="237">
        <f t="shared" si="7"/>
        <v>9.9111619396834008E-2</v>
      </c>
      <c r="Q136" s="237">
        <f t="shared" si="7"/>
        <v>0.10046211701633907</v>
      </c>
    </row>
    <row r="137" spans="1:17" x14ac:dyDescent="0.25">
      <c r="A137" s="142" t="s">
        <v>227</v>
      </c>
      <c r="B137" s="235">
        <f t="shared" ref="B137:Q137" si="8">IF(B$17=0,0,B$17/B$5)</f>
        <v>0.11917556266788827</v>
      </c>
      <c r="C137" s="235">
        <f t="shared" si="8"/>
        <v>0.11998377699663623</v>
      </c>
      <c r="D137" s="235">
        <f t="shared" si="8"/>
        <v>0.11971257413138625</v>
      </c>
      <c r="E137" s="235">
        <f t="shared" si="8"/>
        <v>6.6019631701609377E-2</v>
      </c>
      <c r="F137" s="235">
        <f t="shared" si="8"/>
        <v>5.963126270440941E-2</v>
      </c>
      <c r="G137" s="235">
        <f t="shared" si="8"/>
        <v>6.4152633724185448E-2</v>
      </c>
      <c r="H137" s="235">
        <f t="shared" si="8"/>
        <v>5.9996626902706358E-2</v>
      </c>
      <c r="I137" s="235">
        <f t="shared" si="8"/>
        <v>6.6015168732925289E-2</v>
      </c>
      <c r="J137" s="235">
        <f t="shared" si="8"/>
        <v>0.11645354810444881</v>
      </c>
      <c r="K137" s="235">
        <f t="shared" si="8"/>
        <v>0.12196008010763512</v>
      </c>
      <c r="L137" s="235">
        <f t="shared" si="8"/>
        <v>0.11468718138883514</v>
      </c>
      <c r="M137" s="235">
        <f t="shared" si="8"/>
        <v>0.106557266953869</v>
      </c>
      <c r="N137" s="235">
        <f t="shared" si="8"/>
        <v>0.10034055269499378</v>
      </c>
      <c r="O137" s="235">
        <f t="shared" si="8"/>
        <v>9.4935623185637419E-2</v>
      </c>
      <c r="P137" s="235">
        <f t="shared" si="8"/>
        <v>9.1719939753667837E-2</v>
      </c>
      <c r="Q137" s="235">
        <f t="shared" si="8"/>
        <v>9.2796958628367857E-2</v>
      </c>
    </row>
    <row r="138" spans="1:17" x14ac:dyDescent="0.25">
      <c r="A138" s="142" t="s">
        <v>226</v>
      </c>
      <c r="B138" s="235">
        <f t="shared" ref="B138:Q138" si="9">IF(B$25=0,0,B$25/B$5)</f>
        <v>5.0724390999450503E-3</v>
      </c>
      <c r="C138" s="235">
        <f t="shared" si="9"/>
        <v>4.5385600227344815E-3</v>
      </c>
      <c r="D138" s="235">
        <f t="shared" si="9"/>
        <v>4.6551184590091482E-3</v>
      </c>
      <c r="E138" s="235">
        <f t="shared" si="9"/>
        <v>8.0218519877054174E-3</v>
      </c>
      <c r="F138" s="235">
        <f t="shared" si="9"/>
        <v>6.5996688477469746E-3</v>
      </c>
      <c r="G138" s="235">
        <f t="shared" si="9"/>
        <v>8.4853497047806536E-3</v>
      </c>
      <c r="H138" s="235">
        <f t="shared" si="9"/>
        <v>8.5508884333177458E-3</v>
      </c>
      <c r="I138" s="235">
        <f t="shared" si="9"/>
        <v>8.4635269749255369E-3</v>
      </c>
      <c r="J138" s="235">
        <f t="shared" si="9"/>
        <v>7.2810544671040259E-3</v>
      </c>
      <c r="K138" s="235">
        <f t="shared" si="9"/>
        <v>7.4076171056849513E-3</v>
      </c>
      <c r="L138" s="235">
        <f t="shared" si="9"/>
        <v>6.8809602799283142E-3</v>
      </c>
      <c r="M138" s="235">
        <f t="shared" si="9"/>
        <v>7.3315584417814232E-3</v>
      </c>
      <c r="N138" s="235">
        <f t="shared" si="9"/>
        <v>7.3538876437625727E-3</v>
      </c>
      <c r="O138" s="235">
        <f t="shared" si="9"/>
        <v>7.6613476280473361E-3</v>
      </c>
      <c r="P138" s="235">
        <f t="shared" si="9"/>
        <v>7.3916796431661696E-3</v>
      </c>
      <c r="Q138" s="235">
        <f t="shared" si="9"/>
        <v>7.6651583879712264E-3</v>
      </c>
    </row>
    <row r="139" spans="1:17" x14ac:dyDescent="0.25">
      <c r="A139" s="127" t="s">
        <v>212</v>
      </c>
      <c r="B139" s="237">
        <f t="shared" ref="B139:Q139" si="10">IF(B$36=0,0,B$36/B$5)</f>
        <v>0.19615203818971932</v>
      </c>
      <c r="C139" s="237">
        <f t="shared" si="10"/>
        <v>0.19231561437751943</v>
      </c>
      <c r="D139" s="237">
        <f t="shared" si="10"/>
        <v>0.19190421721948786</v>
      </c>
      <c r="E139" s="237">
        <f t="shared" si="10"/>
        <v>0.21636665231721142</v>
      </c>
      <c r="F139" s="237">
        <f t="shared" si="10"/>
        <v>0.20193271082287137</v>
      </c>
      <c r="G139" s="237">
        <f t="shared" si="10"/>
        <v>0.18308585029097041</v>
      </c>
      <c r="H139" s="237">
        <f t="shared" si="10"/>
        <v>0.19929668072912279</v>
      </c>
      <c r="I139" s="237">
        <f t="shared" si="10"/>
        <v>0.16915160739690099</v>
      </c>
      <c r="J139" s="237">
        <f t="shared" si="10"/>
        <v>0.19795881469628465</v>
      </c>
      <c r="K139" s="237">
        <f t="shared" si="10"/>
        <v>0.20614413453603159</v>
      </c>
      <c r="L139" s="237">
        <f t="shared" si="10"/>
        <v>0.19577753114988114</v>
      </c>
      <c r="M139" s="237">
        <f t="shared" si="10"/>
        <v>0.19284520879888595</v>
      </c>
      <c r="N139" s="237">
        <f t="shared" si="10"/>
        <v>0.18729921330585295</v>
      </c>
      <c r="O139" s="237">
        <f t="shared" si="10"/>
        <v>0.17489958328291647</v>
      </c>
      <c r="P139" s="237">
        <f t="shared" si="10"/>
        <v>0.16741506533760583</v>
      </c>
      <c r="Q139" s="237">
        <f t="shared" si="10"/>
        <v>0.17212237704653333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0.67922667901622213</v>
      </c>
      <c r="C141" s="209">
        <f t="shared" si="12"/>
        <v>0.68278678448274033</v>
      </c>
      <c r="D141" s="209">
        <f t="shared" si="12"/>
        <v>0.68335302923212315</v>
      </c>
      <c r="E141" s="209">
        <f t="shared" si="12"/>
        <v>0.70921332357302957</v>
      </c>
      <c r="F141" s="209">
        <f t="shared" si="12"/>
        <v>0.73145234735765163</v>
      </c>
      <c r="G141" s="209">
        <f t="shared" si="12"/>
        <v>0.7438795972558141</v>
      </c>
      <c r="H141" s="209">
        <f t="shared" si="12"/>
        <v>0.73175837818615541</v>
      </c>
      <c r="I141" s="209">
        <f t="shared" si="12"/>
        <v>0.75597726698387802</v>
      </c>
      <c r="J141" s="209">
        <f t="shared" si="12"/>
        <v>0.67796719791202387</v>
      </c>
      <c r="K141" s="209">
        <f t="shared" si="12"/>
        <v>0.66414338656225114</v>
      </c>
      <c r="L141" s="209">
        <f t="shared" si="12"/>
        <v>0.68233495330489535</v>
      </c>
      <c r="M141" s="209">
        <f t="shared" si="12"/>
        <v>0.69293860663864582</v>
      </c>
      <c r="N141" s="209">
        <f t="shared" si="12"/>
        <v>0.70466087941105737</v>
      </c>
      <c r="O141" s="209">
        <f t="shared" si="12"/>
        <v>0.72215034246406029</v>
      </c>
      <c r="P141" s="209">
        <f t="shared" si="12"/>
        <v>0.73313507621420648</v>
      </c>
      <c r="Q141" s="209">
        <f t="shared" si="12"/>
        <v>0.72706498118501595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0.99999999999999978</v>
      </c>
      <c r="C143" s="77">
        <f t="shared" si="13"/>
        <v>1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1.0000000000000002</v>
      </c>
      <c r="J143" s="77">
        <f t="shared" si="13"/>
        <v>0.99999999999999989</v>
      </c>
      <c r="K143" s="77">
        <f t="shared" si="13"/>
        <v>0.99999999999999978</v>
      </c>
      <c r="L143" s="77">
        <f t="shared" si="13"/>
        <v>1</v>
      </c>
      <c r="M143" s="77">
        <f t="shared" si="13"/>
        <v>0.99999999999999989</v>
      </c>
      <c r="N143" s="77">
        <f t="shared" si="13"/>
        <v>0.99999999999999989</v>
      </c>
      <c r="O143" s="77">
        <f t="shared" si="13"/>
        <v>0.99999999999999978</v>
      </c>
      <c r="P143" s="77">
        <f t="shared" si="13"/>
        <v>1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2.0453614051514058E-3</v>
      </c>
      <c r="C148" s="238">
        <f t="shared" si="18"/>
        <v>2.0850478724789294E-3</v>
      </c>
      <c r="D148" s="238">
        <f t="shared" si="18"/>
        <v>2.0606331389012808E-3</v>
      </c>
      <c r="E148" s="238">
        <f t="shared" si="18"/>
        <v>1.8950312503862739E-3</v>
      </c>
      <c r="F148" s="238">
        <f t="shared" si="18"/>
        <v>1.9061284803726295E-3</v>
      </c>
      <c r="G148" s="238">
        <f t="shared" si="18"/>
        <v>1.9499240675652308E-3</v>
      </c>
      <c r="H148" s="238">
        <f t="shared" si="18"/>
        <v>2.0107344369952084E-3</v>
      </c>
      <c r="I148" s="238">
        <f t="shared" si="18"/>
        <v>1.800934267004605E-3</v>
      </c>
      <c r="J148" s="238">
        <f t="shared" si="18"/>
        <v>1.7707401425450285E-3</v>
      </c>
      <c r="K148" s="238">
        <f t="shared" si="18"/>
        <v>1.7978158594580376E-3</v>
      </c>
      <c r="L148" s="238">
        <f t="shared" si="18"/>
        <v>1.7680561448280097E-3</v>
      </c>
      <c r="M148" s="238">
        <f t="shared" si="18"/>
        <v>1.7438502366693054E-3</v>
      </c>
      <c r="N148" s="238">
        <f t="shared" si="18"/>
        <v>1.8022394192378159E-3</v>
      </c>
      <c r="O148" s="238">
        <f t="shared" si="18"/>
        <v>1.7350307999024837E-3</v>
      </c>
      <c r="P148" s="238">
        <f t="shared" si="18"/>
        <v>1.7009696455689482E-3</v>
      </c>
      <c r="Q148" s="238">
        <f t="shared" si="18"/>
        <v>1.7337585245140149E-3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0.16356626228563781</v>
      </c>
      <c r="C150" s="237">
        <f t="shared" si="20"/>
        <v>0.15835960505186317</v>
      </c>
      <c r="D150" s="237">
        <f t="shared" si="20"/>
        <v>0.15821886029931354</v>
      </c>
      <c r="E150" s="237">
        <f t="shared" si="20"/>
        <v>0.15819660017938861</v>
      </c>
      <c r="F150" s="237">
        <f t="shared" si="20"/>
        <v>0.15591574292020274</v>
      </c>
      <c r="G150" s="237">
        <f t="shared" si="20"/>
        <v>0.17139293237134023</v>
      </c>
      <c r="H150" s="237">
        <f t="shared" si="20"/>
        <v>0.17415450667240795</v>
      </c>
      <c r="I150" s="237">
        <f t="shared" si="20"/>
        <v>0.16155761769270771</v>
      </c>
      <c r="J150" s="237">
        <f t="shared" si="20"/>
        <v>0.1627162886067248</v>
      </c>
      <c r="K150" s="237">
        <f t="shared" si="20"/>
        <v>0.16273152196179488</v>
      </c>
      <c r="L150" s="237">
        <f t="shared" si="20"/>
        <v>0.15506387034455466</v>
      </c>
      <c r="M150" s="237">
        <f t="shared" si="20"/>
        <v>0.14398946162401052</v>
      </c>
      <c r="N150" s="237">
        <f t="shared" si="20"/>
        <v>0.1451373950826356</v>
      </c>
      <c r="O150" s="237">
        <f t="shared" si="20"/>
        <v>0.1369543095483586</v>
      </c>
      <c r="P150" s="237">
        <f t="shared" si="20"/>
        <v>0.13276655977388965</v>
      </c>
      <c r="Q150" s="237">
        <f t="shared" si="20"/>
        <v>0.13215002158858927</v>
      </c>
    </row>
    <row r="151" spans="1:17" x14ac:dyDescent="0.25">
      <c r="A151" s="142" t="s">
        <v>225</v>
      </c>
      <c r="B151" s="235">
        <f t="shared" ref="B151:Q151" si="21">IF(B$59=0,0,B$59/B$47)</f>
        <v>0.15840187774061576</v>
      </c>
      <c r="C151" s="235">
        <f t="shared" si="21"/>
        <v>0.15266489262110422</v>
      </c>
      <c r="D151" s="235">
        <f t="shared" si="21"/>
        <v>0.1500708485264626</v>
      </c>
      <c r="E151" s="235">
        <f t="shared" si="21"/>
        <v>0.14970616893369204</v>
      </c>
      <c r="F151" s="235">
        <f t="shared" si="21"/>
        <v>0.14987512994501848</v>
      </c>
      <c r="G151" s="235">
        <f t="shared" si="21"/>
        <v>0.15741733254273216</v>
      </c>
      <c r="H151" s="235">
        <f t="shared" si="21"/>
        <v>0.15830708162360688</v>
      </c>
      <c r="I151" s="235">
        <f t="shared" si="21"/>
        <v>0.14396670291074504</v>
      </c>
      <c r="J151" s="235">
        <f t="shared" si="21"/>
        <v>0.14592599452251162</v>
      </c>
      <c r="K151" s="235">
        <f t="shared" si="21"/>
        <v>0.14760057544407415</v>
      </c>
      <c r="L151" s="235">
        <f t="shared" si="21"/>
        <v>0.13829655570119967</v>
      </c>
      <c r="M151" s="235">
        <f t="shared" si="21"/>
        <v>0.12691401161896171</v>
      </c>
      <c r="N151" s="235">
        <f t="shared" si="21"/>
        <v>0.12935704577026799</v>
      </c>
      <c r="O151" s="235">
        <f t="shared" si="21"/>
        <v>0.12185777166637787</v>
      </c>
      <c r="P151" s="235">
        <f t="shared" si="21"/>
        <v>0.116477713540071</v>
      </c>
      <c r="Q151" s="235">
        <f t="shared" si="21"/>
        <v>0.11793898467222644</v>
      </c>
    </row>
    <row r="152" spans="1:17" x14ac:dyDescent="0.25">
      <c r="A152" s="142" t="s">
        <v>224</v>
      </c>
      <c r="B152" s="235">
        <f t="shared" ref="B152:Q152" si="22">IF(B$65=0,0,B$65/B$47)</f>
        <v>5.1643845450220329E-3</v>
      </c>
      <c r="C152" s="235">
        <f t="shared" si="22"/>
        <v>5.6947124307589435E-3</v>
      </c>
      <c r="D152" s="235">
        <f t="shared" si="22"/>
        <v>8.1480117728509396E-3</v>
      </c>
      <c r="E152" s="235">
        <f t="shared" si="22"/>
        <v>8.4904312456965773E-3</v>
      </c>
      <c r="F152" s="235">
        <f t="shared" si="22"/>
        <v>6.0406129751842666E-3</v>
      </c>
      <c r="G152" s="235">
        <f t="shared" si="22"/>
        <v>1.397559982860805E-2</v>
      </c>
      <c r="H152" s="235">
        <f t="shared" si="22"/>
        <v>1.5847425048801069E-2</v>
      </c>
      <c r="I152" s="235">
        <f t="shared" si="22"/>
        <v>1.7590914781962688E-2</v>
      </c>
      <c r="J152" s="235">
        <f t="shared" si="22"/>
        <v>1.6790294084213179E-2</v>
      </c>
      <c r="K152" s="235">
        <f t="shared" si="22"/>
        <v>1.5130946517720734E-2</v>
      </c>
      <c r="L152" s="235">
        <f t="shared" si="22"/>
        <v>1.6767314643355007E-2</v>
      </c>
      <c r="M152" s="235">
        <f t="shared" si="22"/>
        <v>1.707545000504879E-2</v>
      </c>
      <c r="N152" s="235">
        <f t="shared" si="22"/>
        <v>1.5780349312367617E-2</v>
      </c>
      <c r="O152" s="235">
        <f t="shared" si="22"/>
        <v>1.5096537881980739E-2</v>
      </c>
      <c r="P152" s="235">
        <f t="shared" si="22"/>
        <v>1.6288846233818648E-2</v>
      </c>
      <c r="Q152" s="235">
        <f t="shared" si="22"/>
        <v>1.4211036916362826E-2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0.57051969342450659</v>
      </c>
      <c r="C154" s="237">
        <f t="shared" si="24"/>
        <v>0.56281116288250665</v>
      </c>
      <c r="D154" s="237">
        <f t="shared" si="24"/>
        <v>0.61734674024523428</v>
      </c>
      <c r="E154" s="237">
        <f t="shared" si="24"/>
        <v>0.61878191052491449</v>
      </c>
      <c r="F154" s="237">
        <f t="shared" si="24"/>
        <v>0.65099951900327457</v>
      </c>
      <c r="G154" s="237">
        <f t="shared" si="24"/>
        <v>0.63224146109503476</v>
      </c>
      <c r="H154" s="237">
        <f t="shared" si="24"/>
        <v>0.62613300553387086</v>
      </c>
      <c r="I154" s="237">
        <f t="shared" si="24"/>
        <v>0.67149204392117945</v>
      </c>
      <c r="J154" s="237">
        <f t="shared" si="24"/>
        <v>0.67697742368114511</v>
      </c>
      <c r="K154" s="237">
        <f t="shared" si="24"/>
        <v>0.67845551407964788</v>
      </c>
      <c r="L154" s="237">
        <f t="shared" si="24"/>
        <v>0.68854917983979125</v>
      </c>
      <c r="M154" s="237">
        <f t="shared" si="24"/>
        <v>0.69802226107742715</v>
      </c>
      <c r="N154" s="237">
        <f t="shared" si="24"/>
        <v>0.70101946430104245</v>
      </c>
      <c r="O154" s="237">
        <f t="shared" si="24"/>
        <v>0.71325582807715404</v>
      </c>
      <c r="P154" s="237">
        <f t="shared" si="24"/>
        <v>0.7234651565536836</v>
      </c>
      <c r="Q154" s="237">
        <f t="shared" si="24"/>
        <v>0.73317650297065551</v>
      </c>
    </row>
    <row r="155" spans="1:17" x14ac:dyDescent="0.25">
      <c r="A155" s="142" t="s">
        <v>222</v>
      </c>
      <c r="B155" s="259">
        <f t="shared" ref="B155:Q155" si="25">IF(B$78=0,0,B$78/B$47)</f>
        <v>0.57051969342450659</v>
      </c>
      <c r="C155" s="259">
        <f t="shared" si="25"/>
        <v>0.56281116288250665</v>
      </c>
      <c r="D155" s="259">
        <f t="shared" si="25"/>
        <v>0.61734674024523428</v>
      </c>
      <c r="E155" s="259">
        <f t="shared" si="25"/>
        <v>0.61878191052491449</v>
      </c>
      <c r="F155" s="259">
        <f t="shared" si="25"/>
        <v>0.65099951900327457</v>
      </c>
      <c r="G155" s="259">
        <f t="shared" si="25"/>
        <v>0.63224146109503476</v>
      </c>
      <c r="H155" s="259">
        <f t="shared" si="25"/>
        <v>0.62613300553387086</v>
      </c>
      <c r="I155" s="259">
        <f t="shared" si="25"/>
        <v>0.67149204392117945</v>
      </c>
      <c r="J155" s="259">
        <f t="shared" si="25"/>
        <v>0.67697742368114511</v>
      </c>
      <c r="K155" s="259">
        <f t="shared" si="25"/>
        <v>0.67845551407964788</v>
      </c>
      <c r="L155" s="259">
        <f t="shared" si="25"/>
        <v>0.68854917983979125</v>
      </c>
      <c r="M155" s="259">
        <f t="shared" si="25"/>
        <v>0.69802226107742715</v>
      </c>
      <c r="N155" s="259">
        <f t="shared" si="25"/>
        <v>0.70101946430104245</v>
      </c>
      <c r="O155" s="259">
        <f t="shared" si="25"/>
        <v>0.71325582807715404</v>
      </c>
      <c r="P155" s="259">
        <f t="shared" si="25"/>
        <v>0.7234651565536836</v>
      </c>
      <c r="Q155" s="259">
        <f t="shared" si="25"/>
        <v>0.73317650297065551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7.3510896159623945E-2</v>
      </c>
      <c r="C157" s="237">
        <f t="shared" si="27"/>
        <v>7.038868236705341E-2</v>
      </c>
      <c r="D157" s="237">
        <f t="shared" si="27"/>
        <v>6.6304085094811796E-2</v>
      </c>
      <c r="E157" s="237">
        <f t="shared" si="27"/>
        <v>6.963843428900611E-2</v>
      </c>
      <c r="F157" s="237">
        <f t="shared" si="27"/>
        <v>6.2102477321996738E-2</v>
      </c>
      <c r="G157" s="237">
        <f t="shared" si="27"/>
        <v>6.488418039346415E-2</v>
      </c>
      <c r="H157" s="237">
        <f t="shared" si="27"/>
        <v>6.4405321794245796E-2</v>
      </c>
      <c r="I157" s="237">
        <f t="shared" si="27"/>
        <v>5.8875980291876358E-2</v>
      </c>
      <c r="J157" s="237">
        <f t="shared" si="27"/>
        <v>6.314484271600368E-2</v>
      </c>
      <c r="K157" s="237">
        <f t="shared" si="27"/>
        <v>6.8383946456004027E-2</v>
      </c>
      <c r="L157" s="237">
        <f t="shared" si="27"/>
        <v>6.3038509865380343E-2</v>
      </c>
      <c r="M157" s="237">
        <f t="shared" si="27"/>
        <v>5.7536671135846637E-2</v>
      </c>
      <c r="N157" s="237">
        <f t="shared" si="27"/>
        <v>5.6990111024571154E-2</v>
      </c>
      <c r="O157" s="237">
        <f t="shared" si="27"/>
        <v>5.5759020888736771E-2</v>
      </c>
      <c r="P157" s="237">
        <f t="shared" si="27"/>
        <v>5.5493722957343374E-2</v>
      </c>
      <c r="Q157" s="237">
        <f t="shared" si="27"/>
        <v>5.6070271583234785E-2</v>
      </c>
    </row>
    <row r="158" spans="1:17" x14ac:dyDescent="0.25">
      <c r="A158" s="142" t="s">
        <v>220</v>
      </c>
      <c r="B158" s="259">
        <f t="shared" ref="B158:Q158" si="28">IF(B$88=0,0,B$88/B$47)</f>
        <v>7.3510896159623945E-2</v>
      </c>
      <c r="C158" s="259">
        <f t="shared" si="28"/>
        <v>7.038868236705341E-2</v>
      </c>
      <c r="D158" s="259">
        <f t="shared" si="28"/>
        <v>6.6304085094811796E-2</v>
      </c>
      <c r="E158" s="259">
        <f t="shared" si="28"/>
        <v>6.963843428900611E-2</v>
      </c>
      <c r="F158" s="259">
        <f t="shared" si="28"/>
        <v>6.2102477321996738E-2</v>
      </c>
      <c r="G158" s="259">
        <f t="shared" si="28"/>
        <v>6.488418039346415E-2</v>
      </c>
      <c r="H158" s="259">
        <f t="shared" si="28"/>
        <v>6.4405321794245796E-2</v>
      </c>
      <c r="I158" s="259">
        <f t="shared" si="28"/>
        <v>5.8875980291876358E-2</v>
      </c>
      <c r="J158" s="259">
        <f t="shared" si="28"/>
        <v>6.314484271600368E-2</v>
      </c>
      <c r="K158" s="259">
        <f t="shared" si="28"/>
        <v>6.8383946456004027E-2</v>
      </c>
      <c r="L158" s="259">
        <f t="shared" si="28"/>
        <v>6.3038509865380343E-2</v>
      </c>
      <c r="M158" s="259">
        <f t="shared" si="28"/>
        <v>5.7536671135846637E-2</v>
      </c>
      <c r="N158" s="259">
        <f t="shared" si="28"/>
        <v>5.6990111024571154E-2</v>
      </c>
      <c r="O158" s="259">
        <f t="shared" si="28"/>
        <v>5.5759020888736771E-2</v>
      </c>
      <c r="P158" s="259">
        <f t="shared" si="28"/>
        <v>5.5493722957343374E-2</v>
      </c>
      <c r="Q158" s="259">
        <f t="shared" si="28"/>
        <v>5.6070271583234785E-2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0.19035778672508008</v>
      </c>
      <c r="C160" s="209">
        <f t="shared" si="30"/>
        <v>0.20635550182609783</v>
      </c>
      <c r="D160" s="209">
        <f t="shared" si="30"/>
        <v>0.1560696812217392</v>
      </c>
      <c r="E160" s="209">
        <f t="shared" si="30"/>
        <v>0.15148802375630455</v>
      </c>
      <c r="F160" s="209">
        <f t="shared" si="30"/>
        <v>0.1290761322741534</v>
      </c>
      <c r="G160" s="209">
        <f t="shared" si="30"/>
        <v>0.1295315020725957</v>
      </c>
      <c r="H160" s="209">
        <f t="shared" si="30"/>
        <v>0.13329643156248022</v>
      </c>
      <c r="I160" s="209">
        <f t="shared" si="30"/>
        <v>0.10627342382723194</v>
      </c>
      <c r="J160" s="209">
        <f t="shared" si="30"/>
        <v>9.5390704853581254E-2</v>
      </c>
      <c r="K160" s="209">
        <f t="shared" si="30"/>
        <v>8.8631201643095028E-2</v>
      </c>
      <c r="L160" s="209">
        <f t="shared" si="30"/>
        <v>9.1580383805445642E-2</v>
      </c>
      <c r="M160" s="209">
        <f t="shared" si="30"/>
        <v>9.8707755926046317E-2</v>
      </c>
      <c r="N160" s="209">
        <f t="shared" si="30"/>
        <v>9.5050790172512792E-2</v>
      </c>
      <c r="O160" s="209">
        <f t="shared" si="30"/>
        <v>9.2295810685847968E-2</v>
      </c>
      <c r="P160" s="209">
        <f t="shared" si="30"/>
        <v>8.6573591069514455E-2</v>
      </c>
      <c r="Q160" s="209">
        <f t="shared" si="30"/>
        <v>7.686944533300652E-2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0.99999999999999989</v>
      </c>
      <c r="C162" s="77">
        <f t="shared" si="31"/>
        <v>0.99999999999999989</v>
      </c>
      <c r="D162" s="77">
        <f t="shared" si="31"/>
        <v>0.99999999999999989</v>
      </c>
      <c r="E162" s="77">
        <f t="shared" si="31"/>
        <v>1</v>
      </c>
      <c r="F162" s="77">
        <f t="shared" si="31"/>
        <v>0.99999999999999989</v>
      </c>
      <c r="G162" s="77">
        <f t="shared" si="31"/>
        <v>1</v>
      </c>
      <c r="H162" s="77">
        <f t="shared" si="31"/>
        <v>1</v>
      </c>
      <c r="I162" s="77">
        <f t="shared" si="31"/>
        <v>1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0.99999999999999989</v>
      </c>
      <c r="N162" s="77">
        <f t="shared" si="31"/>
        <v>0.99999999999999978</v>
      </c>
      <c r="O162" s="77">
        <f t="shared" si="31"/>
        <v>1.0000000000000002</v>
      </c>
      <c r="P162" s="77">
        <f t="shared" si="31"/>
        <v>1</v>
      </c>
      <c r="Q162" s="77">
        <f t="shared" si="31"/>
        <v>0.99999999999999978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3.9873857953125168E-3</v>
      </c>
      <c r="C167" s="238">
        <f t="shared" si="36"/>
        <v>4.1479793540868913E-3</v>
      </c>
      <c r="D167" s="238">
        <f t="shared" si="36"/>
        <v>4.1488263424703511E-3</v>
      </c>
      <c r="E167" s="238">
        <f t="shared" si="36"/>
        <v>3.6983575038652817E-3</v>
      </c>
      <c r="F167" s="238">
        <f t="shared" si="36"/>
        <v>3.7804873685046668E-3</v>
      </c>
      <c r="G167" s="238">
        <f t="shared" si="36"/>
        <v>3.7800452535417797E-3</v>
      </c>
      <c r="H167" s="238">
        <f t="shared" si="36"/>
        <v>3.7575508102102415E-3</v>
      </c>
      <c r="I167" s="238">
        <f t="shared" si="36"/>
        <v>3.8224382556842104E-3</v>
      </c>
      <c r="J167" s="238">
        <f t="shared" si="36"/>
        <v>3.7414222748905633E-3</v>
      </c>
      <c r="K167" s="238">
        <f t="shared" si="36"/>
        <v>3.7353311091403362E-3</v>
      </c>
      <c r="L167" s="238">
        <f t="shared" si="36"/>
        <v>3.5867455528330303E-3</v>
      </c>
      <c r="M167" s="238">
        <f t="shared" si="36"/>
        <v>3.5621514539406767E-3</v>
      </c>
      <c r="N167" s="238">
        <f t="shared" si="36"/>
        <v>3.7049164676253169E-3</v>
      </c>
      <c r="O167" s="238">
        <f t="shared" si="36"/>
        <v>3.6377134358038434E-3</v>
      </c>
      <c r="P167" s="238">
        <f t="shared" si="36"/>
        <v>3.5660921322972911E-3</v>
      </c>
      <c r="Q167" s="238">
        <f t="shared" si="36"/>
        <v>3.5848458122054445E-3</v>
      </c>
    </row>
    <row r="168" spans="1:17" x14ac:dyDescent="0.25">
      <c r="A168" s="127" t="s">
        <v>206</v>
      </c>
      <c r="B168" s="237">
        <f t="shared" ref="B168:Q168" si="37">IF(B$107=0,0,B$107/B$97)</f>
        <v>0.7899031702941558</v>
      </c>
      <c r="C168" s="237">
        <f t="shared" si="37"/>
        <v>0.77831674638025961</v>
      </c>
      <c r="D168" s="237">
        <f t="shared" si="37"/>
        <v>0.78127286798894779</v>
      </c>
      <c r="E168" s="237">
        <f t="shared" si="37"/>
        <v>0.79852091392429447</v>
      </c>
      <c r="F168" s="237">
        <f t="shared" si="37"/>
        <v>0.79431281889292804</v>
      </c>
      <c r="G168" s="237">
        <f t="shared" si="37"/>
        <v>0.79047191368155745</v>
      </c>
      <c r="H168" s="237">
        <f t="shared" si="37"/>
        <v>0.78522240100402807</v>
      </c>
      <c r="I168" s="237">
        <f t="shared" si="37"/>
        <v>0.79409895671778608</v>
      </c>
      <c r="J168" s="237">
        <f t="shared" si="37"/>
        <v>0.79023186482082663</v>
      </c>
      <c r="K168" s="237">
        <f t="shared" si="37"/>
        <v>0.78841574522354951</v>
      </c>
      <c r="L168" s="237">
        <f t="shared" si="37"/>
        <v>0.77847597153716896</v>
      </c>
      <c r="M168" s="237">
        <f t="shared" si="37"/>
        <v>0.7730394600981414</v>
      </c>
      <c r="N168" s="237">
        <f t="shared" si="37"/>
        <v>0.77058255835870704</v>
      </c>
      <c r="O168" s="237">
        <f t="shared" si="37"/>
        <v>0.76893595744835685</v>
      </c>
      <c r="P168" s="237">
        <f t="shared" si="37"/>
        <v>0.76523282856710328</v>
      </c>
      <c r="Q168" s="237">
        <f t="shared" si="37"/>
        <v>0.76254989712287891</v>
      </c>
    </row>
    <row r="169" spans="1:17" x14ac:dyDescent="0.25">
      <c r="A169" s="142" t="s">
        <v>218</v>
      </c>
      <c r="B169" s="235">
        <f t="shared" ref="B169:Q169" si="38">IF(B$108=0,0,B$108/B$97)</f>
        <v>0.7899031702941558</v>
      </c>
      <c r="C169" s="235">
        <f t="shared" si="38"/>
        <v>0.77831674638025961</v>
      </c>
      <c r="D169" s="235">
        <f t="shared" si="38"/>
        <v>0.78127286798894779</v>
      </c>
      <c r="E169" s="235">
        <f t="shared" si="38"/>
        <v>0.79852091392429447</v>
      </c>
      <c r="F169" s="235">
        <f t="shared" si="38"/>
        <v>0.79431281889292804</v>
      </c>
      <c r="G169" s="235">
        <f t="shared" si="38"/>
        <v>0.79047191368155745</v>
      </c>
      <c r="H169" s="235">
        <f t="shared" si="38"/>
        <v>0.78522240100402807</v>
      </c>
      <c r="I169" s="235">
        <f t="shared" si="38"/>
        <v>0.79409895671778608</v>
      </c>
      <c r="J169" s="235">
        <f t="shared" si="38"/>
        <v>0.79023186482082663</v>
      </c>
      <c r="K169" s="235">
        <f t="shared" si="38"/>
        <v>0.78841574522354951</v>
      </c>
      <c r="L169" s="235">
        <f t="shared" si="38"/>
        <v>0.77847597153716896</v>
      </c>
      <c r="M169" s="235">
        <f t="shared" si="38"/>
        <v>0.7730394600981414</v>
      </c>
      <c r="N169" s="235">
        <f t="shared" si="38"/>
        <v>0.77058255835870704</v>
      </c>
      <c r="O169" s="235">
        <f t="shared" si="38"/>
        <v>0.76893595744835685</v>
      </c>
      <c r="P169" s="235">
        <f t="shared" si="38"/>
        <v>0.76523282856710328</v>
      </c>
      <c r="Q169" s="235">
        <f t="shared" si="38"/>
        <v>0.76254989712287891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6.040474803872866E-2</v>
      </c>
      <c r="C172" s="237">
        <f t="shared" si="41"/>
        <v>5.9409005566529421E-2</v>
      </c>
      <c r="D172" s="237">
        <f t="shared" si="41"/>
        <v>5.9923589314048863E-2</v>
      </c>
      <c r="E172" s="237">
        <f t="shared" si="41"/>
        <v>6.0989681879712175E-2</v>
      </c>
      <c r="F172" s="237">
        <f t="shared" si="41"/>
        <v>6.0972961401423692E-2</v>
      </c>
      <c r="G172" s="237">
        <f t="shared" si="41"/>
        <v>6.0678126218572527E-2</v>
      </c>
      <c r="H172" s="237">
        <f t="shared" si="41"/>
        <v>6.0275163649858854E-2</v>
      </c>
      <c r="I172" s="237">
        <f t="shared" si="41"/>
        <v>6.0956544934460184E-2</v>
      </c>
      <c r="J172" s="237">
        <f t="shared" si="41"/>
        <v>6.0659699611860671E-2</v>
      </c>
      <c r="K172" s="237">
        <f t="shared" si="41"/>
        <v>6.0520290820423345E-2</v>
      </c>
      <c r="L172" s="237">
        <f t="shared" si="41"/>
        <v>5.9757294903823026E-2</v>
      </c>
      <c r="M172" s="237">
        <f t="shared" si="41"/>
        <v>5.9339977954825249E-2</v>
      </c>
      <c r="N172" s="237">
        <f t="shared" si="41"/>
        <v>5.9151381508485146E-2</v>
      </c>
      <c r="O172" s="237">
        <f t="shared" si="41"/>
        <v>5.902498529359055E-2</v>
      </c>
      <c r="P172" s="237">
        <f t="shared" si="41"/>
        <v>5.8740726083653681E-2</v>
      </c>
      <c r="Q172" s="237">
        <f t="shared" si="41"/>
        <v>5.8534779167652311E-2</v>
      </c>
    </row>
    <row r="173" spans="1:17" x14ac:dyDescent="0.25">
      <c r="A173" s="142" t="s">
        <v>216</v>
      </c>
      <c r="B173" s="235">
        <f t="shared" ref="B173:Q173" si="42">IF(B$117=0,0,B$117/B$97)</f>
        <v>6.040474803872866E-2</v>
      </c>
      <c r="C173" s="235">
        <f t="shared" si="42"/>
        <v>5.9409005566529421E-2</v>
      </c>
      <c r="D173" s="235">
        <f t="shared" si="42"/>
        <v>5.9923589314048863E-2</v>
      </c>
      <c r="E173" s="235">
        <f t="shared" si="42"/>
        <v>6.0989681879712175E-2</v>
      </c>
      <c r="F173" s="235">
        <f t="shared" si="42"/>
        <v>6.0972961401423692E-2</v>
      </c>
      <c r="G173" s="235">
        <f t="shared" si="42"/>
        <v>6.0678126218572527E-2</v>
      </c>
      <c r="H173" s="235">
        <f t="shared" si="42"/>
        <v>6.0275163649858854E-2</v>
      </c>
      <c r="I173" s="235">
        <f t="shared" si="42"/>
        <v>6.0956544934460184E-2</v>
      </c>
      <c r="J173" s="235">
        <f t="shared" si="42"/>
        <v>6.0659699611860671E-2</v>
      </c>
      <c r="K173" s="235">
        <f t="shared" si="42"/>
        <v>6.0520290820423345E-2</v>
      </c>
      <c r="L173" s="235">
        <f t="shared" si="42"/>
        <v>5.9757294903823026E-2</v>
      </c>
      <c r="M173" s="235">
        <f t="shared" si="42"/>
        <v>5.9339977954825249E-2</v>
      </c>
      <c r="N173" s="235">
        <f t="shared" si="42"/>
        <v>5.9151381508485146E-2</v>
      </c>
      <c r="O173" s="235">
        <f t="shared" si="42"/>
        <v>5.902498529359055E-2</v>
      </c>
      <c r="P173" s="235">
        <f t="shared" si="42"/>
        <v>5.8740726083653681E-2</v>
      </c>
      <c r="Q173" s="235">
        <f t="shared" si="42"/>
        <v>5.8534779167652311E-2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0.14570469587180288</v>
      </c>
      <c r="C176" s="209">
        <f t="shared" si="45"/>
        <v>0.15812626869912405</v>
      </c>
      <c r="D176" s="209">
        <f t="shared" si="45"/>
        <v>0.15465471635453285</v>
      </c>
      <c r="E176" s="209">
        <f t="shared" si="45"/>
        <v>0.13679104669212799</v>
      </c>
      <c r="F176" s="209">
        <f t="shared" si="45"/>
        <v>0.14093373233714349</v>
      </c>
      <c r="G176" s="209">
        <f t="shared" si="45"/>
        <v>0.14506991484632825</v>
      </c>
      <c r="H176" s="209">
        <f t="shared" si="45"/>
        <v>0.15074488453590293</v>
      </c>
      <c r="I176" s="209">
        <f t="shared" si="45"/>
        <v>0.14112206009206954</v>
      </c>
      <c r="J176" s="209">
        <f t="shared" si="45"/>
        <v>0.14536701329242216</v>
      </c>
      <c r="K176" s="209">
        <f t="shared" si="45"/>
        <v>0.14732863284688674</v>
      </c>
      <c r="L176" s="209">
        <f t="shared" si="45"/>
        <v>0.15817998800617503</v>
      </c>
      <c r="M176" s="209">
        <f t="shared" si="45"/>
        <v>0.16405841049309253</v>
      </c>
      <c r="N176" s="209">
        <f t="shared" si="45"/>
        <v>0.16656114366518238</v>
      </c>
      <c r="O176" s="209">
        <f t="shared" si="45"/>
        <v>0.16840134382224883</v>
      </c>
      <c r="P176" s="209">
        <f t="shared" si="45"/>
        <v>0.17246035321694572</v>
      </c>
      <c r="Q176" s="209">
        <f t="shared" si="45"/>
        <v>0.17533047789726317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3.5995100450775976</v>
      </c>
      <c r="C180" s="230">
        <f>IF(C$5=0,0,(C$5-C$45)/NMM_fec!C$5)</f>
        <v>3.5407502491160536</v>
      </c>
      <c r="D180" s="230">
        <f>IF(D$5=0,0,(D$5-D$45)/NMM_fec!D$5)</f>
        <v>3.5363443199238271</v>
      </c>
      <c r="E180" s="230">
        <f>IF(E$5=0,0,(E$5-E$45)/NMM_fec!E$5)</f>
        <v>3.1415831143874704</v>
      </c>
      <c r="F180" s="230">
        <f>IF(F$5=0,0,(F$5-F$45)/NMM_fec!F$5)</f>
        <v>2.9190616801451212</v>
      </c>
      <c r="G180" s="230">
        <f>IF(G$5=0,0,(G$5-G$45)/NMM_fec!G$5)</f>
        <v>2.6973829732974957</v>
      </c>
      <c r="H180" s="230">
        <f>IF(H$5=0,0,(H$5-H$45)/NMM_fec!H$5)</f>
        <v>2.8122319840956687</v>
      </c>
      <c r="I180" s="230">
        <f>IF(I$5=0,0,(I$5-I$45)/NMM_fec!I$5)</f>
        <v>2.5836924697324637</v>
      </c>
      <c r="J180" s="230">
        <f>IF(J$5=0,0,(J$5-J$45)/NMM_fec!J$5)</f>
        <v>3.9629689243219861</v>
      </c>
      <c r="K180" s="230">
        <f>IF(K$5=0,0,(K$5-K$45)/NMM_fec!K$5)</f>
        <v>4.0627707053962689</v>
      </c>
      <c r="L180" s="230">
        <f>IF(L$5=0,0,(L$5-L$45)/NMM_fec!L$5)</f>
        <v>4.0063917044330273</v>
      </c>
      <c r="M180" s="230">
        <f>IF(M$5=0,0,(M$5-M$45)/NMM_fec!M$5)</f>
        <v>3.7039995843886517</v>
      </c>
      <c r="N180" s="230">
        <f>IF(N$5=0,0,(N$5-N$45)/NMM_fec!N$5)</f>
        <v>3.541979773918293</v>
      </c>
      <c r="O180" s="230">
        <f>IF(O$5=0,0,(O$5-O$45)/NMM_fec!O$5)</f>
        <v>3.2427712762763408</v>
      </c>
      <c r="P180" s="230">
        <f>IF(P$5=0,0,(P$5-P$45)/NMM_fec!P$5)</f>
        <v>3.2286133766741525</v>
      </c>
      <c r="Q180" s="230">
        <f>IF(Q$5=0,0,(Q$5-Q$45)/NMM_fec!Q$5)</f>
        <v>3.190418140322965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</v>
      </c>
      <c r="C185" s="227">
        <f>IF(C$10=0,0,C$10/NMM_fec!C$10)</f>
        <v>1.3251222000000002</v>
      </c>
      <c r="D185" s="227">
        <f>IF(D$10=0,0,D$10/NMM_fec!D$10)</f>
        <v>1.3251222000000002</v>
      </c>
      <c r="E185" s="227">
        <f>IF(E$10=0,0,E$10/NMM_fec!E$10)</f>
        <v>1.2937822110034298</v>
      </c>
      <c r="F185" s="227">
        <f>IF(F$10=0,0,F$10/NMM_fec!F$10)</f>
        <v>1.3205036697894366</v>
      </c>
      <c r="G185" s="227">
        <f>IF(G$10=0,0,G$10/NMM_fec!G$10)</f>
        <v>1.3212715673267024</v>
      </c>
      <c r="H185" s="227">
        <f>IF(H$10=0,0,H$10/NMM_fec!H$10)</f>
        <v>1.3181227115679111</v>
      </c>
      <c r="I185" s="227">
        <f>IF(I$10=0,0,I$10/NMM_fec!I$10)</f>
        <v>1.3144603787871918</v>
      </c>
      <c r="J185" s="227">
        <f>IF(J$10=0,0,J$10/NMM_fec!J$10)</f>
        <v>1.3212586219490281</v>
      </c>
      <c r="K185" s="227">
        <f>IF(K$10=0,0,K$10/NMM_fec!K$10)</f>
        <v>1.3194333735306298</v>
      </c>
      <c r="L185" s="227">
        <f>IF(L$10=0,0,L$10/NMM_fec!L$10)</f>
        <v>1.2742605308726269</v>
      </c>
      <c r="M185" s="227">
        <f>IF(M$10=0,0,M$10/NMM_fec!M$10)</f>
        <v>1.2492377074393746</v>
      </c>
      <c r="N185" s="227">
        <f>IF(N$10=0,0,N$10/NMM_fec!N$10)</f>
        <v>1.3107095481154765</v>
      </c>
      <c r="O185" s="227">
        <f>IF(O$10=0,0,O$10/NMM_fec!O$10)</f>
        <v>1.3037168072312109</v>
      </c>
      <c r="P185" s="227">
        <f>IF(P$10=0,0,P$10/NMM_fec!P$10)</f>
        <v>1.2945629087825521</v>
      </c>
      <c r="Q185" s="227">
        <f>IF(Q$10=0,0,Q$10/NMM_fec!Q$10)</f>
        <v>1.296229498707576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3.9820831924389015</v>
      </c>
      <c r="C187" s="226">
        <f>IF(C$16=0,0,C$16/NMM_fec!C$16)</f>
        <v>3.9697855956840722</v>
      </c>
      <c r="D187" s="226">
        <f>IF(D$16=0,0,D$16/NMM_fec!D$16)</f>
        <v>3.9670031906612562</v>
      </c>
      <c r="E187" s="226">
        <f>IF(E$16=0,0,E$16/NMM_fec!E$16)</f>
        <v>2.2846776319059146</v>
      </c>
      <c r="F187" s="226">
        <f>IF(F$16=0,0,F$16/NMM_fec!F$16)</f>
        <v>2.0561677413757189</v>
      </c>
      <c r="G187" s="226">
        <f>IF(G$16=0,0,G$16/NMM_fec!G$16)</f>
        <v>2.1849322809939427</v>
      </c>
      <c r="H187" s="226">
        <f>IF(H$16=0,0,H$16/NMM_fec!H$16)</f>
        <v>2.0525439304023294</v>
      </c>
      <c r="I187" s="226">
        <f>IF(I$16=0,0,I$16/NMM_fec!I$16)</f>
        <v>2.2522591594058619</v>
      </c>
      <c r="J187" s="226">
        <f>IF(J$16=0,0,J$16/NMM_fec!J$16)</f>
        <v>4.3489807988515041</v>
      </c>
      <c r="K187" s="226">
        <f>IF(K$16=0,0,K$16/NMM_fec!K$16)</f>
        <v>4.4696140346263196</v>
      </c>
      <c r="L187" s="226">
        <f>IF(L$16=0,0,L$16/NMM_fec!L$16)</f>
        <v>4.379046141838562</v>
      </c>
      <c r="M187" s="226">
        <f>IF(M$16=0,0,M$16/NMM_fec!M$16)</f>
        <v>3.9237614264812959</v>
      </c>
      <c r="N187" s="226">
        <f>IF(N$16=0,0,N$16/NMM_fec!N$16)</f>
        <v>3.6888767894816965</v>
      </c>
      <c r="O187" s="226">
        <f>IF(O$16=0,0,O$16/NMM_fec!O$16)</f>
        <v>3.4199263756432323</v>
      </c>
      <c r="P187" s="226">
        <f>IF(P$16=0,0,P$16/NMM_fec!P$16)</f>
        <v>3.4247185480440057</v>
      </c>
      <c r="Q187" s="226">
        <f>IF(Q$16=0,0,Q$16/NMM_fec!Q$16)</f>
        <v>3.3540260943221698</v>
      </c>
    </row>
    <row r="188" spans="1:17" x14ac:dyDescent="0.25">
      <c r="A188" s="127" t="s">
        <v>212</v>
      </c>
      <c r="B188" s="226">
        <f>IF(B$36=0,0,B$36/NMM_fec!B$36)</f>
        <v>3.8656889676387136</v>
      </c>
      <c r="C188" s="226">
        <f>IF(C$36=0,0,C$36/NMM_fec!C$36)</f>
        <v>3.7700534023869992</v>
      </c>
      <c r="D188" s="226">
        <f>IF(D$36=0,0,D$36/NMM_fec!D$36)</f>
        <v>3.7640263780080043</v>
      </c>
      <c r="E188" s="226">
        <f>IF(E$36=0,0,E$36/NMM_fec!E$36)</f>
        <v>4.1053794982289729</v>
      </c>
      <c r="F188" s="226">
        <f>IF(F$36=0,0,F$36/NMM_fec!F$36)</f>
        <v>3.8549390858031631</v>
      </c>
      <c r="G188" s="226">
        <f>IF(G$36=0,0,G$36/NMM_fec!G$36)</f>
        <v>3.3864303699631093</v>
      </c>
      <c r="H188" s="226">
        <f>IF(H$36=0,0,H$36/NMM_fec!H$36)</f>
        <v>3.6695598544886807</v>
      </c>
      <c r="I188" s="226">
        <f>IF(I$36=0,0,I$36/NMM_fec!I$36)</f>
        <v>3.1453979178316778</v>
      </c>
      <c r="J188" s="226">
        <f>IF(J$36=0,0,J$36/NMM_fec!J$36)</f>
        <v>4.2784290448070479</v>
      </c>
      <c r="K188" s="226">
        <f>IF(K$36=0,0,K$36/NMM_fec!K$36)</f>
        <v>4.3795382453552953</v>
      </c>
      <c r="L188" s="226">
        <f>IF(L$36=0,0,L$36/NMM_fec!L$36)</f>
        <v>4.3364641217442621</v>
      </c>
      <c r="M188" s="226">
        <f>IF(M$36=0,0,M$36/NMM_fec!M$36)</f>
        <v>4.0854838644801967</v>
      </c>
      <c r="N188" s="226">
        <f>IF(N$36=0,0,N$36/NMM_fec!N$36)</f>
        <v>3.9450270554426727</v>
      </c>
      <c r="O188" s="226">
        <f>IF(O$36=0,0,O$36/NMM_fec!O$36)</f>
        <v>3.5849587232631368</v>
      </c>
      <c r="P188" s="226">
        <f>IF(P$36=0,0,P$36/NMM_fec!P$36)</f>
        <v>3.5571978160993143</v>
      </c>
      <c r="Q188" s="226">
        <f>IF(Q$36=0,0,Q$36/NMM_fec!Q$36)</f>
        <v>3.5335774370761146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2.1205100696236832</v>
      </c>
      <c r="C191" s="230">
        <f>IF(C$47=0,0,(C$47-C$95)/NMM_fec!C$47)</f>
        <v>2.0390469777723745</v>
      </c>
      <c r="D191" s="230">
        <f>IF(D$47=0,0,(D$47-D$95)/NMM_fec!D$47)</f>
        <v>2.1939319974701443</v>
      </c>
      <c r="E191" s="230">
        <f>IF(E$47=0,0,(E$47-E$95)/NMM_fec!E$47)</f>
        <v>2.3418770922926049</v>
      </c>
      <c r="F191" s="230">
        <f>IF(F$47=0,0,(F$47-F$95)/NMM_fec!F$47)</f>
        <v>2.4390963557448559</v>
      </c>
      <c r="G191" s="230">
        <f>IF(G$47=0,0,(G$47-G$95)/NMM_fec!G$47)</f>
        <v>2.38445302525591</v>
      </c>
      <c r="H191" s="230">
        <f>IF(H$47=0,0,(H$47-H$95)/NMM_fec!H$47)</f>
        <v>2.2968521193240572</v>
      </c>
      <c r="I191" s="230">
        <f>IF(I$47=0,0,(I$47-I$95)/NMM_fec!I$47)</f>
        <v>2.6370334175340138</v>
      </c>
      <c r="J191" s="230">
        <f>IF(J$47=0,0,(J$47-J$95)/NMM_fec!J$47)</f>
        <v>2.7286973562691461</v>
      </c>
      <c r="K191" s="230">
        <f>IF(K$47=0,0,(K$47-K$95)/NMM_fec!K$47)</f>
        <v>2.7039442698530887</v>
      </c>
      <c r="L191" s="230">
        <f>IF(L$47=0,0,(L$47-L$95)/NMM_fec!L$47)</f>
        <v>2.6467322292039865</v>
      </c>
      <c r="M191" s="230">
        <f>IF(M$47=0,0,(M$47-M$95)/NMM_fec!M$47)</f>
        <v>2.6101343164010777</v>
      </c>
      <c r="N191" s="230">
        <f>IF(N$47=0,0,(N$47-N$95)/NMM_fec!N$47)</f>
        <v>2.6605995081119342</v>
      </c>
      <c r="O191" s="230">
        <f>IF(O$47=0,0,(O$47-O$95)/NMM_fec!O$47)</f>
        <v>2.7572855077937413</v>
      </c>
      <c r="P191" s="230">
        <f>IF(P$47=0,0,(P$47-P$95)/NMM_fec!P$47)</f>
        <v>2.8103569393844978</v>
      </c>
      <c r="Q191" s="230">
        <f>IF(Q$47=0,0,(Q$47-Q$95)/NMM_fec!Q$47)</f>
        <v>2.7900869625478806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1.3251222000000002</v>
      </c>
      <c r="C196" s="227">
        <f>IF(C$52=0,0,C$52/NMM_fec!C$52)</f>
        <v>1.3251222</v>
      </c>
      <c r="D196" s="227">
        <f>IF(D$52=0,0,D$52/NMM_fec!D$52)</f>
        <v>1.3251222</v>
      </c>
      <c r="E196" s="227">
        <f>IF(E$52=0,0,E$52/NMM_fec!E$52)</f>
        <v>1.2937822110034298</v>
      </c>
      <c r="F196" s="227">
        <f>IF(F$52=0,0,F$52/NMM_fec!F$52)</f>
        <v>1.3205036697894368</v>
      </c>
      <c r="G196" s="227">
        <f>IF(G$52=0,0,G$52/NMM_fec!G$52)</f>
        <v>1.3212715673267024</v>
      </c>
      <c r="H196" s="227">
        <f>IF(H$52=0,0,H$52/NMM_fec!H$52)</f>
        <v>1.3181227115679111</v>
      </c>
      <c r="I196" s="227">
        <f>IF(I$52=0,0,I$52/NMM_fec!I$52)</f>
        <v>1.3144603787871918</v>
      </c>
      <c r="J196" s="227">
        <f>IF(J$52=0,0,J$52/NMM_fec!J$52)</f>
        <v>1.3212586219490281</v>
      </c>
      <c r="K196" s="227">
        <f>IF(K$52=0,0,K$52/NMM_fec!K$52)</f>
        <v>1.3194333735306296</v>
      </c>
      <c r="L196" s="227">
        <f>IF(L$52=0,0,L$52/NMM_fec!L$52)</f>
        <v>1.2742605308726267</v>
      </c>
      <c r="M196" s="227">
        <f>IF(M$52=0,0,M$52/NMM_fec!M$52)</f>
        <v>1.2492377074393743</v>
      </c>
      <c r="N196" s="227">
        <f>IF(N$52=0,0,N$52/NMM_fec!N$52)</f>
        <v>1.3107095481154765</v>
      </c>
      <c r="O196" s="227">
        <f>IF(O$52=0,0,O$52/NMM_fec!O$52)</f>
        <v>1.3037168072312106</v>
      </c>
      <c r="P196" s="227">
        <f>IF(P$52=0,0,P$52/NMM_fec!P$52)</f>
        <v>1.2945629087825519</v>
      </c>
      <c r="Q196" s="227">
        <f>IF(Q$52=0,0,Q$52/NMM_fec!Q$52)</f>
        <v>1.2962294987075755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2.7834290241134449</v>
      </c>
      <c r="C198" s="226">
        <f>IF(C$58=0,0,C$58/NMM_fec!C$58)</f>
        <v>2.7750916620541837</v>
      </c>
      <c r="D198" s="226">
        <f>IF(D$58=0,0,D$58/NMM_fec!D$58)</f>
        <v>2.7851673152820604</v>
      </c>
      <c r="E198" s="226">
        <f>IF(E$58=0,0,E$58/NMM_fec!E$58)</f>
        <v>2.689367020927484</v>
      </c>
      <c r="F198" s="226">
        <f>IF(F$58=0,0,F$58/NMM_fec!F$58)</f>
        <v>2.694110804529966</v>
      </c>
      <c r="G198" s="226">
        <f>IF(G$58=0,0,G$58/NMM_fec!G$58)</f>
        <v>2.9070148848982078</v>
      </c>
      <c r="H198" s="226">
        <f>IF(H$58=0,0,H$58/NMM_fec!H$58)</f>
        <v>2.8653782797301806</v>
      </c>
      <c r="I198" s="226">
        <f>IF(I$58=0,0,I$58/NMM_fec!I$58)</f>
        <v>2.9814329294278803</v>
      </c>
      <c r="J198" s="226">
        <f>IF(J$58=0,0,J$58/NMM_fec!J$58)</f>
        <v>3.0127245836402863</v>
      </c>
      <c r="K198" s="226">
        <f>IF(K$58=0,0,K$58/NMM_fec!K$58)</f>
        <v>2.9690238698858153</v>
      </c>
      <c r="L198" s="226">
        <f>IF(L$58=0,0,L$58/NMM_fec!L$58)</f>
        <v>2.7951954053756944</v>
      </c>
      <c r="M198" s="226">
        <f>IF(M$58=0,0,M$58/NMM_fec!M$58)</f>
        <v>2.6252643639124109</v>
      </c>
      <c r="N198" s="226">
        <f>IF(N$58=0,0,N$58/NMM_fec!N$58)</f>
        <v>2.6731744572889213</v>
      </c>
      <c r="O198" s="226">
        <f>IF(O$58=0,0,O$58/NMM_fec!O$58)</f>
        <v>2.5816669915713426</v>
      </c>
      <c r="P198" s="226">
        <f>IF(P$58=0,0,P$58/NMM_fec!P$58)</f>
        <v>2.5171689849336012</v>
      </c>
      <c r="Q198" s="226">
        <f>IF(Q$58=0,0,Q$58/NMM_fec!Q$58)</f>
        <v>2.4700031419073523</v>
      </c>
    </row>
    <row r="199" spans="1:17" x14ac:dyDescent="0.25">
      <c r="A199" s="127" t="s">
        <v>208</v>
      </c>
      <c r="B199" s="226">
        <f>IF(B$77=0,0,B$77/NMM_fec!B$77)</f>
        <v>2.2707229156334146</v>
      </c>
      <c r="C199" s="226">
        <f>IF(C$77=0,0,C$77/NMM_fec!C$77)</f>
        <v>2.1859553751161291</v>
      </c>
      <c r="D199" s="226">
        <f>IF(D$77=0,0,D$77/NMM_fec!D$77)</f>
        <v>2.4280342120087228</v>
      </c>
      <c r="E199" s="226">
        <f>IF(E$77=0,0,E$77/NMM_fec!E$77)</f>
        <v>2.6111408616928871</v>
      </c>
      <c r="F199" s="226">
        <f>IF(F$77=0,0,F$77/NMM_fec!F$77)</f>
        <v>2.7869584238736804</v>
      </c>
      <c r="G199" s="226">
        <f>IF(G$77=0,0,G$77/NMM_fec!G$77)</f>
        <v>2.6463033538965197</v>
      </c>
      <c r="H199" s="226">
        <f>IF(H$77=0,0,H$77/NMM_fec!H$77)</f>
        <v>2.5346280701036803</v>
      </c>
      <c r="I199" s="226">
        <f>IF(I$77=0,0,I$77/NMM_fec!I$77)</f>
        <v>3.0238928198704267</v>
      </c>
      <c r="J199" s="226">
        <f>IF(J$77=0,0,J$77/NMM_fec!J$77)</f>
        <v>3.1234374647651184</v>
      </c>
      <c r="K199" s="226">
        <f>IF(K$77=0,0,K$77/NMM_fec!K$77)</f>
        <v>3.078184670004815</v>
      </c>
      <c r="L199" s="226">
        <f>IF(L$77=0,0,L$77/NMM_fec!L$77)</f>
        <v>3.0656257308824206</v>
      </c>
      <c r="M199" s="226">
        <f>IF(M$77=0,0,M$77/NMM_fec!M$77)</f>
        <v>3.0828524453268984</v>
      </c>
      <c r="N199" s="226">
        <f>IF(N$77=0,0,N$77/NMM_fec!N$77)</f>
        <v>3.1449853107330004</v>
      </c>
      <c r="O199" s="226">
        <f>IF(O$77=0,0,O$77/NMM_fec!O$77)</f>
        <v>3.3097173191791081</v>
      </c>
      <c r="P199" s="226">
        <f>IF(P$77=0,0,P$77/NMM_fec!P$77)</f>
        <v>3.4030627508524964</v>
      </c>
      <c r="Q199" s="226">
        <f>IF(Q$77=0,0,Q$77/NMM_fec!Q$77)</f>
        <v>3.3860585198873272</v>
      </c>
    </row>
    <row r="200" spans="1:17" x14ac:dyDescent="0.25">
      <c r="A200" s="72" t="s">
        <v>207</v>
      </c>
      <c r="B200" s="258">
        <f>IF(B$87=0,0,B$87/NMM_fec!B$87)</f>
        <v>1.6576493315880356</v>
      </c>
      <c r="C200" s="258">
        <f>IF(C$87=0,0,C$87/NMM_fec!C$87)</f>
        <v>1.5551053477725574</v>
      </c>
      <c r="D200" s="258">
        <f>IF(D$87=0,0,D$87/NMM_fec!D$87)</f>
        <v>1.4824887332133849</v>
      </c>
      <c r="E200" s="258">
        <f>IF(E$87=0,0,E$87/NMM_fec!E$87)</f>
        <v>1.6571896505304125</v>
      </c>
      <c r="F200" s="258">
        <f>IF(F$87=0,0,F$87/NMM_fec!F$87)</f>
        <v>1.4995282036761863</v>
      </c>
      <c r="G200" s="258">
        <f>IF(G$87=0,0,G$87/NMM_fec!G$87)</f>
        <v>1.5322479406043901</v>
      </c>
      <c r="H200" s="258">
        <f>IF(H$87=0,0,H$87/NMM_fec!H$87)</f>
        <v>1.4713185875653978</v>
      </c>
      <c r="I200" s="258">
        <f>IF(I$87=0,0,I$87/NMM_fec!I$87)</f>
        <v>1.497215241760026</v>
      </c>
      <c r="J200" s="258">
        <f>IF(J$87=0,0,J$87/NMM_fec!J$87)</f>
        <v>1.642446227811919</v>
      </c>
      <c r="K200" s="258">
        <f>IF(K$87=0,0,K$87/NMM_fec!K$87)</f>
        <v>1.7494213227619075</v>
      </c>
      <c r="L200" s="258">
        <f>IF(L$87=0,0,L$87/NMM_fec!L$87)</f>
        <v>1.5834097398562792</v>
      </c>
      <c r="M200" s="258">
        <f>IF(M$87=0,0,M$87/NMM_fec!M$87)</f>
        <v>1.4358187519584447</v>
      </c>
      <c r="N200" s="258">
        <f>IF(N$87=0,0,N$87/NMM_fec!N$87)</f>
        <v>1.4440118275580891</v>
      </c>
      <c r="O200" s="258">
        <f>IF(O$87=0,0,O$87/NMM_fec!O$87)</f>
        <v>1.4600928416163172</v>
      </c>
      <c r="P200" s="258">
        <f>IF(P$87=0,0,P$87/NMM_fec!P$87)</f>
        <v>1.4721214987879392</v>
      </c>
      <c r="Q200" s="258">
        <f>IF(Q$87=0,0,Q$87/NMM_fec!Q$87)</f>
        <v>1.4631113259277351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1.6886625221580231</v>
      </c>
      <c r="C202" s="230">
        <f>IF(C$97=0,0,(C$97-C$125)/NMM_fec!C$97)</f>
        <v>1.5996813279319984</v>
      </c>
      <c r="D202" s="230">
        <f>IF(D$97=0,0,(D$97-D$125)/NMM_fec!D$97)</f>
        <v>1.6059498535938126</v>
      </c>
      <c r="E202" s="230">
        <f>IF(E$97=0,0,(E$97-E$125)/NMM_fec!E$97)</f>
        <v>1.7961201901340638</v>
      </c>
      <c r="F202" s="230">
        <f>IF(F$97=0,0,(F$97-F$125)/NMM_fec!F$97)</f>
        <v>1.7847839862834767</v>
      </c>
      <c r="G202" s="230">
        <f>IF(G$97=0,0,(G$97-G$125)/NMM_fec!G$97)</f>
        <v>1.7774314642603584</v>
      </c>
      <c r="H202" s="230">
        <f>IF(H$97=0,0,(H$97-H$125)/NMM_fec!H$97)</f>
        <v>1.7719698411775144</v>
      </c>
      <c r="I202" s="230">
        <f>IF(I$97=0,0,(I$97-I$125)/NMM_fec!I$97)</f>
        <v>1.7567325258822806</v>
      </c>
      <c r="J202" s="230">
        <f>IF(J$97=0,0,(J$97-J$125)/NMM_fec!J$97)</f>
        <v>1.7951383772176757</v>
      </c>
      <c r="K202" s="230">
        <f>IF(K$97=0,0,(K$97-K$125)/NMM_fec!K$97)</f>
        <v>1.7914604010281805</v>
      </c>
      <c r="L202" s="230">
        <f>IF(L$97=0,0,(L$97-L$125)/NMM_fec!L$97)</f>
        <v>1.7788694712464053</v>
      </c>
      <c r="M202" s="230">
        <f>IF(M$97=0,0,(M$97-M$125)/NMM_fec!M$97)</f>
        <v>1.7437162301675349</v>
      </c>
      <c r="N202" s="230">
        <f>IF(N$97=0,0,(N$97-N$125)/NMM_fec!N$97)</f>
        <v>1.7537551519792274</v>
      </c>
      <c r="O202" s="230">
        <f>IF(O$97=0,0,(O$97-O$125)/NMM_fec!O$97)</f>
        <v>1.7727019905541725</v>
      </c>
      <c r="P202" s="230">
        <f>IF(P$97=0,0,(P$97-P$125)/NMM_fec!P$97)</f>
        <v>1.7868437741709837</v>
      </c>
      <c r="Q202" s="230">
        <f>IF(Q$97=0,0,(Q$97-Q$125)/NMM_fec!Q$97)</f>
        <v>1.7736116680804894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1.3251222000000002</v>
      </c>
      <c r="C207" s="227">
        <f>IF(C$102=0,0,C$102/NMM_fec!C$102)</f>
        <v>1.3251222000000007</v>
      </c>
      <c r="D207" s="227">
        <f>IF(D$102=0,0,D$102/NMM_fec!D$102)</f>
        <v>1.3251222000000002</v>
      </c>
      <c r="E207" s="227">
        <f>IF(E$102=0,0,E$102/NMM_fec!E$102)</f>
        <v>1.2937822110034296</v>
      </c>
      <c r="F207" s="227">
        <f>IF(F$102=0,0,F$102/NMM_fec!F$102)</f>
        <v>1.3205036697894366</v>
      </c>
      <c r="G207" s="227">
        <f>IF(G$102=0,0,G$102/NMM_fec!G$102)</f>
        <v>1.3212715673267021</v>
      </c>
      <c r="H207" s="227">
        <f>IF(H$102=0,0,H$102/NMM_fec!H$102)</f>
        <v>1.3181227115679111</v>
      </c>
      <c r="I207" s="227">
        <f>IF(I$102=0,0,I$102/NMM_fec!I$102)</f>
        <v>1.3144603787871918</v>
      </c>
      <c r="J207" s="227">
        <f>IF(J$102=0,0,J$102/NMM_fec!J$102)</f>
        <v>1.3212586219490281</v>
      </c>
      <c r="K207" s="227">
        <f>IF(K$102=0,0,K$102/NMM_fec!K$102)</f>
        <v>1.3194333735306296</v>
      </c>
      <c r="L207" s="227">
        <f>IF(L$102=0,0,L$102/NMM_fec!L$102)</f>
        <v>1.2742605308726267</v>
      </c>
      <c r="M207" s="227">
        <f>IF(M$102=0,0,M$102/NMM_fec!M$102)</f>
        <v>1.2492377074393746</v>
      </c>
      <c r="N207" s="227">
        <f>IF(N$102=0,0,N$102/NMM_fec!N$102)</f>
        <v>1.3107095481154765</v>
      </c>
      <c r="O207" s="227">
        <f>IF(O$102=0,0,O$102/NMM_fec!O$102)</f>
        <v>1.3037168072312106</v>
      </c>
      <c r="P207" s="227">
        <f>IF(P$102=0,0,P$102/NMM_fec!P$102)</f>
        <v>1.2945629087825519</v>
      </c>
      <c r="Q207" s="227">
        <f>IF(Q$102=0,0,Q$102/NMM_fec!Q$102)</f>
        <v>1.2962294987075758</v>
      </c>
    </row>
    <row r="208" spans="1:17" x14ac:dyDescent="0.25">
      <c r="A208" s="127" t="s">
        <v>206</v>
      </c>
      <c r="B208" s="226">
        <f>IF(B$107=0,0,B$107/NMM_fec!B$107)</f>
        <v>2.0762826176674216</v>
      </c>
      <c r="C208" s="226">
        <f>IF(C$107=0,0,C$107/NMM_fec!C$107)</f>
        <v>2.0262014759825551</v>
      </c>
      <c r="D208" s="226">
        <f>IF(D$107=0,0,D$107/NMM_fec!D$107)</f>
        <v>2.0244953799102139</v>
      </c>
      <c r="E208" s="226">
        <f>IF(E$107=0,0,E$107/NMM_fec!E$107)</f>
        <v>2.1367449759189712</v>
      </c>
      <c r="F208" s="226">
        <f>IF(F$107=0,0,F$107/NMM_fec!F$107)</f>
        <v>2.1245121835423939</v>
      </c>
      <c r="G208" s="226">
        <f>IF(G$107=0,0,G$107/NMM_fec!G$107)</f>
        <v>2.1204683780000839</v>
      </c>
      <c r="H208" s="226">
        <f>IF(H$107=0,0,H$107/NMM_fec!H$107)</f>
        <v>2.117532355693335</v>
      </c>
      <c r="I208" s="226">
        <f>IF(I$107=0,0,I$107/NMM_fec!I$107)</f>
        <v>2.1090429052750297</v>
      </c>
      <c r="J208" s="226">
        <f>IF(J$107=0,0,J$107/NMM_fec!J$107)</f>
        <v>2.1299133630676543</v>
      </c>
      <c r="K208" s="226">
        <f>IF(K$107=0,0,K$107/NMM_fec!K$107)</f>
        <v>2.1280380227071785</v>
      </c>
      <c r="L208" s="226">
        <f>IF(L$107=0,0,L$107/NMM_fec!L$107)</f>
        <v>2.1214754760119128</v>
      </c>
      <c r="M208" s="226">
        <f>IF(M$107=0,0,M$107/NMM_fec!M$107)</f>
        <v>2.1024927621621141</v>
      </c>
      <c r="N208" s="226">
        <f>IF(N$107=0,0,N$107/NMM_fec!N$107)</f>
        <v>2.107633505111</v>
      </c>
      <c r="O208" s="226">
        <f>IF(O$107=0,0,O$107/NMM_fec!O$107)</f>
        <v>2.1179056741448723</v>
      </c>
      <c r="P208" s="226">
        <f>IF(P$107=0,0,P$107/NMM_fec!P$107)</f>
        <v>2.1254840604074232</v>
      </c>
      <c r="Q208" s="226">
        <f>IF(Q$107=0,0,Q$107/NMM_fec!Q$107)</f>
        <v>2.1185313525572327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1.6547844790012505</v>
      </c>
      <c r="C210" s="226">
        <f>IF(C$116=0,0,C$116/NMM_fec!C$116)</f>
        <v>1.5525275952645707</v>
      </c>
      <c r="D210" s="226">
        <f>IF(D$116=0,0,D$116/NMM_fec!D$116)</f>
        <v>1.567412240664922</v>
      </c>
      <c r="E210" s="226">
        <f>IF(E$116=0,0,E$116/NMM_fec!E$116)</f>
        <v>1.7746081918397012</v>
      </c>
      <c r="F210" s="226">
        <f>IF(F$116=0,0,F$116/NMM_fec!F$116)</f>
        <v>1.7709110047763563</v>
      </c>
      <c r="G210" s="226">
        <f>IF(G$116=0,0,G$116/NMM_fec!G$116)</f>
        <v>1.7624998872610771</v>
      </c>
      <c r="H210" s="226">
        <f>IF(H$116=0,0,H$116/NMM_fec!H$116)</f>
        <v>1.7562686422269811</v>
      </c>
      <c r="I210" s="226">
        <f>IF(I$116=0,0,I$116/NMM_fec!I$116)</f>
        <v>1.7389306780138407</v>
      </c>
      <c r="J210" s="226">
        <f>IF(J$116=0,0,J$116/NMM_fec!J$116)</f>
        <v>1.7828201540174795</v>
      </c>
      <c r="K210" s="226">
        <f>IF(K$116=0,0,K$116/NMM_fec!K$116)</f>
        <v>1.7785902717265285</v>
      </c>
      <c r="L210" s="226">
        <f>IF(L$116=0,0,L$116/NMM_fec!L$116)</f>
        <v>1.7644487569978942</v>
      </c>
      <c r="M210" s="226">
        <f>IF(M$116=0,0,M$116/NMM_fec!M$116)</f>
        <v>1.72445125093755</v>
      </c>
      <c r="N210" s="226">
        <f>IF(N$116=0,0,N$116/NMM_fec!N$116)</f>
        <v>1.7355132344728081</v>
      </c>
      <c r="O210" s="226">
        <f>IF(O$116=0,0,O$116/NMM_fec!O$116)</f>
        <v>1.7572200118737284</v>
      </c>
      <c r="P210" s="226">
        <f>IF(P$116=0,0,P$116/NMM_fec!P$116)</f>
        <v>1.7734994053049209</v>
      </c>
      <c r="Q210" s="226">
        <f>IF(Q$116=0,0,Q$116/NMM_fec!Q$116)</f>
        <v>1.7582872368479618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23359.64046914392</v>
      </c>
      <c r="C3" s="46">
        <f t="shared" ref="C3:Q3" si="0">SUM(C4,C7)</f>
        <v>22903.411123275197</v>
      </c>
      <c r="D3" s="46">
        <f t="shared" si="0"/>
        <v>21904.129256219599</v>
      </c>
      <c r="E3" s="46">
        <f t="shared" si="0"/>
        <v>19833.211318712798</v>
      </c>
      <c r="F3" s="46">
        <f t="shared" si="0"/>
        <v>20448.814926878465</v>
      </c>
      <c r="G3" s="46">
        <f t="shared" si="0"/>
        <v>20564.596201883382</v>
      </c>
      <c r="H3" s="46">
        <f t="shared" si="0"/>
        <v>20823.600567281224</v>
      </c>
      <c r="I3" s="46">
        <f t="shared" si="0"/>
        <v>20705.887232233581</v>
      </c>
      <c r="J3" s="46">
        <f t="shared" si="0"/>
        <v>19664.604329877802</v>
      </c>
      <c r="K3" s="46">
        <f t="shared" si="0"/>
        <v>17798.696450551892</v>
      </c>
      <c r="L3" s="46">
        <f t="shared" si="0"/>
        <v>18030</v>
      </c>
      <c r="M3" s="46">
        <f t="shared" si="0"/>
        <v>17875.568142434178</v>
      </c>
      <c r="N3" s="46">
        <f t="shared" si="0"/>
        <v>18324.975120494859</v>
      </c>
      <c r="O3" s="46">
        <f t="shared" si="0"/>
        <v>17490.988708397475</v>
      </c>
      <c r="P3" s="46">
        <f t="shared" si="0"/>
        <v>17269.076305220886</v>
      </c>
      <c r="Q3" s="46">
        <f t="shared" si="0"/>
        <v>17209.315133879805</v>
      </c>
    </row>
    <row r="4" spans="1:17" x14ac:dyDescent="0.25">
      <c r="A4" s="269" t="s">
        <v>234</v>
      </c>
      <c r="B4" s="214">
        <f>SUM(B5:B6)</f>
        <v>10755.234023895648</v>
      </c>
      <c r="C4" s="214">
        <f t="shared" ref="C4:Q4" si="1">SUM(C5:C6)</f>
        <v>11087.505555134027</v>
      </c>
      <c r="D4" s="214">
        <f t="shared" si="1"/>
        <v>11073.135191891486</v>
      </c>
      <c r="E4" s="214">
        <f t="shared" si="1"/>
        <v>10460.366468260283</v>
      </c>
      <c r="F4" s="214">
        <f t="shared" si="1"/>
        <v>10496.512018826694</v>
      </c>
      <c r="G4" s="214">
        <f t="shared" si="1"/>
        <v>10388.904566310266</v>
      </c>
      <c r="H4" s="214">
        <f t="shared" si="1"/>
        <v>10669.892383415367</v>
      </c>
      <c r="I4" s="214">
        <f t="shared" si="1"/>
        <v>10907.658171411982</v>
      </c>
      <c r="J4" s="214">
        <f t="shared" si="1"/>
        <v>10290.408589752829</v>
      </c>
      <c r="K4" s="214">
        <f t="shared" si="1"/>
        <v>9672.7001230905826</v>
      </c>
      <c r="L4" s="214">
        <f t="shared" si="1"/>
        <v>9598</v>
      </c>
      <c r="M4" s="214">
        <f t="shared" si="1"/>
        <v>9672.5321080931208</v>
      </c>
      <c r="N4" s="214">
        <f t="shared" si="1"/>
        <v>10156.6920990497</v>
      </c>
      <c r="O4" s="214">
        <f t="shared" si="1"/>
        <v>9880.3912382518574</v>
      </c>
      <c r="P4" s="214">
        <f t="shared" si="1"/>
        <v>10133.055586833314</v>
      </c>
      <c r="Q4" s="214">
        <f t="shared" si="1"/>
        <v>10282.63004745688</v>
      </c>
    </row>
    <row r="5" spans="1:17" x14ac:dyDescent="0.25">
      <c r="A5" s="268" t="s">
        <v>35</v>
      </c>
      <c r="B5" s="214">
        <v>221.35743273798133</v>
      </c>
      <c r="C5" s="214">
        <v>220.48564385444394</v>
      </c>
      <c r="D5" s="214">
        <v>217.11854698052673</v>
      </c>
      <c r="E5" s="214">
        <v>224.02797599709891</v>
      </c>
      <c r="F5" s="214">
        <v>217.55625967683247</v>
      </c>
      <c r="G5" s="214">
        <v>232.65353322954948</v>
      </c>
      <c r="H5" s="214">
        <v>233.45050636378943</v>
      </c>
      <c r="I5" s="214">
        <v>236.89858361399041</v>
      </c>
      <c r="J5" s="214">
        <v>221.31466655648131</v>
      </c>
      <c r="K5" s="214">
        <v>198.29035252335694</v>
      </c>
      <c r="L5" s="214">
        <v>201.55800000000002</v>
      </c>
      <c r="M5" s="214">
        <v>218.6150758043984</v>
      </c>
      <c r="N5" s="214">
        <v>228.43996552647118</v>
      </c>
      <c r="O5" s="214">
        <v>220.9733732405698</v>
      </c>
      <c r="P5" s="214">
        <v>284.41077975517209</v>
      </c>
      <c r="Q5" s="214">
        <v>320.14610812559675</v>
      </c>
    </row>
    <row r="6" spans="1:17" x14ac:dyDescent="0.25">
      <c r="A6" s="268" t="s">
        <v>56</v>
      </c>
      <c r="B6" s="214">
        <v>10533.876591157667</v>
      </c>
      <c r="C6" s="214">
        <v>10867.019911279582</v>
      </c>
      <c r="D6" s="214">
        <v>10856.01664491096</v>
      </c>
      <c r="E6" s="214">
        <v>10236.338492263185</v>
      </c>
      <c r="F6" s="214">
        <v>10278.955759149861</v>
      </c>
      <c r="G6" s="214">
        <v>10156.251033080716</v>
      </c>
      <c r="H6" s="214">
        <v>10436.441877051577</v>
      </c>
      <c r="I6" s="214">
        <v>10670.759587797991</v>
      </c>
      <c r="J6" s="214">
        <v>10069.093923196348</v>
      </c>
      <c r="K6" s="214">
        <v>9474.4097705672248</v>
      </c>
      <c r="L6" s="214">
        <v>9396.4419999999991</v>
      </c>
      <c r="M6" s="214">
        <v>9453.9170322887221</v>
      </c>
      <c r="N6" s="214">
        <v>9928.2521335232286</v>
      </c>
      <c r="O6" s="214">
        <v>9659.4178650112881</v>
      </c>
      <c r="P6" s="214">
        <v>9848.6448070781425</v>
      </c>
      <c r="Q6" s="214">
        <v>9962.4839393312832</v>
      </c>
    </row>
    <row r="7" spans="1:17" x14ac:dyDescent="0.25">
      <c r="A7" s="223" t="s">
        <v>55</v>
      </c>
      <c r="B7" s="213">
        <v>12604.406445248273</v>
      </c>
      <c r="C7" s="213">
        <v>11815.90556814117</v>
      </c>
      <c r="D7" s="213">
        <v>10830.994064328113</v>
      </c>
      <c r="E7" s="213">
        <v>9372.8448504525149</v>
      </c>
      <c r="F7" s="213">
        <v>9952.3029080517717</v>
      </c>
      <c r="G7" s="213">
        <v>10175.691635573115</v>
      </c>
      <c r="H7" s="213">
        <v>10153.708183865858</v>
      </c>
      <c r="I7" s="213">
        <v>9798.229060821599</v>
      </c>
      <c r="J7" s="213">
        <v>9374.1957401249729</v>
      </c>
      <c r="K7" s="213">
        <v>8125.9963274613092</v>
      </c>
      <c r="L7" s="213">
        <v>8432</v>
      </c>
      <c r="M7" s="213">
        <v>8203.0360343410575</v>
      </c>
      <c r="N7" s="213">
        <v>8168.2830214451587</v>
      </c>
      <c r="O7" s="213">
        <v>7610.597470145618</v>
      </c>
      <c r="P7" s="213">
        <v>7136.0207183875718</v>
      </c>
      <c r="Q7" s="213">
        <v>6926.6850864229255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2215</v>
      </c>
      <c r="C10" s="215">
        <v>2103</v>
      </c>
      <c r="D10" s="215">
        <v>2148</v>
      </c>
      <c r="E10" s="215">
        <v>2450</v>
      </c>
      <c r="F10" s="215">
        <v>2502</v>
      </c>
      <c r="G10" s="215">
        <v>2879</v>
      </c>
      <c r="H10" s="215">
        <v>2938</v>
      </c>
      <c r="I10" s="215">
        <v>3001</v>
      </c>
      <c r="J10" s="215">
        <v>2908.8</v>
      </c>
      <c r="K10" s="215">
        <v>2545.0100000000002</v>
      </c>
      <c r="L10" s="215">
        <v>2763.02</v>
      </c>
      <c r="M10" s="215">
        <v>2725</v>
      </c>
      <c r="N10" s="215">
        <v>2636</v>
      </c>
      <c r="O10" s="215">
        <v>2610</v>
      </c>
      <c r="P10" s="215">
        <v>2597</v>
      </c>
      <c r="Q10" s="215">
        <v>2554</v>
      </c>
    </row>
    <row r="11" spans="1:17" x14ac:dyDescent="0.25">
      <c r="A11" s="222" t="s">
        <v>232</v>
      </c>
      <c r="B11" s="214">
        <v>18182</v>
      </c>
      <c r="C11" s="214">
        <v>17879</v>
      </c>
      <c r="D11" s="214">
        <v>18526</v>
      </c>
      <c r="E11" s="214">
        <v>19310</v>
      </c>
      <c r="F11" s="214">
        <v>20391</v>
      </c>
      <c r="G11" s="214">
        <v>21679</v>
      </c>
      <c r="H11" s="214">
        <v>22656</v>
      </c>
      <c r="I11" s="214">
        <v>23317</v>
      </c>
      <c r="J11" s="214">
        <v>22828</v>
      </c>
      <c r="K11" s="214">
        <v>20870</v>
      </c>
      <c r="L11" s="214">
        <v>23072</v>
      </c>
      <c r="M11" s="214">
        <v>22706</v>
      </c>
      <c r="N11" s="214">
        <v>22603</v>
      </c>
      <c r="O11" s="214">
        <v>22401</v>
      </c>
      <c r="P11" s="214">
        <v>22540</v>
      </c>
      <c r="Q11" s="214">
        <v>22608</v>
      </c>
    </row>
    <row r="12" spans="1:17" x14ac:dyDescent="0.25">
      <c r="A12" s="221" t="s">
        <v>231</v>
      </c>
      <c r="B12" s="213">
        <v>1749.5798045602626</v>
      </c>
      <c r="C12" s="213">
        <v>1690.4511930585697</v>
      </c>
      <c r="D12" s="213">
        <v>1556.1075268817222</v>
      </c>
      <c r="E12" s="213">
        <v>1376.6294524189263</v>
      </c>
      <c r="F12" s="213">
        <v>1487.1916932907359</v>
      </c>
      <c r="G12" s="213">
        <v>1581.4358701436934</v>
      </c>
      <c r="H12" s="213">
        <v>1619.1844763423705</v>
      </c>
      <c r="I12" s="213">
        <v>1590.8016967126209</v>
      </c>
      <c r="J12" s="213">
        <v>1555.6708377518573</v>
      </c>
      <c r="K12" s="213">
        <v>1415.3293425238614</v>
      </c>
      <c r="L12" s="213">
        <v>1503.625502645504</v>
      </c>
      <c r="M12" s="213">
        <v>1508.6186440677977</v>
      </c>
      <c r="N12" s="213">
        <v>1525.5811240721118</v>
      </c>
      <c r="O12" s="213">
        <v>1483.7033898305099</v>
      </c>
      <c r="P12" s="213">
        <v>1463.0000000000014</v>
      </c>
      <c r="Q12" s="213">
        <v>1464.455026455028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2461.1111111111109</v>
      </c>
      <c r="C15" s="120">
        <v>2277.9900939604199</v>
      </c>
      <c r="D15" s="120">
        <v>2277.9900939604199</v>
      </c>
      <c r="E15" s="120">
        <v>2644.2321282618018</v>
      </c>
      <c r="F15" s="120">
        <v>2644.2321282618018</v>
      </c>
      <c r="G15" s="120">
        <v>3193.5951797138741</v>
      </c>
      <c r="H15" s="120">
        <v>3193.5951797138746</v>
      </c>
      <c r="I15" s="120">
        <v>3193.5951797138746</v>
      </c>
      <c r="J15" s="120">
        <v>3193.5951797138746</v>
      </c>
      <c r="K15" s="120">
        <v>3193.5951797138746</v>
      </c>
      <c r="L15" s="120">
        <v>3010.4741625631837</v>
      </c>
      <c r="M15" s="120">
        <v>3010.4741625631837</v>
      </c>
      <c r="N15" s="120">
        <v>2827.3531454124927</v>
      </c>
      <c r="O15" s="120">
        <v>2827.3531454124927</v>
      </c>
      <c r="P15" s="120">
        <v>2827.3531454124927</v>
      </c>
      <c r="Q15" s="120">
        <v>2827.3531454124927</v>
      </c>
    </row>
    <row r="16" spans="1:17" x14ac:dyDescent="0.25">
      <c r="A16" s="180" t="s">
        <v>232</v>
      </c>
      <c r="B16" s="189">
        <v>20202.222222222223</v>
      </c>
      <c r="C16" s="189">
        <v>20202.222222222223</v>
      </c>
      <c r="D16" s="189">
        <v>20202.222222222223</v>
      </c>
      <c r="E16" s="189">
        <v>21817.096983310792</v>
      </c>
      <c r="F16" s="189">
        <v>21817.096983310792</v>
      </c>
      <c r="G16" s="189">
        <v>23431.971744399361</v>
      </c>
      <c r="H16" s="189">
        <v>25046.846505487931</v>
      </c>
      <c r="I16" s="189">
        <v>25046.846505487931</v>
      </c>
      <c r="J16" s="189">
        <v>25046.846505487927</v>
      </c>
      <c r="K16" s="189">
        <v>25046.846505487931</v>
      </c>
      <c r="L16" s="189">
        <v>25046.846505487931</v>
      </c>
      <c r="M16" s="189">
        <v>25046.846505487931</v>
      </c>
      <c r="N16" s="189">
        <v>25046.846505487931</v>
      </c>
      <c r="O16" s="189">
        <v>25046.846505487931</v>
      </c>
      <c r="P16" s="189">
        <v>25046.846505487934</v>
      </c>
      <c r="Q16" s="189">
        <v>25046.846505487931</v>
      </c>
    </row>
    <row r="17" spans="1:17" x14ac:dyDescent="0.25">
      <c r="A17" s="108" t="s">
        <v>231</v>
      </c>
      <c r="B17" s="118">
        <v>1943.9775606225139</v>
      </c>
      <c r="C17" s="118">
        <v>1943.9775606225139</v>
      </c>
      <c r="D17" s="118">
        <v>1762.9690973605732</v>
      </c>
      <c r="E17" s="118">
        <v>1762.9690973605734</v>
      </c>
      <c r="F17" s="118">
        <v>1581.9606340986325</v>
      </c>
      <c r="G17" s="118">
        <v>1762.9690973605732</v>
      </c>
      <c r="H17" s="118">
        <v>1762.9690973605732</v>
      </c>
      <c r="I17" s="118">
        <v>1762.9690973605732</v>
      </c>
      <c r="J17" s="118">
        <v>1762.9690973605734</v>
      </c>
      <c r="K17" s="118">
        <v>1762.9690973605732</v>
      </c>
      <c r="L17" s="118">
        <v>1762.9690973605732</v>
      </c>
      <c r="M17" s="118">
        <v>1762.9690973605732</v>
      </c>
      <c r="N17" s="118">
        <v>1762.9690973605732</v>
      </c>
      <c r="O17" s="118">
        <v>1762.9690973605732</v>
      </c>
      <c r="P17" s="118">
        <v>1581.9606340986325</v>
      </c>
      <c r="Q17" s="118">
        <v>1581.9606340986327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366.24203430138186</v>
      </c>
      <c r="F19" s="120">
        <v>183.12101715069093</v>
      </c>
      <c r="G19" s="120">
        <v>549.3630514520728</v>
      </c>
      <c r="H19" s="120">
        <v>183.12101715069096</v>
      </c>
      <c r="I19" s="120">
        <v>0</v>
      </c>
      <c r="J19" s="120">
        <v>183.12101715069096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183.12101715069096</v>
      </c>
    </row>
    <row r="20" spans="1:17" x14ac:dyDescent="0.25">
      <c r="A20" s="179" t="s">
        <v>232</v>
      </c>
      <c r="B20" s="189"/>
      <c r="C20" s="189">
        <v>0</v>
      </c>
      <c r="D20" s="189">
        <v>1614.8747610885705</v>
      </c>
      <c r="E20" s="189">
        <v>1614.8747610885705</v>
      </c>
      <c r="F20" s="189">
        <v>0</v>
      </c>
      <c r="G20" s="189">
        <v>3229.7495221771414</v>
      </c>
      <c r="H20" s="189">
        <v>1614.8747610885705</v>
      </c>
      <c r="I20" s="189">
        <v>1614.8747610885705</v>
      </c>
      <c r="J20" s="189">
        <v>0</v>
      </c>
      <c r="K20" s="189">
        <v>3.637978807091713E-12</v>
      </c>
      <c r="L20" s="189">
        <v>1614.8747610885705</v>
      </c>
      <c r="M20" s="189">
        <v>0</v>
      </c>
      <c r="N20" s="189">
        <v>1614.8747610885705</v>
      </c>
      <c r="O20" s="189">
        <v>0</v>
      </c>
      <c r="P20" s="189">
        <v>1614.8747610885709</v>
      </c>
      <c r="Q20" s="189">
        <v>0</v>
      </c>
    </row>
    <row r="21" spans="1:17" x14ac:dyDescent="0.25">
      <c r="A21" s="119" t="s">
        <v>231</v>
      </c>
      <c r="B21" s="118"/>
      <c r="C21" s="118">
        <v>181.00846326194079</v>
      </c>
      <c r="D21" s="118">
        <v>0</v>
      </c>
      <c r="E21" s="118">
        <v>2.2737367544323206E-13</v>
      </c>
      <c r="F21" s="118">
        <v>0</v>
      </c>
      <c r="G21" s="118">
        <v>181.00846326194079</v>
      </c>
      <c r="H21" s="118">
        <v>181.00846326194079</v>
      </c>
      <c r="I21" s="118">
        <v>0</v>
      </c>
      <c r="J21" s="118">
        <v>181.00846326194079</v>
      </c>
      <c r="K21" s="118">
        <v>0</v>
      </c>
      <c r="L21" s="118">
        <v>181.00846326194079</v>
      </c>
      <c r="M21" s="118">
        <v>0</v>
      </c>
      <c r="N21" s="118">
        <v>181.00846326194079</v>
      </c>
      <c r="O21" s="118">
        <v>0</v>
      </c>
      <c r="P21" s="118">
        <v>0</v>
      </c>
      <c r="Q21" s="118">
        <v>181.00846326194082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183.12101715069093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183.12101715069093</v>
      </c>
      <c r="G23" s="120">
        <f t="shared" si="2"/>
        <v>0</v>
      </c>
      <c r="H23" s="120">
        <f t="shared" si="2"/>
        <v>183.12101715069048</v>
      </c>
      <c r="I23" s="120">
        <f t="shared" si="2"/>
        <v>0</v>
      </c>
      <c r="J23" s="120">
        <f t="shared" si="2"/>
        <v>183.12101715069093</v>
      </c>
      <c r="K23" s="120">
        <f t="shared" si="2"/>
        <v>0</v>
      </c>
      <c r="L23" s="120">
        <f t="shared" si="2"/>
        <v>183.12101715069093</v>
      </c>
      <c r="M23" s="120">
        <f t="shared" si="2"/>
        <v>0</v>
      </c>
      <c r="N23" s="120">
        <f t="shared" si="2"/>
        <v>183.12101715069093</v>
      </c>
      <c r="O23" s="120">
        <f t="shared" si="2"/>
        <v>0</v>
      </c>
      <c r="P23" s="120">
        <f t="shared" si="2"/>
        <v>0</v>
      </c>
      <c r="Q23" s="120">
        <f t="shared" si="2"/>
        <v>183.12101715069093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1614.8747610885694</v>
      </c>
      <c r="E24" s="189">
        <f t="shared" si="3"/>
        <v>0</v>
      </c>
      <c r="F24" s="189">
        <f t="shared" si="3"/>
        <v>0</v>
      </c>
      <c r="G24" s="189">
        <f t="shared" si="3"/>
        <v>1614.874761088573</v>
      </c>
      <c r="H24" s="189">
        <f t="shared" si="3"/>
        <v>0</v>
      </c>
      <c r="I24" s="189">
        <f t="shared" si="3"/>
        <v>1614.8747610885694</v>
      </c>
      <c r="J24" s="189">
        <f t="shared" si="3"/>
        <v>0</v>
      </c>
      <c r="K24" s="189">
        <f t="shared" si="3"/>
        <v>0</v>
      </c>
      <c r="L24" s="189">
        <f t="shared" si="3"/>
        <v>1614.8747610885694</v>
      </c>
      <c r="M24" s="189">
        <f t="shared" si="3"/>
        <v>0</v>
      </c>
      <c r="N24" s="189">
        <f t="shared" si="3"/>
        <v>1614.8747610885694</v>
      </c>
      <c r="O24" s="189">
        <f t="shared" si="3"/>
        <v>0</v>
      </c>
      <c r="P24" s="189">
        <f t="shared" si="3"/>
        <v>1614.8747610885657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181.00846326194096</v>
      </c>
      <c r="D25" s="118">
        <f t="shared" si="4"/>
        <v>181.00846326194073</v>
      </c>
      <c r="E25" s="118">
        <f t="shared" si="4"/>
        <v>0</v>
      </c>
      <c r="F25" s="118">
        <f t="shared" si="4"/>
        <v>181.00846326194096</v>
      </c>
      <c r="G25" s="118">
        <f t="shared" si="4"/>
        <v>0</v>
      </c>
      <c r="H25" s="118">
        <f t="shared" si="4"/>
        <v>181.00846326194073</v>
      </c>
      <c r="I25" s="118">
        <f t="shared" si="4"/>
        <v>0</v>
      </c>
      <c r="J25" s="118">
        <f t="shared" si="4"/>
        <v>181.00846326194051</v>
      </c>
      <c r="K25" s="118">
        <f t="shared" si="4"/>
        <v>0</v>
      </c>
      <c r="L25" s="118">
        <f t="shared" si="4"/>
        <v>181.00846326194073</v>
      </c>
      <c r="M25" s="118">
        <f t="shared" si="4"/>
        <v>0</v>
      </c>
      <c r="N25" s="118">
        <f t="shared" si="4"/>
        <v>181.00846326194073</v>
      </c>
      <c r="O25" s="118">
        <f t="shared" si="4"/>
        <v>0</v>
      </c>
      <c r="P25" s="118">
        <f t="shared" si="4"/>
        <v>181.00846326194073</v>
      </c>
      <c r="Q25" s="118">
        <f t="shared" si="4"/>
        <v>181.00846326194051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246.11111111111086</v>
      </c>
      <c r="C27" s="120">
        <f t="shared" ref="C27:Q27" si="5">C15-C10</f>
        <v>174.99009396041993</v>
      </c>
      <c r="D27" s="120">
        <f t="shared" si="5"/>
        <v>129.99009396041993</v>
      </c>
      <c r="E27" s="120">
        <f t="shared" si="5"/>
        <v>194.23212826180179</v>
      </c>
      <c r="F27" s="120">
        <f t="shared" si="5"/>
        <v>142.23212826180179</v>
      </c>
      <c r="G27" s="120">
        <f t="shared" si="5"/>
        <v>314.59517971387413</v>
      </c>
      <c r="H27" s="120">
        <f t="shared" si="5"/>
        <v>255.59517971387459</v>
      </c>
      <c r="I27" s="120">
        <f t="shared" si="5"/>
        <v>192.59517971387459</v>
      </c>
      <c r="J27" s="120">
        <f t="shared" si="5"/>
        <v>284.7951797138744</v>
      </c>
      <c r="K27" s="120">
        <f t="shared" si="5"/>
        <v>648.58517971387437</v>
      </c>
      <c r="L27" s="120">
        <f t="shared" si="5"/>
        <v>247.45416256318367</v>
      </c>
      <c r="M27" s="120">
        <f t="shared" si="5"/>
        <v>285.47416256318365</v>
      </c>
      <c r="N27" s="120">
        <f t="shared" si="5"/>
        <v>191.35314541249272</v>
      </c>
      <c r="O27" s="120">
        <f t="shared" si="5"/>
        <v>217.35314541249272</v>
      </c>
      <c r="P27" s="120">
        <f t="shared" si="5"/>
        <v>230.35314541249272</v>
      </c>
      <c r="Q27" s="120">
        <f t="shared" si="5"/>
        <v>273.35314541249272</v>
      </c>
    </row>
    <row r="28" spans="1:17" x14ac:dyDescent="0.25">
      <c r="A28" s="180" t="s">
        <v>232</v>
      </c>
      <c r="B28" s="189">
        <f t="shared" ref="B28:Q28" si="6">B16-B11</f>
        <v>2020.2222222222226</v>
      </c>
      <c r="C28" s="189">
        <f t="shared" si="6"/>
        <v>2323.2222222222226</v>
      </c>
      <c r="D28" s="189">
        <f t="shared" si="6"/>
        <v>1676.2222222222226</v>
      </c>
      <c r="E28" s="189">
        <f t="shared" si="6"/>
        <v>2507.096983310792</v>
      </c>
      <c r="F28" s="189">
        <f t="shared" si="6"/>
        <v>1426.096983310792</v>
      </c>
      <c r="G28" s="189">
        <f t="shared" si="6"/>
        <v>1752.9717443993613</v>
      </c>
      <c r="H28" s="189">
        <f t="shared" si="6"/>
        <v>2390.8465054879307</v>
      </c>
      <c r="I28" s="189">
        <f t="shared" si="6"/>
        <v>1729.8465054879307</v>
      </c>
      <c r="J28" s="189">
        <f t="shared" si="6"/>
        <v>2218.8465054879271</v>
      </c>
      <c r="K28" s="189">
        <f t="shared" si="6"/>
        <v>4176.8465054879307</v>
      </c>
      <c r="L28" s="189">
        <f t="shared" si="6"/>
        <v>1974.8465054879307</v>
      </c>
      <c r="M28" s="189">
        <f t="shared" si="6"/>
        <v>2340.8465054879307</v>
      </c>
      <c r="N28" s="189">
        <f t="shared" si="6"/>
        <v>2443.8465054879307</v>
      </c>
      <c r="O28" s="189">
        <f t="shared" si="6"/>
        <v>2645.8465054879307</v>
      </c>
      <c r="P28" s="189">
        <f t="shared" si="6"/>
        <v>2506.8465054879343</v>
      </c>
      <c r="Q28" s="189">
        <f t="shared" si="6"/>
        <v>2438.8465054879307</v>
      </c>
    </row>
    <row r="29" spans="1:17" x14ac:dyDescent="0.25">
      <c r="A29" s="108" t="s">
        <v>231</v>
      </c>
      <c r="B29" s="118">
        <f t="shared" ref="B29:Q29" si="7">B17-B12</f>
        <v>194.39775606225135</v>
      </c>
      <c r="C29" s="118">
        <f t="shared" si="7"/>
        <v>253.52636756394418</v>
      </c>
      <c r="D29" s="118">
        <f t="shared" si="7"/>
        <v>206.86157047885104</v>
      </c>
      <c r="E29" s="118">
        <f t="shared" si="7"/>
        <v>386.33964494164707</v>
      </c>
      <c r="F29" s="118">
        <f t="shared" si="7"/>
        <v>94.76894080789657</v>
      </c>
      <c r="G29" s="118">
        <f t="shared" si="7"/>
        <v>181.53322721687982</v>
      </c>
      <c r="H29" s="118">
        <f t="shared" si="7"/>
        <v>143.78462101820264</v>
      </c>
      <c r="I29" s="118">
        <f t="shared" si="7"/>
        <v>172.16740064795226</v>
      </c>
      <c r="J29" s="118">
        <f t="shared" si="7"/>
        <v>207.29825960871608</v>
      </c>
      <c r="K29" s="118">
        <f t="shared" si="7"/>
        <v>347.63975483671175</v>
      </c>
      <c r="L29" s="118">
        <f t="shared" si="7"/>
        <v>259.34359471506923</v>
      </c>
      <c r="M29" s="118">
        <f t="shared" si="7"/>
        <v>254.35045329277546</v>
      </c>
      <c r="N29" s="118">
        <f t="shared" si="7"/>
        <v>237.38797328846135</v>
      </c>
      <c r="O29" s="118">
        <f t="shared" si="7"/>
        <v>279.26570753006331</v>
      </c>
      <c r="P29" s="118">
        <f t="shared" si="7"/>
        <v>118.96063409863109</v>
      </c>
      <c r="Q29" s="118">
        <f t="shared" si="7"/>
        <v>117.50560764360466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4574.8621043236526</v>
      </c>
      <c r="C32" s="38">
        <v>4591.2094200000001</v>
      </c>
      <c r="D32" s="38">
        <v>4481.6704499999996</v>
      </c>
      <c r="E32" s="38">
        <v>4826.470690000001</v>
      </c>
      <c r="F32" s="38">
        <v>5482.1042299999999</v>
      </c>
      <c r="G32" s="38">
        <v>6178.5449116049958</v>
      </c>
      <c r="H32" s="38">
        <v>5976.95352</v>
      </c>
      <c r="I32" s="38">
        <v>6420.0382099999997</v>
      </c>
      <c r="J32" s="38">
        <v>5948.326689999999</v>
      </c>
      <c r="K32" s="38">
        <v>5894.93851</v>
      </c>
      <c r="L32" s="38">
        <v>6290.4984304738982</v>
      </c>
      <c r="M32" s="38">
        <v>6055.049976735434</v>
      </c>
      <c r="N32" s="38">
        <v>5829.3098096281328</v>
      </c>
      <c r="O32" s="38">
        <v>5823.4669531317513</v>
      </c>
      <c r="P32" s="38">
        <v>5821.0136858493015</v>
      </c>
      <c r="Q32" s="38">
        <v>5672.2817277708882</v>
      </c>
    </row>
    <row r="33" spans="1:17" x14ac:dyDescent="0.25">
      <c r="A33" s="55" t="s">
        <v>33</v>
      </c>
      <c r="B33" s="54">
        <v>345.20442616185915</v>
      </c>
      <c r="C33" s="54">
        <v>303.30702000000002</v>
      </c>
      <c r="D33" s="54">
        <v>292.71161000000001</v>
      </c>
      <c r="E33" s="54">
        <v>403.39784000000003</v>
      </c>
      <c r="F33" s="54">
        <v>377.87830000000002</v>
      </c>
      <c r="G33" s="54">
        <v>405.29706060742927</v>
      </c>
      <c r="H33" s="54">
        <v>376.01491999999996</v>
      </c>
      <c r="I33" s="54">
        <v>311.00261</v>
      </c>
      <c r="J33" s="54">
        <v>367.49721999999997</v>
      </c>
      <c r="K33" s="54">
        <v>368.90652999999998</v>
      </c>
      <c r="L33" s="54">
        <v>375.560379081816</v>
      </c>
      <c r="M33" s="54">
        <v>347.1161080979208</v>
      </c>
      <c r="N33" s="54">
        <v>345.94687103398246</v>
      </c>
      <c r="O33" s="54">
        <v>356.95841332559098</v>
      </c>
      <c r="P33" s="54">
        <v>359.86760828384922</v>
      </c>
      <c r="Q33" s="54">
        <v>356.32972961918426</v>
      </c>
    </row>
    <row r="34" spans="1:17" x14ac:dyDescent="0.25">
      <c r="A34" s="52" t="s">
        <v>32</v>
      </c>
      <c r="B34" s="51">
        <v>215.93969891969937</v>
      </c>
      <c r="C34" s="51">
        <v>216.81252000000001</v>
      </c>
      <c r="D34" s="51">
        <v>228.69281000000001</v>
      </c>
      <c r="E34" s="51">
        <v>258.11304000000001</v>
      </c>
      <c r="F34" s="51">
        <v>184.59457</v>
      </c>
      <c r="G34" s="51">
        <v>161.50536819744309</v>
      </c>
      <c r="H34" s="51">
        <v>154.49602000000002</v>
      </c>
      <c r="I34" s="51">
        <v>143.79348999999999</v>
      </c>
      <c r="J34" s="51">
        <v>141.59931</v>
      </c>
      <c r="K34" s="51">
        <v>115.10108</v>
      </c>
      <c r="L34" s="51">
        <v>98.523380800051626</v>
      </c>
      <c r="M34" s="51">
        <v>80.037166966118079</v>
      </c>
      <c r="N34" s="51">
        <v>60.281101567120423</v>
      </c>
      <c r="O34" s="51">
        <v>54.601306320719729</v>
      </c>
      <c r="P34" s="51">
        <v>36.758913390322228</v>
      </c>
      <c r="Q34" s="51">
        <v>51.331036530966045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52.736835137508578</v>
      </c>
      <c r="C36" s="51">
        <v>58.204320000000003</v>
      </c>
      <c r="D36" s="51">
        <v>51.592570000000002</v>
      </c>
      <c r="E36" s="51">
        <v>61.824930000000002</v>
      </c>
      <c r="F36" s="51">
        <v>23.091259999999998</v>
      </c>
      <c r="G36" s="51">
        <v>13.184106251408179</v>
      </c>
      <c r="H36" s="51">
        <v>10.99405</v>
      </c>
      <c r="I36" s="51">
        <v>7.5046400000000002</v>
      </c>
      <c r="J36" s="51">
        <v>8.7971400000000006</v>
      </c>
      <c r="K36" s="51">
        <v>9.8976500000000005</v>
      </c>
      <c r="L36" s="51">
        <v>8.7894112579405803</v>
      </c>
      <c r="M36" s="51">
        <v>9.8890559179928612</v>
      </c>
      <c r="N36" s="51">
        <v>6.5920452779388752</v>
      </c>
      <c r="O36" s="51">
        <v>4.3986831126720762</v>
      </c>
      <c r="P36" s="51">
        <v>2.1967516084252821</v>
      </c>
      <c r="Q36" s="51">
        <v>16.251722974970125</v>
      </c>
    </row>
    <row r="37" spans="1:17" x14ac:dyDescent="0.25">
      <c r="A37" s="53" t="s">
        <v>76</v>
      </c>
      <c r="B37" s="51">
        <v>96.32633404983028</v>
      </c>
      <c r="C37" s="51">
        <v>98.406210000000002</v>
      </c>
      <c r="D37" s="51">
        <v>90.194249999999997</v>
      </c>
      <c r="E37" s="51">
        <v>148.49276</v>
      </c>
      <c r="F37" s="51">
        <v>100.4007</v>
      </c>
      <c r="G37" s="51">
        <v>89.0880876573394</v>
      </c>
      <c r="H37" s="51">
        <v>88.097149999999999</v>
      </c>
      <c r="I37" s="51">
        <v>78.948560000000001</v>
      </c>
      <c r="J37" s="51">
        <v>70.701589999999996</v>
      </c>
      <c r="K37" s="51">
        <v>71.700680000000006</v>
      </c>
      <c r="L37" s="51">
        <v>69.670647561792435</v>
      </c>
      <c r="M37" s="51">
        <v>62.504912549583281</v>
      </c>
      <c r="N37" s="51">
        <v>45.090357993957738</v>
      </c>
      <c r="O37" s="51">
        <v>35.865321153485368</v>
      </c>
      <c r="P37" s="51">
        <v>25.964215615739082</v>
      </c>
      <c r="Q37" s="51">
        <v>25.568952297338427</v>
      </c>
    </row>
    <row r="38" spans="1:17" x14ac:dyDescent="0.25">
      <c r="A38" s="53" t="s">
        <v>29</v>
      </c>
      <c r="B38" s="51">
        <v>66.876529732360481</v>
      </c>
      <c r="C38" s="51">
        <v>60.201990000000002</v>
      </c>
      <c r="D38" s="51">
        <v>86.905990000000003</v>
      </c>
      <c r="E38" s="51">
        <v>47.795349999999999</v>
      </c>
      <c r="F38" s="51">
        <v>61.102609999999999</v>
      </c>
      <c r="G38" s="51">
        <v>59.233174288695494</v>
      </c>
      <c r="H38" s="51">
        <v>53.504820000000002</v>
      </c>
      <c r="I38" s="51">
        <v>57.340290000000003</v>
      </c>
      <c r="J38" s="51">
        <v>61.100239999999999</v>
      </c>
      <c r="K38" s="51">
        <v>32.503709999999998</v>
      </c>
      <c r="L38" s="51">
        <v>19.107902074797916</v>
      </c>
      <c r="M38" s="51">
        <v>6.6876527687988849</v>
      </c>
      <c r="N38" s="51">
        <v>7.6430148308366803</v>
      </c>
      <c r="O38" s="51">
        <v>13.381378441067588</v>
      </c>
      <c r="P38" s="51">
        <v>7.6429132742076522</v>
      </c>
      <c r="Q38" s="51">
        <v>8.6023319161141742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1.9</v>
      </c>
      <c r="I39" s="51">
        <v>0</v>
      </c>
      <c r="J39" s="51">
        <v>1.00034</v>
      </c>
      <c r="K39" s="51">
        <v>0.99904000000000004</v>
      </c>
      <c r="L39" s="51">
        <v>0.95541990552068223</v>
      </c>
      <c r="M39" s="51">
        <v>0.95554572974305774</v>
      </c>
      <c r="N39" s="51">
        <v>0.95568346438713114</v>
      </c>
      <c r="O39" s="51">
        <v>0.95592361349470045</v>
      </c>
      <c r="P39" s="51">
        <v>0.95503289195020979</v>
      </c>
      <c r="Q39" s="51">
        <v>0.90802934254332501</v>
      </c>
    </row>
    <row r="40" spans="1:17" x14ac:dyDescent="0.25">
      <c r="A40" s="52" t="s">
        <v>27</v>
      </c>
      <c r="B40" s="51">
        <v>2095.4590478577225</v>
      </c>
      <c r="C40" s="51">
        <v>2094.54871</v>
      </c>
      <c r="D40" s="51">
        <v>2009.0137400000001</v>
      </c>
      <c r="E40" s="51">
        <v>1576.1620600000001</v>
      </c>
      <c r="F40" s="51">
        <v>1864.3771300000001</v>
      </c>
      <c r="G40" s="51">
        <v>2325.71431139281</v>
      </c>
      <c r="H40" s="51">
        <v>2099.5189999999998</v>
      </c>
      <c r="I40" s="51">
        <v>2514.1230099999998</v>
      </c>
      <c r="J40" s="51">
        <v>2271.7131599999998</v>
      </c>
      <c r="K40" s="51">
        <v>2074.6905200000001</v>
      </c>
      <c r="L40" s="51">
        <v>2255.0457377787302</v>
      </c>
      <c r="M40" s="51">
        <v>2074.4673264126764</v>
      </c>
      <c r="N40" s="51">
        <v>2026.6313266326015</v>
      </c>
      <c r="O40" s="51">
        <v>2024.5332303904049</v>
      </c>
      <c r="P40" s="51">
        <v>2107.6666899218576</v>
      </c>
      <c r="Q40" s="51">
        <v>2073.8733249330667</v>
      </c>
    </row>
    <row r="41" spans="1:17" x14ac:dyDescent="0.25">
      <c r="A41" s="53" t="s">
        <v>66</v>
      </c>
      <c r="B41" s="51">
        <v>2071.3357978273361</v>
      </c>
      <c r="C41" s="51">
        <v>2073.0428700000002</v>
      </c>
      <c r="D41" s="51">
        <v>1988.5080700000001</v>
      </c>
      <c r="E41" s="51">
        <v>1576.1620600000001</v>
      </c>
      <c r="F41" s="51">
        <v>1864.3771300000001</v>
      </c>
      <c r="G41" s="51">
        <v>2325.71431139281</v>
      </c>
      <c r="H41" s="51">
        <v>2099.5189999999998</v>
      </c>
      <c r="I41" s="51">
        <v>2514.1230099999998</v>
      </c>
      <c r="J41" s="51">
        <v>2271.7131599999998</v>
      </c>
      <c r="K41" s="51">
        <v>2074.6905200000001</v>
      </c>
      <c r="L41" s="51">
        <v>2255.0457377787302</v>
      </c>
      <c r="M41" s="51">
        <v>2074.4673264126764</v>
      </c>
      <c r="N41" s="51">
        <v>2026.6313266326015</v>
      </c>
      <c r="O41" s="51">
        <v>2024.5332303904049</v>
      </c>
      <c r="P41" s="51">
        <v>2107.6666899218576</v>
      </c>
      <c r="Q41" s="51">
        <v>2073.8733249330667</v>
      </c>
    </row>
    <row r="42" spans="1:17" x14ac:dyDescent="0.25">
      <c r="A42" s="53" t="s">
        <v>25</v>
      </c>
      <c r="B42" s="51">
        <v>24.123250030386387</v>
      </c>
      <c r="C42" s="51">
        <v>21.505840000000003</v>
      </c>
      <c r="D42" s="51">
        <v>20.505669999999999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483.92001999999997</v>
      </c>
      <c r="F43" s="51">
        <v>645.90648999999996</v>
      </c>
      <c r="G43" s="51">
        <v>690.10035588584151</v>
      </c>
      <c r="H43" s="51">
        <v>779.49212999999997</v>
      </c>
      <c r="I43" s="51">
        <v>795.72081999999989</v>
      </c>
      <c r="J43" s="51">
        <v>655.49436999999989</v>
      </c>
      <c r="K43" s="51">
        <v>897.14166</v>
      </c>
      <c r="L43" s="51">
        <v>1048.8474780297718</v>
      </c>
      <c r="M43" s="51">
        <v>858.84240237722747</v>
      </c>
      <c r="N43" s="51">
        <v>644.8305234276761</v>
      </c>
      <c r="O43" s="51">
        <v>704.48080489696952</v>
      </c>
      <c r="P43" s="51">
        <v>741.01388620464263</v>
      </c>
      <c r="Q43" s="51">
        <v>694.56863518908767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483.72003999999998</v>
      </c>
      <c r="F44" s="51">
        <v>640.44588999999996</v>
      </c>
      <c r="G44" s="51">
        <v>677.13100195575373</v>
      </c>
      <c r="H44" s="51">
        <v>771.24019999999996</v>
      </c>
      <c r="I44" s="51">
        <v>773.37214999999992</v>
      </c>
      <c r="J44" s="51">
        <v>635.94866999999988</v>
      </c>
      <c r="K44" s="51">
        <v>877.43290999999999</v>
      </c>
      <c r="L44" s="51">
        <v>1026.3241771405403</v>
      </c>
      <c r="M44" s="51">
        <v>836.60588278147191</v>
      </c>
      <c r="N44" s="51">
        <v>623.52548394660164</v>
      </c>
      <c r="O44" s="51">
        <v>681.40037146074314</v>
      </c>
      <c r="P44" s="51">
        <v>718.11278113895298</v>
      </c>
      <c r="Q44" s="51">
        <v>669.12759238100693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0.19997999999999999</v>
      </c>
      <c r="F45" s="51">
        <v>5.4606000000000003</v>
      </c>
      <c r="G45" s="51">
        <v>12.969353930087756</v>
      </c>
      <c r="H45" s="51">
        <v>8.2519299999999998</v>
      </c>
      <c r="I45" s="51">
        <v>22.348669999999998</v>
      </c>
      <c r="J45" s="51">
        <v>19.5457</v>
      </c>
      <c r="K45" s="51">
        <v>19.708749999999998</v>
      </c>
      <c r="L45" s="51">
        <v>22.523300889231496</v>
      </c>
      <c r="M45" s="51">
        <v>22.236519595755585</v>
      </c>
      <c r="N45" s="51">
        <v>21.305039481074402</v>
      </c>
      <c r="O45" s="51">
        <v>19.657018022142346</v>
      </c>
      <c r="P45" s="51">
        <v>18.821132826161119</v>
      </c>
      <c r="Q45" s="51">
        <v>22.164916942222312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3.4234154140840074</v>
      </c>
      <c r="P46" s="51">
        <v>4.0799722395284883</v>
      </c>
      <c r="Q46" s="51">
        <v>3.2761258658583685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46.55082273160248</v>
      </c>
      <c r="C49" s="51">
        <v>47.295520000000003</v>
      </c>
      <c r="D49" s="51">
        <v>46.606099999999998</v>
      </c>
      <c r="E49" s="51">
        <v>203.50370000000001</v>
      </c>
      <c r="F49" s="51">
        <v>242.89375999999999</v>
      </c>
      <c r="G49" s="51">
        <v>287.23708188249662</v>
      </c>
      <c r="H49" s="51">
        <v>377.09777000000003</v>
      </c>
      <c r="I49" s="51">
        <v>393.31065000000001</v>
      </c>
      <c r="J49" s="51">
        <v>429.80349000000001</v>
      </c>
      <c r="K49" s="51">
        <v>379.28879000000001</v>
      </c>
      <c r="L49" s="51">
        <v>423.35592230034212</v>
      </c>
      <c r="M49" s="51">
        <v>642.30418621546789</v>
      </c>
      <c r="N49" s="51">
        <v>711.21023347039466</v>
      </c>
      <c r="O49" s="51">
        <v>762.08757310975716</v>
      </c>
      <c r="P49" s="51">
        <v>689.80919792961163</v>
      </c>
      <c r="Q49" s="51">
        <v>662.7257049718296</v>
      </c>
    </row>
    <row r="50" spans="1:17" x14ac:dyDescent="0.25">
      <c r="A50" s="63" t="s">
        <v>21</v>
      </c>
      <c r="B50" s="62">
        <v>1871.7081086527696</v>
      </c>
      <c r="C50" s="62">
        <v>1929.2456500000001</v>
      </c>
      <c r="D50" s="62">
        <v>1904.6461899999999</v>
      </c>
      <c r="E50" s="62">
        <v>1901.3740299999999</v>
      </c>
      <c r="F50" s="62">
        <v>2166.4539799999998</v>
      </c>
      <c r="G50" s="62">
        <v>2308.6907336389759</v>
      </c>
      <c r="H50" s="62">
        <v>2190.3336800000002</v>
      </c>
      <c r="I50" s="62">
        <v>2262.08763</v>
      </c>
      <c r="J50" s="62">
        <v>2082.2191400000002</v>
      </c>
      <c r="K50" s="62">
        <v>2059.8099299999999</v>
      </c>
      <c r="L50" s="62">
        <v>2089.1655324831877</v>
      </c>
      <c r="M50" s="62">
        <v>2052.2827866660241</v>
      </c>
      <c r="N50" s="62">
        <v>2040.4097534963582</v>
      </c>
      <c r="O50" s="62">
        <v>1920.8056250883085</v>
      </c>
      <c r="P50" s="62">
        <v>1885.8973901190175</v>
      </c>
      <c r="Q50" s="62">
        <v>1833.4532965267542</v>
      </c>
    </row>
    <row r="51" spans="1:17" x14ac:dyDescent="0.25">
      <c r="A51" s="191" t="s">
        <v>105</v>
      </c>
      <c r="B51" s="190">
        <f t="shared" ref="B51:Q51" si="8">SUM(B52:B54)</f>
        <v>4574.8621043236526</v>
      </c>
      <c r="C51" s="190">
        <f t="shared" si="8"/>
        <v>4591.2094199999992</v>
      </c>
      <c r="D51" s="190">
        <f t="shared" si="8"/>
        <v>4481.6704499999996</v>
      </c>
      <c r="E51" s="190">
        <f t="shared" si="8"/>
        <v>4826.470690000001</v>
      </c>
      <c r="F51" s="190">
        <f t="shared" si="8"/>
        <v>5482.1042299999999</v>
      </c>
      <c r="G51" s="190">
        <f t="shared" si="8"/>
        <v>6178.5449116049949</v>
      </c>
      <c r="H51" s="190">
        <f t="shared" si="8"/>
        <v>5976.95352</v>
      </c>
      <c r="I51" s="190">
        <f t="shared" si="8"/>
        <v>6420.0382099999997</v>
      </c>
      <c r="J51" s="190">
        <f t="shared" si="8"/>
        <v>5948.326689999999</v>
      </c>
      <c r="K51" s="190">
        <f t="shared" si="8"/>
        <v>5894.93851</v>
      </c>
      <c r="L51" s="190">
        <f t="shared" si="8"/>
        <v>6290.4984304738982</v>
      </c>
      <c r="M51" s="190">
        <f t="shared" si="8"/>
        <v>6055.049976735434</v>
      </c>
      <c r="N51" s="190">
        <f t="shared" si="8"/>
        <v>5829.3098096281319</v>
      </c>
      <c r="O51" s="190">
        <f t="shared" si="8"/>
        <v>5823.4669531317513</v>
      </c>
      <c r="P51" s="190">
        <f t="shared" si="8"/>
        <v>5821.0136858493015</v>
      </c>
      <c r="Q51" s="190">
        <f t="shared" si="8"/>
        <v>5672.2817277708873</v>
      </c>
    </row>
    <row r="52" spans="1:17" x14ac:dyDescent="0.25">
      <c r="A52" s="216" t="s">
        <v>35</v>
      </c>
      <c r="B52" s="215">
        <v>490.61059847993306</v>
      </c>
      <c r="C52" s="215">
        <v>478.36333431715042</v>
      </c>
      <c r="D52" s="215">
        <v>472.49322473383342</v>
      </c>
      <c r="E52" s="215">
        <v>547.36170462406551</v>
      </c>
      <c r="F52" s="215">
        <v>592.78461800670652</v>
      </c>
      <c r="G52" s="215">
        <v>708.68643197977337</v>
      </c>
      <c r="H52" s="215">
        <v>675.09305547724841</v>
      </c>
      <c r="I52" s="215">
        <v>735.96858365476464</v>
      </c>
      <c r="J52" s="215">
        <v>663.49391821370421</v>
      </c>
      <c r="K52" s="215">
        <v>632.45102405024113</v>
      </c>
      <c r="L52" s="215">
        <v>683.3369567074833</v>
      </c>
      <c r="M52" s="215">
        <v>658.4569883996669</v>
      </c>
      <c r="N52" s="215">
        <v>634.13730107048139</v>
      </c>
      <c r="O52" s="215">
        <v>633.49505010294183</v>
      </c>
      <c r="P52" s="215">
        <v>643.49613880262109</v>
      </c>
      <c r="Q52" s="215">
        <v>599.79340316340301</v>
      </c>
    </row>
    <row r="53" spans="1:17" x14ac:dyDescent="0.25">
      <c r="A53" s="179" t="s">
        <v>56</v>
      </c>
      <c r="B53" s="214">
        <v>3788.8740858010469</v>
      </c>
      <c r="C53" s="214">
        <v>3826.1955308025936</v>
      </c>
      <c r="D53" s="214">
        <v>3754.0055584064644</v>
      </c>
      <c r="E53" s="214">
        <v>4041.6801001457075</v>
      </c>
      <c r="F53" s="214">
        <v>4612.1361108190595</v>
      </c>
      <c r="G53" s="214">
        <v>5156.7210950292101</v>
      </c>
      <c r="H53" s="214">
        <v>5008.8725680296093</v>
      </c>
      <c r="I53" s="214">
        <v>5376.8486780872918</v>
      </c>
      <c r="J53" s="214">
        <v>5011.6109367253894</v>
      </c>
      <c r="K53" s="214">
        <v>4991.6744748584715</v>
      </c>
      <c r="L53" s="214">
        <v>5334.6922306425831</v>
      </c>
      <c r="M53" s="214">
        <v>5129.4970419537503</v>
      </c>
      <c r="N53" s="214">
        <v>4938.4322955328162</v>
      </c>
      <c r="O53" s="214">
        <v>4938.0473457260732</v>
      </c>
      <c r="P53" s="214">
        <v>4923.9235210566358</v>
      </c>
      <c r="Q53" s="214">
        <v>4836.300394522531</v>
      </c>
    </row>
    <row r="54" spans="1:17" x14ac:dyDescent="0.25">
      <c r="A54" s="119" t="s">
        <v>55</v>
      </c>
      <c r="B54" s="213">
        <v>295.37742004267267</v>
      </c>
      <c r="C54" s="213">
        <v>286.65055488025558</v>
      </c>
      <c r="D54" s="213">
        <v>255.17166685970213</v>
      </c>
      <c r="E54" s="213">
        <v>237.4288852302281</v>
      </c>
      <c r="F54" s="213">
        <v>277.18350117423421</v>
      </c>
      <c r="G54" s="213">
        <v>313.13738459601177</v>
      </c>
      <c r="H54" s="213">
        <v>292.98789649314216</v>
      </c>
      <c r="I54" s="213">
        <v>307.22094825794306</v>
      </c>
      <c r="J54" s="213">
        <v>273.22183506090562</v>
      </c>
      <c r="K54" s="213">
        <v>270.81301109128697</v>
      </c>
      <c r="L54" s="213">
        <v>272.4692431238322</v>
      </c>
      <c r="M54" s="213">
        <v>267.09594638201605</v>
      </c>
      <c r="N54" s="213">
        <v>256.74021302483425</v>
      </c>
      <c r="O54" s="213">
        <v>251.92455730273639</v>
      </c>
      <c r="P54" s="213">
        <v>253.5940259900448</v>
      </c>
      <c r="Q54" s="213">
        <v>236.18793008495365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6950.4526321789772</v>
      </c>
      <c r="C56" s="70">
        <f t="shared" ref="C56:Q56" si="9">SUM(C57:C59)</f>
        <v>6778.4411535652107</v>
      </c>
      <c r="D56" s="70">
        <f t="shared" si="9"/>
        <v>6577.7628880945085</v>
      </c>
      <c r="E56" s="70">
        <f t="shared" si="9"/>
        <v>6331.9781612521811</v>
      </c>
      <c r="F56" s="70">
        <f t="shared" si="9"/>
        <v>6651.4982672183405</v>
      </c>
      <c r="G56" s="70">
        <f t="shared" si="9"/>
        <v>7688.2281365671797</v>
      </c>
      <c r="H56" s="70">
        <f t="shared" si="9"/>
        <v>7086.3116608600549</v>
      </c>
      <c r="I56" s="70">
        <f t="shared" si="9"/>
        <v>7783.7262806296803</v>
      </c>
      <c r="J56" s="70">
        <f t="shared" si="9"/>
        <v>7435.1397972292571</v>
      </c>
      <c r="K56" s="70">
        <f t="shared" si="9"/>
        <v>7267.1649236957528</v>
      </c>
      <c r="L56" s="70">
        <f t="shared" si="9"/>
        <v>7336.6760381257391</v>
      </c>
      <c r="M56" s="70">
        <f t="shared" si="9"/>
        <v>6601.5017827242227</v>
      </c>
      <c r="N56" s="70">
        <f t="shared" si="9"/>
        <v>6430.6437600503177</v>
      </c>
      <c r="O56" s="70">
        <f t="shared" si="9"/>
        <v>6646.4325559919607</v>
      </c>
      <c r="P56" s="70">
        <f t="shared" si="9"/>
        <v>6798.8019116539599</v>
      </c>
      <c r="Q56" s="70">
        <f t="shared" si="9"/>
        <v>6776.3724199233302</v>
      </c>
    </row>
    <row r="57" spans="1:17" x14ac:dyDescent="0.25">
      <c r="A57" s="121" t="s">
        <v>35</v>
      </c>
      <c r="B57" s="120">
        <f>PPA_emi!B5</f>
        <v>640.02471253443571</v>
      </c>
      <c r="C57" s="120">
        <f>PPA_emi!C5</f>
        <v>612.28443586338449</v>
      </c>
      <c r="D57" s="120">
        <f>PPA_emi!D5</f>
        <v>597.45306395250395</v>
      </c>
      <c r="E57" s="120">
        <f>PPA_emi!E5</f>
        <v>104.27843855530598</v>
      </c>
      <c r="F57" s="120">
        <f>PPA_emi!F5</f>
        <v>71.691883461364682</v>
      </c>
      <c r="G57" s="120">
        <f>PPA_emi!G5</f>
        <v>52.738209512633077</v>
      </c>
      <c r="H57" s="120">
        <f>PPA_emi!H5</f>
        <v>68.244363548838678</v>
      </c>
      <c r="I57" s="120">
        <f>PPA_emi!I5</f>
        <v>81.084153632119552</v>
      </c>
      <c r="J57" s="120">
        <f>PPA_emi!J5</f>
        <v>86.32355847757303</v>
      </c>
      <c r="K57" s="120">
        <f>PPA_emi!K5</f>
        <v>163.702698498698</v>
      </c>
      <c r="L57" s="120">
        <f>PPA_emi!L5</f>
        <v>72.337389309060157</v>
      </c>
      <c r="M57" s="120">
        <f>PPA_emi!M5</f>
        <v>39.526266927909553</v>
      </c>
      <c r="N57" s="120">
        <f>PPA_emi!N5</f>
        <v>47.490280353291169</v>
      </c>
      <c r="O57" s="120">
        <f>PPA_emi!O5</f>
        <v>114.68464538030646</v>
      </c>
      <c r="P57" s="120">
        <f>PPA_emi!P5</f>
        <v>112.57632206687285</v>
      </c>
      <c r="Q57" s="120">
        <f>PPA_emi!Q5</f>
        <v>123.10241270852373</v>
      </c>
    </row>
    <row r="58" spans="1:17" x14ac:dyDescent="0.25">
      <c r="A58" s="179" t="s">
        <v>56</v>
      </c>
      <c r="B58" s="189">
        <f>PPA_emi!B31</f>
        <v>6235.7166942802933</v>
      </c>
      <c r="C58" s="189">
        <f>PPA_emi!C31</f>
        <v>6094.5923954163818</v>
      </c>
      <c r="D58" s="189">
        <f>PPA_emi!D31</f>
        <v>5917.567146270495</v>
      </c>
      <c r="E58" s="189">
        <f>PPA_emi!E31</f>
        <v>6173.7737970843536</v>
      </c>
      <c r="F58" s="189">
        <f>PPA_emi!F31</f>
        <v>6517.6232513566401</v>
      </c>
      <c r="G58" s="189">
        <f>PPA_emi!G31</f>
        <v>7560.4218698861023</v>
      </c>
      <c r="H58" s="189">
        <f>PPA_emi!H31</f>
        <v>6949.2828966029356</v>
      </c>
      <c r="I58" s="189">
        <f>PPA_emi!I31</f>
        <v>7625.9993181890004</v>
      </c>
      <c r="J58" s="189">
        <f>PPA_emi!J31</f>
        <v>7281.2460085406738</v>
      </c>
      <c r="K58" s="189">
        <f>PPA_emi!K31</f>
        <v>7038.8565877734163</v>
      </c>
      <c r="L58" s="189">
        <f>PPA_emi!L31</f>
        <v>7197.3510262662048</v>
      </c>
      <c r="M58" s="189">
        <f>PPA_emi!M31</f>
        <v>6498.4030383616073</v>
      </c>
      <c r="N58" s="189">
        <f>PPA_emi!N31</f>
        <v>6322.9365718706777</v>
      </c>
      <c r="O58" s="189">
        <f>PPA_emi!O31</f>
        <v>6471.172303375969</v>
      </c>
      <c r="P58" s="189">
        <f>PPA_emi!P31</f>
        <v>6623.781634574977</v>
      </c>
      <c r="Q58" s="189">
        <f>PPA_emi!Q31</f>
        <v>6594.8280404864208</v>
      </c>
    </row>
    <row r="59" spans="1:17" x14ac:dyDescent="0.25">
      <c r="A59" s="119" t="s">
        <v>55</v>
      </c>
      <c r="B59" s="118">
        <f>PPA_emi!B81</f>
        <v>74.711225364248392</v>
      </c>
      <c r="C59" s="118">
        <f>PPA_emi!C81</f>
        <v>71.564322285444234</v>
      </c>
      <c r="D59" s="118">
        <f>PPA_emi!D81</f>
        <v>62.742677871509528</v>
      </c>
      <c r="E59" s="118">
        <f>PPA_emi!E81</f>
        <v>53.925925612521269</v>
      </c>
      <c r="F59" s="118">
        <f>PPA_emi!F81</f>
        <v>62.183132400336312</v>
      </c>
      <c r="G59" s="118">
        <f>PPA_emi!G81</f>
        <v>75.068057168443943</v>
      </c>
      <c r="H59" s="118">
        <f>PPA_emi!H81</f>
        <v>68.784400708280529</v>
      </c>
      <c r="I59" s="118">
        <f>PPA_emi!I81</f>
        <v>76.642808808560062</v>
      </c>
      <c r="J59" s="118">
        <f>PPA_emi!J81</f>
        <v>67.570230211010397</v>
      </c>
      <c r="K59" s="118">
        <f>PPA_emi!K81</f>
        <v>64.605637423638683</v>
      </c>
      <c r="L59" s="118">
        <f>PPA_emi!L81</f>
        <v>66.987622550474313</v>
      </c>
      <c r="M59" s="118">
        <f>PPA_emi!M81</f>
        <v>63.572477434705334</v>
      </c>
      <c r="N59" s="118">
        <f>PPA_emi!N81</f>
        <v>60.216907826348368</v>
      </c>
      <c r="O59" s="118">
        <f>PPA_emi!O81</f>
        <v>60.575607235684991</v>
      </c>
      <c r="P59" s="118">
        <f>PPA_emi!P81</f>
        <v>62.443955012109676</v>
      </c>
      <c r="Q59" s="118">
        <f>PPA_emi!Q81</f>
        <v>58.441966728385459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99.935635547621359</v>
      </c>
      <c r="C62" s="187">
        <f t="shared" si="10"/>
        <v>104.84338747239369</v>
      </c>
      <c r="D62" s="187">
        <f t="shared" si="10"/>
        <v>101.07939803562698</v>
      </c>
      <c r="E62" s="187">
        <f t="shared" si="10"/>
        <v>91.439990202897519</v>
      </c>
      <c r="F62" s="187">
        <f t="shared" si="10"/>
        <v>86.95294151751898</v>
      </c>
      <c r="G62" s="187">
        <f t="shared" si="10"/>
        <v>80.810536029714996</v>
      </c>
      <c r="H62" s="187">
        <f t="shared" si="10"/>
        <v>79.458987870588643</v>
      </c>
      <c r="I62" s="187">
        <f t="shared" si="10"/>
        <v>78.939881244248724</v>
      </c>
      <c r="J62" s="187">
        <f t="shared" si="10"/>
        <v>76.08452508129858</v>
      </c>
      <c r="K62" s="187">
        <f t="shared" si="10"/>
        <v>77.913388365215425</v>
      </c>
      <c r="L62" s="187">
        <f t="shared" si="10"/>
        <v>72.948440474553223</v>
      </c>
      <c r="M62" s="187">
        <f t="shared" si="10"/>
        <v>80.225715891522341</v>
      </c>
      <c r="N62" s="187">
        <f t="shared" si="10"/>
        <v>86.661595419753866</v>
      </c>
      <c r="O62" s="187">
        <f t="shared" si="10"/>
        <v>84.664127678379231</v>
      </c>
      <c r="P62" s="187">
        <f t="shared" si="10"/>
        <v>109.51512505012403</v>
      </c>
      <c r="Q62" s="187">
        <f t="shared" si="10"/>
        <v>125.35086457540984</v>
      </c>
    </row>
    <row r="63" spans="1:17" x14ac:dyDescent="0.25">
      <c r="A63" s="180" t="s">
        <v>56</v>
      </c>
      <c r="B63" s="186">
        <f t="shared" ref="B63:Q63" si="11">IF(B$11=0,"",B$6/B$11*1000)</f>
        <v>579.35741893948227</v>
      </c>
      <c r="C63" s="186">
        <f t="shared" si="11"/>
        <v>607.80915662394887</v>
      </c>
      <c r="D63" s="186">
        <f t="shared" si="11"/>
        <v>585.98815960871002</v>
      </c>
      <c r="E63" s="186">
        <f t="shared" si="11"/>
        <v>530.10556666303387</v>
      </c>
      <c r="F63" s="186">
        <f t="shared" si="11"/>
        <v>504.09277422146346</v>
      </c>
      <c r="G63" s="186">
        <f t="shared" si="11"/>
        <v>468.48337253013131</v>
      </c>
      <c r="H63" s="186">
        <f t="shared" si="11"/>
        <v>460.6480348274884</v>
      </c>
      <c r="I63" s="186">
        <f t="shared" si="11"/>
        <v>457.63861507904068</v>
      </c>
      <c r="J63" s="186">
        <f t="shared" si="11"/>
        <v>441.08524282444137</v>
      </c>
      <c r="K63" s="186">
        <f t="shared" si="11"/>
        <v>453.97267707557376</v>
      </c>
      <c r="L63" s="186">
        <f t="shared" si="11"/>
        <v>407.26603675450758</v>
      </c>
      <c r="M63" s="186">
        <f t="shared" si="11"/>
        <v>416.3620643129006</v>
      </c>
      <c r="N63" s="186">
        <f t="shared" si="11"/>
        <v>439.24488490568638</v>
      </c>
      <c r="O63" s="186">
        <f t="shared" si="11"/>
        <v>431.20476161828884</v>
      </c>
      <c r="P63" s="186">
        <f t="shared" si="11"/>
        <v>436.94076340186967</v>
      </c>
      <c r="Q63" s="186">
        <f t="shared" si="11"/>
        <v>440.6618869130964</v>
      </c>
    </row>
    <row r="64" spans="1:17" x14ac:dyDescent="0.25">
      <c r="A64" s="108" t="s">
        <v>55</v>
      </c>
      <c r="B64" s="185">
        <f t="shared" ref="B64:Q64" si="12">IF(B$12=0,"",B$7/B$12*1000)</f>
        <v>7204.2477927528716</v>
      </c>
      <c r="C64" s="185">
        <f t="shared" si="12"/>
        <v>6989.7939772886302</v>
      </c>
      <c r="D64" s="185">
        <f t="shared" si="12"/>
        <v>6960.3121103284557</v>
      </c>
      <c r="E64" s="185">
        <f t="shared" si="12"/>
        <v>6808.5459264169776</v>
      </c>
      <c r="F64" s="185">
        <f t="shared" si="12"/>
        <v>6692.0108234535192</v>
      </c>
      <c r="G64" s="185">
        <f t="shared" si="12"/>
        <v>6434.463659059742</v>
      </c>
      <c r="H64" s="185">
        <f t="shared" si="12"/>
        <v>6270.8779217068613</v>
      </c>
      <c r="I64" s="185">
        <f t="shared" si="12"/>
        <v>6159.3026214829679</v>
      </c>
      <c r="J64" s="185">
        <f t="shared" si="12"/>
        <v>6025.8221165036948</v>
      </c>
      <c r="K64" s="185">
        <f t="shared" si="12"/>
        <v>5741.4172682739463</v>
      </c>
      <c r="L64" s="185">
        <f t="shared" si="12"/>
        <v>5607.7793208246312</v>
      </c>
      <c r="M64" s="185">
        <f t="shared" si="12"/>
        <v>5437.4484012888879</v>
      </c>
      <c r="N64" s="185">
        <f t="shared" si="12"/>
        <v>5354.2108594279225</v>
      </c>
      <c r="O64" s="185">
        <f t="shared" si="12"/>
        <v>5129.4601888151046</v>
      </c>
      <c r="P64" s="185">
        <f t="shared" si="12"/>
        <v>4877.6628286996338</v>
      </c>
      <c r="Q64" s="185">
        <f t="shared" si="12"/>
        <v>4729.8721785879552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0.22149462685324292</v>
      </c>
      <c r="C66" s="113">
        <f t="shared" si="13"/>
        <v>0.22746711094491223</v>
      </c>
      <c r="D66" s="113">
        <f t="shared" si="13"/>
        <v>0.2199689128183582</v>
      </c>
      <c r="E66" s="113">
        <f t="shared" si="13"/>
        <v>0.22341294066288389</v>
      </c>
      <c r="F66" s="113">
        <f t="shared" si="13"/>
        <v>0.23692430775647744</v>
      </c>
      <c r="G66" s="113">
        <f t="shared" si="13"/>
        <v>0.24615714900304736</v>
      </c>
      <c r="H66" s="113">
        <f t="shared" si="13"/>
        <v>0.22977980104739565</v>
      </c>
      <c r="I66" s="113">
        <f t="shared" si="13"/>
        <v>0.24524111418019481</v>
      </c>
      <c r="J66" s="113">
        <f t="shared" si="13"/>
        <v>0.22809884427038785</v>
      </c>
      <c r="K66" s="113">
        <f t="shared" si="13"/>
        <v>0.24850630215607838</v>
      </c>
      <c r="L66" s="113">
        <f t="shared" si="13"/>
        <v>0.24731524082615519</v>
      </c>
      <c r="M66" s="113">
        <f t="shared" si="13"/>
        <v>0.24163559207327226</v>
      </c>
      <c r="N66" s="113">
        <f t="shared" si="13"/>
        <v>0.24056802013295955</v>
      </c>
      <c r="O66" s="113">
        <f t="shared" si="13"/>
        <v>0.24271841000112715</v>
      </c>
      <c r="P66" s="113">
        <f t="shared" si="13"/>
        <v>0.24778442002411286</v>
      </c>
      <c r="Q66" s="113">
        <f t="shared" si="13"/>
        <v>0.23484471541245225</v>
      </c>
    </row>
    <row r="67" spans="1:17" x14ac:dyDescent="0.25">
      <c r="A67" s="180" t="s">
        <v>56</v>
      </c>
      <c r="B67" s="182">
        <f t="shared" ref="B67:Q67" si="14">IF(B$53=0,"",B$53/B$11)</f>
        <v>0.208385990859149</v>
      </c>
      <c r="C67" s="182">
        <f t="shared" si="14"/>
        <v>0.21400500759564817</v>
      </c>
      <c r="D67" s="182">
        <f t="shared" si="14"/>
        <v>0.20263443584186897</v>
      </c>
      <c r="E67" s="182">
        <f t="shared" si="14"/>
        <v>0.20930502849019716</v>
      </c>
      <c r="F67" s="182">
        <f t="shared" si="14"/>
        <v>0.22618489092340049</v>
      </c>
      <c r="G67" s="182">
        <f t="shared" si="14"/>
        <v>0.23786711079981596</v>
      </c>
      <c r="H67" s="182">
        <f t="shared" si="14"/>
        <v>0.22108371151260633</v>
      </c>
      <c r="I67" s="182">
        <f t="shared" si="14"/>
        <v>0.23059779037128669</v>
      </c>
      <c r="J67" s="182">
        <f t="shared" si="14"/>
        <v>0.21953788929058127</v>
      </c>
      <c r="K67" s="182">
        <f t="shared" si="14"/>
        <v>0.23917941901573894</v>
      </c>
      <c r="L67" s="182">
        <f t="shared" si="14"/>
        <v>0.23121932345018131</v>
      </c>
      <c r="M67" s="182">
        <f t="shared" si="14"/>
        <v>0.22590932097039329</v>
      </c>
      <c r="N67" s="182">
        <f t="shared" si="14"/>
        <v>0.21848570081550309</v>
      </c>
      <c r="O67" s="182">
        <f t="shared" si="14"/>
        <v>0.22043870120646727</v>
      </c>
      <c r="P67" s="182">
        <f t="shared" si="14"/>
        <v>0.21845268505131482</v>
      </c>
      <c r="Q67" s="182">
        <f t="shared" si="14"/>
        <v>0.21391986883061442</v>
      </c>
    </row>
    <row r="68" spans="1:17" x14ac:dyDescent="0.25">
      <c r="A68" s="108" t="s">
        <v>55</v>
      </c>
      <c r="B68" s="112">
        <f t="shared" ref="B68:Q68" si="15">IF(B$54=0,"",B$54/B$12)</f>
        <v>0.16882763465420345</v>
      </c>
      <c r="C68" s="112">
        <f t="shared" si="15"/>
        <v>0.1695704413456697</v>
      </c>
      <c r="D68" s="112">
        <f t="shared" si="15"/>
        <v>0.16398074198062626</v>
      </c>
      <c r="E68" s="112">
        <f t="shared" si="15"/>
        <v>0.17247116485342737</v>
      </c>
      <c r="F68" s="112">
        <f t="shared" si="15"/>
        <v>0.18638047968174518</v>
      </c>
      <c r="G68" s="112">
        <f t="shared" si="15"/>
        <v>0.19800827242369259</v>
      </c>
      <c r="H68" s="112">
        <f t="shared" si="15"/>
        <v>0.18094781711036548</v>
      </c>
      <c r="I68" s="112">
        <f t="shared" si="15"/>
        <v>0.19312334711033607</v>
      </c>
      <c r="J68" s="112">
        <f t="shared" si="15"/>
        <v>0.17562959234727701</v>
      </c>
      <c r="K68" s="112">
        <f t="shared" si="15"/>
        <v>0.19134275179257174</v>
      </c>
      <c r="L68" s="112">
        <f t="shared" si="15"/>
        <v>0.18120818158806515</v>
      </c>
      <c r="M68" s="112">
        <f t="shared" si="15"/>
        <v>0.1770466959508242</v>
      </c>
      <c r="N68" s="112">
        <f t="shared" si="15"/>
        <v>0.16829010858468024</v>
      </c>
      <c r="O68" s="112">
        <f t="shared" si="15"/>
        <v>0.16979442052195814</v>
      </c>
      <c r="P68" s="112">
        <f t="shared" si="15"/>
        <v>0.17333836362955882</v>
      </c>
      <c r="Q68" s="112">
        <f t="shared" si="15"/>
        <v>0.16128042569985113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0.10794480099580842</v>
      </c>
      <c r="C70" s="113">
        <f>IF(PPA_ued!C$5=0,"",PPA_ued!C$5/C$10)</f>
        <v>0.11086889372433333</v>
      </c>
      <c r="D70" s="113">
        <f>IF(PPA_ued!D$5=0,"",PPA_ued!D$5/D$10)</f>
        <v>0.10723584191148526</v>
      </c>
      <c r="E70" s="113">
        <f>IF(PPA_ued!E$5=0,"",PPA_ued!E$5/E$10)</f>
        <v>0.10989169499231041</v>
      </c>
      <c r="F70" s="113">
        <f>IF(PPA_ued!F$5=0,"",PPA_ued!F$5/F$10)</f>
        <v>0.11732443548899073</v>
      </c>
      <c r="G70" s="113">
        <f>IF(PPA_ued!G$5=0,"",PPA_ued!G$5/G$10)</f>
        <v>0.12419572999272563</v>
      </c>
      <c r="H70" s="113">
        <f>IF(PPA_ued!H$5=0,"",PPA_ued!H$5/H$10)</f>
        <v>0.11672386158701413</v>
      </c>
      <c r="I70" s="113">
        <f>IF(PPA_ued!I$5=0,"",PPA_ued!I$5/I$10)</f>
        <v>0.12448528286223995</v>
      </c>
      <c r="J70" s="113">
        <f>IF(PPA_ued!J$5=0,"",PPA_ued!J$5/J$10)</f>
        <v>0.11693921299766193</v>
      </c>
      <c r="K70" s="113">
        <f>IF(PPA_ued!K$5=0,"",PPA_ued!K$5/K$10)</f>
        <v>0.12741226570088496</v>
      </c>
      <c r="L70" s="113">
        <f>IF(PPA_ued!L$5=0,"",PPA_ued!L$5/L$10)</f>
        <v>0.12670079344539134</v>
      </c>
      <c r="M70" s="113">
        <f>IF(PPA_ued!M$5=0,"",PPA_ued!M$5/M$10)</f>
        <v>0.1238329887015875</v>
      </c>
      <c r="N70" s="113">
        <f>IF(PPA_ued!N$5=0,"",PPA_ued!N$5/N$10)</f>
        <v>0.12335267320212458</v>
      </c>
      <c r="O70" s="113">
        <f>IF(PPA_ued!O$5=0,"",PPA_ued!O$5/O$10)</f>
        <v>0.12433649615978659</v>
      </c>
      <c r="P70" s="113">
        <f>IF(PPA_ued!P$5=0,"",PPA_ued!P$5/P$10)</f>
        <v>0.12688817196584123</v>
      </c>
      <c r="Q70" s="113">
        <f>IF(PPA_ued!Q$5=0,"",PPA_ued!Q$5/Q$10)</f>
        <v>0.12331443301022574</v>
      </c>
    </row>
    <row r="71" spans="1:17" x14ac:dyDescent="0.25">
      <c r="A71" s="180" t="s">
        <v>56</v>
      </c>
      <c r="B71" s="182">
        <f>IF(PPA_ued!B$31=0,"",PPA_ued!B$31/B$11)</f>
        <v>0.13884243847634056</v>
      </c>
      <c r="C71" s="182">
        <f>IF(PPA_ued!C$31=0,"",PPA_ued!C$31/C$11)</f>
        <v>0.14244769352959671</v>
      </c>
      <c r="D71" s="182">
        <f>IF(PPA_ued!D$31=0,"",PPA_ued!D$31/D$11)</f>
        <v>0.1351260381743366</v>
      </c>
      <c r="E71" s="182">
        <f>IF(PPA_ued!E$31=0,"",PPA_ued!E$31/E$11)</f>
        <v>0.13815309783101692</v>
      </c>
      <c r="F71" s="182">
        <f>IF(PPA_ued!F$31=0,"",PPA_ued!F$31/F$11)</f>
        <v>0.14931652316289507</v>
      </c>
      <c r="G71" s="182">
        <f>IF(PPA_ued!G$31=0,"",PPA_ued!G$31/G$11)</f>
        <v>0.16130441871656317</v>
      </c>
      <c r="H71" s="182">
        <f>IF(PPA_ued!H$31=0,"",PPA_ued!H$31/H$11)</f>
        <v>0.15096205499945314</v>
      </c>
      <c r="I71" s="182">
        <f>IF(PPA_ued!I$31=0,"",PPA_ued!I$31/I$11)</f>
        <v>0.1605055753985016</v>
      </c>
      <c r="J71" s="182">
        <f>IF(PPA_ued!J$31=0,"",PPA_ued!J$31/J$11)</f>
        <v>0.15270120862743525</v>
      </c>
      <c r="K71" s="182">
        <f>IF(PPA_ued!K$31=0,"",PPA_ued!K$31/K$11)</f>
        <v>0.1650312890203055</v>
      </c>
      <c r="L71" s="182">
        <f>IF(PPA_ued!L$31=0,"",PPA_ued!L$31/L$11)</f>
        <v>0.16244191818671194</v>
      </c>
      <c r="M71" s="182">
        <f>IF(PPA_ued!M$31=0,"",PPA_ued!M$31/M$11)</f>
        <v>0.15933527740715731</v>
      </c>
      <c r="N71" s="182">
        <f>IF(PPA_ued!N$31=0,"",PPA_ued!N$31/N$11)</f>
        <v>0.15749809638978474</v>
      </c>
      <c r="O71" s="182">
        <f>IF(PPA_ued!O$31=0,"",PPA_ued!O$31/O$11)</f>
        <v>0.15924239144316973</v>
      </c>
      <c r="P71" s="182">
        <f>IF(PPA_ued!P$31=0,"",PPA_ued!P$31/P$11)</f>
        <v>0.16137434118837737</v>
      </c>
      <c r="Q71" s="182">
        <f>IF(PPA_ued!Q$31=0,"",PPA_ued!Q$31/Q$11)</f>
        <v>0.15804079421766817</v>
      </c>
    </row>
    <row r="72" spans="1:17" x14ac:dyDescent="0.25">
      <c r="A72" s="108" t="s">
        <v>55</v>
      </c>
      <c r="B72" s="112">
        <f>IF(PPA_ued!B$81=0,"",PPA_ued!B$81/B$12)</f>
        <v>9.4179603680360269E-2</v>
      </c>
      <c r="C72" s="112">
        <f>IF(PPA_ued!C$81=0,"",PPA_ued!C$81/C$12)</f>
        <v>9.4922900511778319E-2</v>
      </c>
      <c r="D72" s="112">
        <f>IF(PPA_ued!D$81=0,"",PPA_ued!D$81/D$12)</f>
        <v>9.1833259405837725E-2</v>
      </c>
      <c r="E72" s="112">
        <f>IF(PPA_ued!E$81=0,"",PPA_ued!E$81/E$12)</f>
        <v>9.6783712884793371E-2</v>
      </c>
      <c r="F72" s="112">
        <f>IF(PPA_ued!F$81=0,"",PPA_ued!F$81/F$12)</f>
        <v>0.10462204226836544</v>
      </c>
      <c r="G72" s="112">
        <f>IF(PPA_ued!G$81=0,"",PPA_ued!G$81/G$12)</f>
        <v>0.11294339208564658</v>
      </c>
      <c r="H72" s="112">
        <f>IF(PPA_ued!H$81=0,"",PPA_ued!H$81/H$12)</f>
        <v>0.10531608975999877</v>
      </c>
      <c r="I72" s="112">
        <f>IF(PPA_ued!I$81=0,"",PPA_ued!I$81/I$12)</f>
        <v>0.1122033959917864</v>
      </c>
      <c r="J72" s="112">
        <f>IF(PPA_ued!J$81=0,"",PPA_ued!J$81/J$12)</f>
        <v>0.10467371826092897</v>
      </c>
      <c r="K72" s="112">
        <f>IF(PPA_ued!K$81=0,"",PPA_ued!K$81/K$12)</f>
        <v>0.11414848280441423</v>
      </c>
      <c r="L72" s="112">
        <f>IF(PPA_ued!L$81=0,"",PPA_ued!L$81/L$12)</f>
        <v>0.11134432156318641</v>
      </c>
      <c r="M72" s="112">
        <f>IF(PPA_ued!M$81=0,"",PPA_ued!M$81/M$12)</f>
        <v>0.10888221654626405</v>
      </c>
      <c r="N72" s="112">
        <f>IF(PPA_ued!N$81=0,"",PPA_ued!N$81/N$12)</f>
        <v>0.10723030893588924</v>
      </c>
      <c r="O72" s="112">
        <f>IF(PPA_ued!O$81=0,"",PPA_ued!O$81/O$12)</f>
        <v>0.10811271605912505</v>
      </c>
      <c r="P72" s="112">
        <f>IF(PPA_ued!P$81=0,"",PPA_ued!P$81/P$12)</f>
        <v>0.1102990256093191</v>
      </c>
      <c r="Q72" s="112">
        <f>IF(PPA_ued!Q$81=0,"",PPA_ued!Q$81/Q$12)</f>
        <v>0.1077216738048558</v>
      </c>
    </row>
    <row r="73" spans="1:17" x14ac:dyDescent="0.25">
      <c r="A73" s="39" t="s">
        <v>60</v>
      </c>
      <c r="B73" s="111">
        <f t="shared" ref="B73:Q73" si="16">IF(B$51=0,"",B$56/B$51)</f>
        <v>1.5192704115846858</v>
      </c>
      <c r="C73" s="111">
        <f t="shared" si="16"/>
        <v>1.4763955492941143</v>
      </c>
      <c r="D73" s="111">
        <f t="shared" si="16"/>
        <v>1.4677033845927938</v>
      </c>
      <c r="E73" s="111">
        <f t="shared" si="16"/>
        <v>1.311927196485716</v>
      </c>
      <c r="F73" s="111">
        <f t="shared" si="16"/>
        <v>1.2133111645012158</v>
      </c>
      <c r="G73" s="111">
        <f t="shared" si="16"/>
        <v>1.2443428422971543</v>
      </c>
      <c r="H73" s="111">
        <f t="shared" si="16"/>
        <v>1.185605950782106</v>
      </c>
      <c r="I73" s="111">
        <f t="shared" si="16"/>
        <v>1.2124112078500668</v>
      </c>
      <c r="J73" s="111">
        <f t="shared" si="16"/>
        <v>1.2499548502823168</v>
      </c>
      <c r="K73" s="111">
        <f t="shared" si="16"/>
        <v>1.2327804456938691</v>
      </c>
      <c r="L73" s="111">
        <f t="shared" si="16"/>
        <v>1.1663107652302565</v>
      </c>
      <c r="M73" s="111">
        <f t="shared" si="16"/>
        <v>1.0902472825308382</v>
      </c>
      <c r="N73" s="111">
        <f t="shared" si="16"/>
        <v>1.1031569722763708</v>
      </c>
      <c r="O73" s="111">
        <f t="shared" si="16"/>
        <v>1.1413188414193085</v>
      </c>
      <c r="P73" s="111">
        <f t="shared" si="16"/>
        <v>1.167975593010824</v>
      </c>
      <c r="Q73" s="111">
        <f t="shared" si="16"/>
        <v>1.1946466598700365</v>
      </c>
    </row>
    <row r="74" spans="1:17" x14ac:dyDescent="0.25">
      <c r="A74" s="110" t="s">
        <v>35</v>
      </c>
      <c r="B74" s="109">
        <f t="shared" ref="B74:Q74" si="17">IF(B$52=0,"",B$57/B$52)</f>
        <v>1.3045472611424109</v>
      </c>
      <c r="C74" s="109">
        <f t="shared" si="17"/>
        <v>1.2799568694732897</v>
      </c>
      <c r="D74" s="109">
        <f t="shared" si="17"/>
        <v>1.2644690604591491</v>
      </c>
      <c r="E74" s="109">
        <f t="shared" si="17"/>
        <v>0.19051102346834009</v>
      </c>
      <c r="F74" s="109">
        <f t="shared" si="17"/>
        <v>0.12094086331463073</v>
      </c>
      <c r="G74" s="109">
        <f t="shared" si="17"/>
        <v>7.4416846623272553E-2</v>
      </c>
      <c r="H74" s="109">
        <f t="shared" si="17"/>
        <v>0.10108882471112697</v>
      </c>
      <c r="I74" s="109">
        <f t="shared" si="17"/>
        <v>0.11017338977903342</v>
      </c>
      <c r="J74" s="109">
        <f t="shared" si="17"/>
        <v>0.13010452109339327</v>
      </c>
      <c r="K74" s="109">
        <f t="shared" si="17"/>
        <v>0.25883853812163904</v>
      </c>
      <c r="L74" s="109">
        <f t="shared" si="17"/>
        <v>0.10585903279343004</v>
      </c>
      <c r="M74" s="109">
        <f t="shared" si="17"/>
        <v>6.0028623925725728E-2</v>
      </c>
      <c r="N74" s="109">
        <f t="shared" si="17"/>
        <v>7.4889586644916267E-2</v>
      </c>
      <c r="O74" s="109">
        <f t="shared" si="17"/>
        <v>0.18103479318689294</v>
      </c>
      <c r="P74" s="109">
        <f t="shared" si="17"/>
        <v>0.17494482915833512</v>
      </c>
      <c r="Q74" s="109">
        <f t="shared" si="17"/>
        <v>0.20524135820644676</v>
      </c>
    </row>
    <row r="75" spans="1:17" x14ac:dyDescent="0.25">
      <c r="A75" s="180" t="s">
        <v>56</v>
      </c>
      <c r="B75" s="178">
        <f t="shared" ref="B75:Q75" si="18">IF(B$53=0,"",B$58/B$53)</f>
        <v>1.6457967599527481</v>
      </c>
      <c r="C75" s="178">
        <f t="shared" si="18"/>
        <v>1.592859629454944</v>
      </c>
      <c r="D75" s="178">
        <f t="shared" si="18"/>
        <v>1.5763341460747435</v>
      </c>
      <c r="E75" s="178">
        <f t="shared" si="18"/>
        <v>1.527526584021774</v>
      </c>
      <c r="F75" s="178">
        <f t="shared" si="18"/>
        <v>1.4131463371316657</v>
      </c>
      <c r="G75" s="178">
        <f t="shared" si="18"/>
        <v>1.4661296840688021</v>
      </c>
      <c r="H75" s="178">
        <f t="shared" si="18"/>
        <v>1.3873946286752201</v>
      </c>
      <c r="I75" s="178">
        <f t="shared" si="18"/>
        <v>1.4183027596197482</v>
      </c>
      <c r="J75" s="178">
        <f t="shared" si="18"/>
        <v>1.4528753529495397</v>
      </c>
      <c r="K75" s="178">
        <f t="shared" si="18"/>
        <v>1.4101193143154609</v>
      </c>
      <c r="L75" s="178">
        <f t="shared" si="18"/>
        <v>1.349159560681771</v>
      </c>
      <c r="M75" s="178">
        <f t="shared" si="18"/>
        <v>1.2668694387016277</v>
      </c>
      <c r="N75" s="178">
        <f t="shared" si="18"/>
        <v>1.2803529933153583</v>
      </c>
      <c r="O75" s="178">
        <f t="shared" si="18"/>
        <v>1.3104719032264505</v>
      </c>
      <c r="P75" s="178">
        <f t="shared" si="18"/>
        <v>1.3452243127353782</v>
      </c>
      <c r="Q75" s="178">
        <f t="shared" si="18"/>
        <v>1.3636100950130297</v>
      </c>
    </row>
    <row r="76" spans="1:17" x14ac:dyDescent="0.25">
      <c r="A76" s="108" t="s">
        <v>55</v>
      </c>
      <c r="B76" s="107">
        <f t="shared" ref="B76:Q76" si="19">IF(B$54=0,"",B$59/B$54)</f>
        <v>0.25293478883204745</v>
      </c>
      <c r="C76" s="107">
        <f t="shared" si="19"/>
        <v>0.24965701641617008</v>
      </c>
      <c r="D76" s="107">
        <f t="shared" si="19"/>
        <v>0.24588418707946347</v>
      </c>
      <c r="E76" s="107">
        <f t="shared" si="19"/>
        <v>0.22712453693336773</v>
      </c>
      <c r="F76" s="107">
        <f t="shared" si="19"/>
        <v>0.22433922703519335</v>
      </c>
      <c r="G76" s="107">
        <f t="shared" si="19"/>
        <v>0.23972882466682019</v>
      </c>
      <c r="H76" s="107">
        <f t="shared" si="19"/>
        <v>0.23476874482386864</v>
      </c>
      <c r="I76" s="107">
        <f t="shared" si="19"/>
        <v>0.24947129824041384</v>
      </c>
      <c r="J76" s="107">
        <f t="shared" si="19"/>
        <v>0.24730904173873178</v>
      </c>
      <c r="K76" s="107">
        <f t="shared" si="19"/>
        <v>0.23856179274141706</v>
      </c>
      <c r="L76" s="107">
        <f t="shared" si="19"/>
        <v>0.24585388714875861</v>
      </c>
      <c r="M76" s="107">
        <f t="shared" si="19"/>
        <v>0.23801363628252262</v>
      </c>
      <c r="N76" s="107">
        <f t="shared" si="19"/>
        <v>0.23454412192344656</v>
      </c>
      <c r="O76" s="107">
        <f t="shared" si="19"/>
        <v>0.24045137911224593</v>
      </c>
      <c r="P76" s="107">
        <f t="shared" si="19"/>
        <v>0.24623590704995946</v>
      </c>
      <c r="Q76" s="107">
        <f t="shared" si="19"/>
        <v>0.24743841358601459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490.61059847993312</v>
      </c>
      <c r="C5" s="96">
        <v>478.36333431715042</v>
      </c>
      <c r="D5" s="96">
        <v>472.49322473383342</v>
      </c>
      <c r="E5" s="96">
        <v>547.36170462406551</v>
      </c>
      <c r="F5" s="96">
        <v>592.78461800670652</v>
      </c>
      <c r="G5" s="96">
        <v>708.68643197977337</v>
      </c>
      <c r="H5" s="96">
        <v>675.09305547724841</v>
      </c>
      <c r="I5" s="96">
        <v>735.96858365476464</v>
      </c>
      <c r="J5" s="96">
        <v>663.49391821370421</v>
      </c>
      <c r="K5" s="96">
        <v>632.45102405024113</v>
      </c>
      <c r="L5" s="96">
        <v>683.3369567074833</v>
      </c>
      <c r="M5" s="96">
        <v>658.4569883996669</v>
      </c>
      <c r="N5" s="96">
        <v>634.13730107048139</v>
      </c>
      <c r="O5" s="96">
        <v>633.49505010294183</v>
      </c>
      <c r="P5" s="96">
        <v>643.49613880262109</v>
      </c>
      <c r="Q5" s="96">
        <v>599.79340316340301</v>
      </c>
    </row>
    <row r="6" spans="1:17" x14ac:dyDescent="0.25">
      <c r="A6" s="132" t="s">
        <v>83</v>
      </c>
      <c r="B6" s="160">
        <v>2.8003396091699919</v>
      </c>
      <c r="C6" s="160">
        <v>2.7304338650925715</v>
      </c>
      <c r="D6" s="160">
        <v>2.6969280655292067</v>
      </c>
      <c r="E6" s="160">
        <v>3.1242673247391552</v>
      </c>
      <c r="F6" s="160">
        <v>3.383535232736683</v>
      </c>
      <c r="G6" s="160">
        <v>4.0450872690135888</v>
      </c>
      <c r="H6" s="160">
        <v>3.8533407736927607</v>
      </c>
      <c r="I6" s="160">
        <v>4.2008101380171743</v>
      </c>
      <c r="J6" s="160">
        <v>3.787134451179671</v>
      </c>
      <c r="K6" s="160">
        <v>3.609945767570804</v>
      </c>
      <c r="L6" s="160">
        <v>3.9003958581541212</v>
      </c>
      <c r="M6" s="160">
        <v>3.758384330186443</v>
      </c>
      <c r="N6" s="160">
        <v>3.6195708110297971</v>
      </c>
      <c r="O6" s="160">
        <v>3.6159049284968856</v>
      </c>
      <c r="P6" s="160">
        <v>3.6729898037672264</v>
      </c>
      <c r="Q6" s="160">
        <v>3.423540440017713</v>
      </c>
    </row>
    <row r="7" spans="1:17" x14ac:dyDescent="0.25">
      <c r="A7" s="76" t="s">
        <v>82</v>
      </c>
      <c r="B7" s="159">
        <v>3.9204754528379886</v>
      </c>
      <c r="C7" s="159">
        <v>3.8226074111295998</v>
      </c>
      <c r="D7" s="159">
        <v>3.7756992917408896</v>
      </c>
      <c r="E7" s="159">
        <v>4.3739742546348168</v>
      </c>
      <c r="F7" s="159">
        <v>4.7369493258313558</v>
      </c>
      <c r="G7" s="159">
        <v>5.6631221766190238</v>
      </c>
      <c r="H7" s="159">
        <v>5.3946770831698645</v>
      </c>
      <c r="I7" s="159">
        <v>5.8811341932240442</v>
      </c>
      <c r="J7" s="159">
        <v>5.3019882316515385</v>
      </c>
      <c r="K7" s="159">
        <v>5.0539240745991254</v>
      </c>
      <c r="L7" s="159">
        <v>5.4605542014157695</v>
      </c>
      <c r="M7" s="159">
        <v>5.2617380622610206</v>
      </c>
      <c r="N7" s="159">
        <v>5.0673991354417156</v>
      </c>
      <c r="O7" s="159">
        <v>5.0622668998956399</v>
      </c>
      <c r="P7" s="159">
        <v>5.1421857252741168</v>
      </c>
      <c r="Q7" s="159">
        <v>4.7929566160247976</v>
      </c>
    </row>
    <row r="8" spans="1:17" x14ac:dyDescent="0.25">
      <c r="A8" s="76" t="s">
        <v>81</v>
      </c>
      <c r="B8" s="159">
        <v>22.402716873359935</v>
      </c>
      <c r="C8" s="159">
        <v>21.843470920740572</v>
      </c>
      <c r="D8" s="159">
        <v>21.575424524233654</v>
      </c>
      <c r="E8" s="159">
        <v>24.994138597913242</v>
      </c>
      <c r="F8" s="159">
        <v>27.068281861893464</v>
      </c>
      <c r="G8" s="159">
        <v>32.360698152108711</v>
      </c>
      <c r="H8" s="159">
        <v>30.826726189542086</v>
      </c>
      <c r="I8" s="159">
        <v>33.606481104137394</v>
      </c>
      <c r="J8" s="159">
        <v>30.297075609437368</v>
      </c>
      <c r="K8" s="159">
        <v>28.879566140566432</v>
      </c>
      <c r="L8" s="159">
        <v>31.203166865232969</v>
      </c>
      <c r="M8" s="159">
        <v>30.067074641491544</v>
      </c>
      <c r="N8" s="159">
        <v>28.956566488238376</v>
      </c>
      <c r="O8" s="159">
        <v>28.927239427975085</v>
      </c>
      <c r="P8" s="159">
        <v>29.383918430137811</v>
      </c>
      <c r="Q8" s="159">
        <v>27.388323520141704</v>
      </c>
    </row>
    <row r="9" spans="1:17" x14ac:dyDescent="0.25">
      <c r="A9" s="76" t="s">
        <v>80</v>
      </c>
      <c r="B9" s="159">
        <v>11.201358436679968</v>
      </c>
      <c r="C9" s="159">
        <v>10.921735460370286</v>
      </c>
      <c r="D9" s="159">
        <v>10.787712262116827</v>
      </c>
      <c r="E9" s="159">
        <v>12.497069298956621</v>
      </c>
      <c r="F9" s="159">
        <v>13.534140930946732</v>
      </c>
      <c r="G9" s="159">
        <v>16.180349076054355</v>
      </c>
      <c r="H9" s="159">
        <v>15.413363094771043</v>
      </c>
      <c r="I9" s="159">
        <v>16.803240552068697</v>
      </c>
      <c r="J9" s="159">
        <v>15.148537804718684</v>
      </c>
      <c r="K9" s="159">
        <v>14.439783070283216</v>
      </c>
      <c r="L9" s="159">
        <v>15.601583432616485</v>
      </c>
      <c r="M9" s="159">
        <v>15.033537320745772</v>
      </c>
      <c r="N9" s="159">
        <v>14.478283244119188</v>
      </c>
      <c r="O9" s="159">
        <v>14.463619713987542</v>
      </c>
      <c r="P9" s="159">
        <v>14.691959215068906</v>
      </c>
      <c r="Q9" s="159">
        <v>13.694161760070852</v>
      </c>
    </row>
    <row r="10" spans="1:17" x14ac:dyDescent="0.25">
      <c r="A10" s="129" t="s">
        <v>79</v>
      </c>
      <c r="B10" s="158">
        <v>6.7208150620079792</v>
      </c>
      <c r="C10" s="158">
        <v>6.5530412762221708</v>
      </c>
      <c r="D10" s="158">
        <v>6.4726273572700954</v>
      </c>
      <c r="E10" s="158">
        <v>7.4982415793739712</v>
      </c>
      <c r="F10" s="158">
        <v>8.1204845585680374</v>
      </c>
      <c r="G10" s="158">
        <v>9.7082094456326118</v>
      </c>
      <c r="H10" s="158">
        <v>9.2480178568626226</v>
      </c>
      <c r="I10" s="158">
        <v>10.081944331241218</v>
      </c>
      <c r="J10" s="158">
        <v>9.0891226828312099</v>
      </c>
      <c r="K10" s="158">
        <v>8.6638698421699285</v>
      </c>
      <c r="L10" s="158">
        <v>9.3609500595698911</v>
      </c>
      <c r="M10" s="158">
        <v>9.0201223924474618</v>
      </c>
      <c r="N10" s="158">
        <v>8.6869699464715122</v>
      </c>
      <c r="O10" s="158">
        <v>8.6781718283925251</v>
      </c>
      <c r="P10" s="158">
        <v>8.8151755290413423</v>
      </c>
      <c r="Q10" s="158">
        <v>8.2164970560425097</v>
      </c>
    </row>
    <row r="11" spans="1:17" x14ac:dyDescent="0.25">
      <c r="A11" s="92" t="s">
        <v>125</v>
      </c>
      <c r="B11" s="91">
        <v>0.16027039815621816</v>
      </c>
      <c r="C11" s="91">
        <v>0.15725626958985728</v>
      </c>
      <c r="D11" s="91">
        <v>0.14655854704976801</v>
      </c>
      <c r="E11" s="91">
        <v>0.30705028266735179</v>
      </c>
      <c r="F11" s="91">
        <v>0.19709039329308559</v>
      </c>
      <c r="G11" s="91">
        <v>0.18260163920471914</v>
      </c>
      <c r="H11" s="91">
        <v>0.18574704514703061</v>
      </c>
      <c r="I11" s="91">
        <v>0.16318886779195649</v>
      </c>
      <c r="J11" s="91">
        <v>0.14459708757656942</v>
      </c>
      <c r="K11" s="91">
        <v>0.14699919703802974</v>
      </c>
      <c r="L11" s="91">
        <v>0.14700718719130904</v>
      </c>
      <c r="M11" s="91">
        <v>0.13387227666783166</v>
      </c>
      <c r="N11" s="91">
        <v>9.4763421886721808E-2</v>
      </c>
      <c r="O11" s="91">
        <v>8.5147395866046985E-2</v>
      </c>
      <c r="P11" s="91">
        <v>6.5516243653965398E-2</v>
      </c>
      <c r="Q11" s="91">
        <v>5.9875023972791611E-2</v>
      </c>
    </row>
    <row r="12" spans="1:17" x14ac:dyDescent="0.25">
      <c r="A12" s="92" t="s">
        <v>26</v>
      </c>
      <c r="B12" s="91">
        <v>3.4463453458249798</v>
      </c>
      <c r="C12" s="91">
        <v>3.3127887806679222</v>
      </c>
      <c r="D12" s="91">
        <v>3.2311688775718896</v>
      </c>
      <c r="E12" s="91">
        <v>3.2595690858469006</v>
      </c>
      <c r="F12" s="91">
        <v>3.6705625916945834</v>
      </c>
      <c r="G12" s="91">
        <v>4.7935417865497332</v>
      </c>
      <c r="H12" s="91">
        <v>4.4440963424390985</v>
      </c>
      <c r="I12" s="91">
        <v>5.2429574604725113</v>
      </c>
      <c r="J12" s="91">
        <v>4.6860241479719269</v>
      </c>
      <c r="K12" s="91">
        <v>4.2938924842419297</v>
      </c>
      <c r="L12" s="91">
        <v>4.8057400027986317</v>
      </c>
      <c r="M12" s="91">
        <v>4.4906953055999264</v>
      </c>
      <c r="N12" s="91">
        <v>4.3040123541533246</v>
      </c>
      <c r="O12" s="91">
        <v>4.4302131224746644</v>
      </c>
      <c r="P12" s="91">
        <v>4.6371529492990788</v>
      </c>
      <c r="Q12" s="91">
        <v>4.3508406969857267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3.1141993180267815</v>
      </c>
      <c r="C14" s="157">
        <v>3.0829962259643917</v>
      </c>
      <c r="D14" s="157">
        <v>3.0948999326484383</v>
      </c>
      <c r="E14" s="157">
        <v>3.9316222108597185</v>
      </c>
      <c r="F14" s="157">
        <v>4.2528315735803686</v>
      </c>
      <c r="G14" s="157">
        <v>4.7320660198781592</v>
      </c>
      <c r="H14" s="157">
        <v>4.6181744692764939</v>
      </c>
      <c r="I14" s="157">
        <v>4.675798002976749</v>
      </c>
      <c r="J14" s="157">
        <v>4.258501447282713</v>
      </c>
      <c r="K14" s="157">
        <v>4.2229781608899692</v>
      </c>
      <c r="L14" s="157">
        <v>4.4082028695799504</v>
      </c>
      <c r="M14" s="157">
        <v>4.3955548101797035</v>
      </c>
      <c r="N14" s="157">
        <v>4.2881941704314661</v>
      </c>
      <c r="O14" s="157">
        <v>4.162811310051814</v>
      </c>
      <c r="P14" s="157">
        <v>4.1125063360882983</v>
      </c>
      <c r="Q14" s="157">
        <v>3.8057813350839917</v>
      </c>
    </row>
    <row r="15" spans="1:17" x14ac:dyDescent="0.25">
      <c r="A15" s="156" t="s">
        <v>241</v>
      </c>
      <c r="B15" s="155">
        <v>16.584012691738234</v>
      </c>
      <c r="C15" s="155">
        <v>16.396038132003049</v>
      </c>
      <c r="D15" s="155">
        <v>16.317721625613764</v>
      </c>
      <c r="E15" s="155">
        <v>18.307595572122846</v>
      </c>
      <c r="F15" s="155">
        <v>19.871608137329229</v>
      </c>
      <c r="G15" s="155">
        <v>23.174173261413266</v>
      </c>
      <c r="H15" s="155">
        <v>21.932149098087848</v>
      </c>
      <c r="I15" s="155">
        <v>23.561125215134627</v>
      </c>
      <c r="J15" s="155">
        <v>21.23605595530179</v>
      </c>
      <c r="K15" s="155">
        <v>20.250839537929902</v>
      </c>
      <c r="L15" s="155">
        <v>21.495552285540334</v>
      </c>
      <c r="M15" s="155">
        <v>20.852412055835273</v>
      </c>
      <c r="N15" s="155">
        <v>20.330680746235643</v>
      </c>
      <c r="O15" s="155">
        <v>19.871792286582025</v>
      </c>
      <c r="P15" s="155">
        <v>20.039133781980276</v>
      </c>
      <c r="Q15" s="155">
        <v>18.724920351035419</v>
      </c>
    </row>
    <row r="16" spans="1:17" x14ac:dyDescent="0.25">
      <c r="A16" s="156" t="s">
        <v>240</v>
      </c>
      <c r="B16" s="206">
        <v>390.12751881694305</v>
      </c>
      <c r="C16" s="206">
        <v>379.66036695825221</v>
      </c>
      <c r="D16" s="206">
        <v>374.60550799485412</v>
      </c>
      <c r="E16" s="206">
        <v>435.88287228049649</v>
      </c>
      <c r="F16" s="206">
        <v>471.91048876533625</v>
      </c>
      <c r="G16" s="206">
        <v>566.05662979579142</v>
      </c>
      <c r="H16" s="206">
        <v>539.68667227426056</v>
      </c>
      <c r="I16" s="206">
        <v>589.47579208730917</v>
      </c>
      <c r="J16" s="206">
        <v>531.442768022358</v>
      </c>
      <c r="K16" s="206">
        <v>506.55122997727773</v>
      </c>
      <c r="L16" s="206">
        <v>548.5468600370865</v>
      </c>
      <c r="M16" s="206">
        <v>528.12502613928791</v>
      </c>
      <c r="N16" s="206">
        <v>507.81854015175497</v>
      </c>
      <c r="O16" s="206">
        <v>508.71651660298556</v>
      </c>
      <c r="P16" s="206">
        <v>517.21936791295104</v>
      </c>
      <c r="Q16" s="206">
        <v>481.94206930665814</v>
      </c>
    </row>
    <row r="17" spans="1:17" x14ac:dyDescent="0.25">
      <c r="A17" s="152" t="s">
        <v>249</v>
      </c>
      <c r="B17" s="264">
        <v>170.26661937673197</v>
      </c>
      <c r="C17" s="264">
        <v>162.29152155486926</v>
      </c>
      <c r="D17" s="264">
        <v>158.27493588852076</v>
      </c>
      <c r="E17" s="264">
        <v>193.17174416614228</v>
      </c>
      <c r="F17" s="264">
        <v>208.46461956546821</v>
      </c>
      <c r="G17" s="264">
        <v>258.82733181196465</v>
      </c>
      <c r="H17" s="264">
        <v>248.92338615083472</v>
      </c>
      <c r="I17" s="264">
        <v>277.11651704867063</v>
      </c>
      <c r="J17" s="264">
        <v>249.90786753224444</v>
      </c>
      <c r="K17" s="264">
        <v>238.0777381880003</v>
      </c>
      <c r="L17" s="264">
        <v>263.57171274855472</v>
      </c>
      <c r="M17" s="264">
        <v>251.67624650359693</v>
      </c>
      <c r="N17" s="264">
        <v>238.28656148135994</v>
      </c>
      <c r="O17" s="264">
        <v>245.26820606270712</v>
      </c>
      <c r="P17" s="264">
        <v>251.55254413490482</v>
      </c>
      <c r="Q17" s="264">
        <v>233.69829942725539</v>
      </c>
    </row>
    <row r="18" spans="1:17" x14ac:dyDescent="0.25">
      <c r="A18" s="150" t="s">
        <v>33</v>
      </c>
      <c r="B18" s="87">
        <v>146.14336934634559</v>
      </c>
      <c r="C18" s="87">
        <v>140.78568155486926</v>
      </c>
      <c r="D18" s="87">
        <v>137.76926588852075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24.123250030386387</v>
      </c>
      <c r="C25" s="87">
        <v>21.505840000000003</v>
      </c>
      <c r="D25" s="87">
        <v>20.505669999999999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193.17174416614228</v>
      </c>
      <c r="F26" s="87">
        <v>208.46461956546821</v>
      </c>
      <c r="G26" s="87">
        <v>258.82733181196465</v>
      </c>
      <c r="H26" s="87">
        <v>248.92338615083472</v>
      </c>
      <c r="I26" s="87">
        <v>277.11651704867063</v>
      </c>
      <c r="J26" s="87">
        <v>249.90786753224444</v>
      </c>
      <c r="K26" s="87">
        <v>238.0777381880003</v>
      </c>
      <c r="L26" s="87">
        <v>263.57171274855472</v>
      </c>
      <c r="M26" s="87">
        <v>251.67624650359693</v>
      </c>
      <c r="N26" s="87">
        <v>238.28656148135994</v>
      </c>
      <c r="O26" s="87">
        <v>245.26820606270712</v>
      </c>
      <c r="P26" s="87">
        <v>251.55254413490482</v>
      </c>
      <c r="Q26" s="87">
        <v>233.69829942725539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219.86089944021111</v>
      </c>
      <c r="C28" s="151">
        <v>217.36884540338298</v>
      </c>
      <c r="D28" s="151">
        <v>216.33057210633336</v>
      </c>
      <c r="E28" s="151">
        <v>242.71112811435421</v>
      </c>
      <c r="F28" s="151">
        <v>263.44586919986807</v>
      </c>
      <c r="G28" s="151">
        <v>307.22929798382677</v>
      </c>
      <c r="H28" s="151">
        <v>290.76328612342581</v>
      </c>
      <c r="I28" s="151">
        <v>312.3592750386386</v>
      </c>
      <c r="J28" s="151">
        <v>281.5349004901135</v>
      </c>
      <c r="K28" s="151">
        <v>268.47349178927743</v>
      </c>
      <c r="L28" s="151">
        <v>284.97514728853179</v>
      </c>
      <c r="M28" s="151">
        <v>276.44877963569093</v>
      </c>
      <c r="N28" s="151">
        <v>269.53197867039506</v>
      </c>
      <c r="O28" s="151">
        <v>263.44831054027844</v>
      </c>
      <c r="P28" s="151">
        <v>265.66682377804619</v>
      </c>
      <c r="Q28" s="151">
        <v>248.24376987940272</v>
      </c>
    </row>
    <row r="29" spans="1:17" x14ac:dyDescent="0.25">
      <c r="A29" s="243" t="s">
        <v>239</v>
      </c>
      <c r="B29" s="278">
        <v>36.853361537195923</v>
      </c>
      <c r="C29" s="278">
        <v>36.435640293339958</v>
      </c>
      <c r="D29" s="278">
        <v>36.261603612474879</v>
      </c>
      <c r="E29" s="278">
        <v>40.683545715828373</v>
      </c>
      <c r="F29" s="278">
        <v>44.159129194064775</v>
      </c>
      <c r="G29" s="278">
        <v>51.498162803140374</v>
      </c>
      <c r="H29" s="278">
        <v>48.738109106861678</v>
      </c>
      <c r="I29" s="278">
        <v>52.358056033632288</v>
      </c>
      <c r="J29" s="278">
        <v>47.191235456226003</v>
      </c>
      <c r="K29" s="278">
        <v>45.001865639844041</v>
      </c>
      <c r="L29" s="278">
        <v>47.767893967867217</v>
      </c>
      <c r="M29" s="278">
        <v>46.338693457411523</v>
      </c>
      <c r="N29" s="278">
        <v>45.179290547190135</v>
      </c>
      <c r="O29" s="278">
        <v>44.159538414626539</v>
      </c>
      <c r="P29" s="278">
        <v>44.53140840440043</v>
      </c>
      <c r="Q29" s="278">
        <v>41.610934113411865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3788.8740858010469</v>
      </c>
      <c r="C31" s="96">
        <v>3826.1955308025931</v>
      </c>
      <c r="D31" s="96">
        <v>3754.0055584064658</v>
      </c>
      <c r="E31" s="96">
        <v>4041.6801001457065</v>
      </c>
      <c r="F31" s="96">
        <v>4612.1361108190586</v>
      </c>
      <c r="G31" s="96">
        <v>5156.721095029211</v>
      </c>
      <c r="H31" s="96">
        <v>5008.8725680296075</v>
      </c>
      <c r="I31" s="96">
        <v>5376.8486780872936</v>
      </c>
      <c r="J31" s="96">
        <v>5011.6109367253903</v>
      </c>
      <c r="K31" s="96">
        <v>4991.6744748584742</v>
      </c>
      <c r="L31" s="96">
        <v>5334.6922306425831</v>
      </c>
      <c r="M31" s="96">
        <v>5129.4970419537512</v>
      </c>
      <c r="N31" s="96">
        <v>4938.4322955328153</v>
      </c>
      <c r="O31" s="96">
        <v>4938.0473457260741</v>
      </c>
      <c r="P31" s="96">
        <v>4923.9235210566367</v>
      </c>
      <c r="Q31" s="96">
        <v>4836.300394522531</v>
      </c>
    </row>
    <row r="32" spans="1:17" x14ac:dyDescent="0.25">
      <c r="A32" s="132" t="s">
        <v>83</v>
      </c>
      <c r="B32" s="160">
        <v>20.056032593608169</v>
      </c>
      <c r="C32" s="160">
        <v>20.253589994683246</v>
      </c>
      <c r="D32" s="160">
        <v>19.871459470806961</v>
      </c>
      <c r="E32" s="160">
        <v>21.394236384163726</v>
      </c>
      <c r="F32" s="160">
        <v>24.41388921088614</v>
      </c>
      <c r="G32" s="160">
        <v>27.296596301691768</v>
      </c>
      <c r="H32" s="160">
        <v>26.513974654925157</v>
      </c>
      <c r="I32" s="160">
        <v>28.461820027945969</v>
      </c>
      <c r="J32" s="160">
        <v>26.528469940482864</v>
      </c>
      <c r="K32" s="160">
        <v>26.422938238993346</v>
      </c>
      <c r="L32" s="160">
        <v>28.23866901663358</v>
      </c>
      <c r="M32" s="160">
        <v>27.152488452381675</v>
      </c>
      <c r="N32" s="160">
        <v>26.141105995501327</v>
      </c>
      <c r="O32" s="160">
        <v>26.139068301533118</v>
      </c>
      <c r="P32" s="160">
        <v>26.064305223768617</v>
      </c>
      <c r="Q32" s="160">
        <v>25.600480815270146</v>
      </c>
    </row>
    <row r="33" spans="1:17" x14ac:dyDescent="0.25">
      <c r="A33" s="76" t="s">
        <v>82</v>
      </c>
      <c r="B33" s="159">
        <v>28.461017339820888</v>
      </c>
      <c r="C33" s="159">
        <v>28.741366137189701</v>
      </c>
      <c r="D33" s="159">
        <v>28.199094209012642</v>
      </c>
      <c r="E33" s="159">
        <v>30.360029076536648</v>
      </c>
      <c r="F33" s="159">
        <v>34.645143346293843</v>
      </c>
      <c r="G33" s="159">
        <v>38.735921326141721</v>
      </c>
      <c r="H33" s="159">
        <v>37.625322400098767</v>
      </c>
      <c r="I33" s="159">
        <v>40.389461353208723</v>
      </c>
      <c r="J33" s="159">
        <v>37.645892299538154</v>
      </c>
      <c r="K33" s="159">
        <v>37.496134885055731</v>
      </c>
      <c r="L33" s="159">
        <v>40.072793299708223</v>
      </c>
      <c r="M33" s="159">
        <v>38.531421459137817</v>
      </c>
      <c r="N33" s="159">
        <v>37.096193753552818</v>
      </c>
      <c r="O33" s="159">
        <v>37.093302112691561</v>
      </c>
      <c r="P33" s="159">
        <v>36.987207687350825</v>
      </c>
      <c r="Q33" s="159">
        <v>36.329005998093784</v>
      </c>
    </row>
    <row r="34" spans="1:17" x14ac:dyDescent="0.25">
      <c r="A34" s="76" t="s">
        <v>81</v>
      </c>
      <c r="B34" s="159">
        <v>101.2756080624558</v>
      </c>
      <c r="C34" s="159">
        <v>102.27320047400252</v>
      </c>
      <c r="D34" s="159">
        <v>100.3435814935702</v>
      </c>
      <c r="E34" s="159">
        <v>108.03304635277799</v>
      </c>
      <c r="F34" s="159">
        <v>123.28118552170262</v>
      </c>
      <c r="G34" s="159">
        <v>137.83779895582401</v>
      </c>
      <c r="H34" s="159">
        <v>133.88584670459019</v>
      </c>
      <c r="I34" s="159">
        <v>143.72175137036106</v>
      </c>
      <c r="J34" s="159">
        <v>133.95904257979851</v>
      </c>
      <c r="K34" s="159">
        <v>133.4261461962125</v>
      </c>
      <c r="L34" s="159">
        <v>142.59492061482987</v>
      </c>
      <c r="M34" s="159">
        <v>137.1101071754415</v>
      </c>
      <c r="N34" s="159">
        <v>132.00299674239895</v>
      </c>
      <c r="O34" s="159">
        <v>131.99270713528387</v>
      </c>
      <c r="P34" s="159">
        <v>131.61518101560486</v>
      </c>
      <c r="Q34" s="159">
        <v>129.27303788307614</v>
      </c>
    </row>
    <row r="35" spans="1:17" x14ac:dyDescent="0.25">
      <c r="A35" s="76" t="s">
        <v>80</v>
      </c>
      <c r="B35" s="159">
        <v>80.224130374432676</v>
      </c>
      <c r="C35" s="159">
        <v>81.014359978732983</v>
      </c>
      <c r="D35" s="159">
        <v>79.485837883227845</v>
      </c>
      <c r="E35" s="159">
        <v>85.576945536654904</v>
      </c>
      <c r="F35" s="159">
        <v>97.655556843544559</v>
      </c>
      <c r="G35" s="159">
        <v>109.18638520676707</v>
      </c>
      <c r="H35" s="159">
        <v>106.05589861970063</v>
      </c>
      <c r="I35" s="159">
        <v>113.84728011178387</v>
      </c>
      <c r="J35" s="159">
        <v>106.11387976193146</v>
      </c>
      <c r="K35" s="159">
        <v>105.69175295597339</v>
      </c>
      <c r="L35" s="159">
        <v>112.95467606653432</v>
      </c>
      <c r="M35" s="159">
        <v>108.6099538095267</v>
      </c>
      <c r="N35" s="159">
        <v>104.56442398200531</v>
      </c>
      <c r="O35" s="159">
        <v>104.55627320613247</v>
      </c>
      <c r="P35" s="159">
        <v>104.25722089507447</v>
      </c>
      <c r="Q35" s="159">
        <v>102.40192326108058</v>
      </c>
    </row>
    <row r="36" spans="1:17" x14ac:dyDescent="0.25">
      <c r="A36" s="129" t="s">
        <v>79</v>
      </c>
      <c r="B36" s="158">
        <v>48.134478224659595</v>
      </c>
      <c r="C36" s="158">
        <v>48.608615987239787</v>
      </c>
      <c r="D36" s="158">
        <v>47.691502729936701</v>
      </c>
      <c r="E36" s="158">
        <v>51.34616732199293</v>
      </c>
      <c r="F36" s="158">
        <v>58.593334106126719</v>
      </c>
      <c r="G36" s="158">
        <v>65.511831124060237</v>
      </c>
      <c r="H36" s="158">
        <v>63.63353917182036</v>
      </c>
      <c r="I36" s="158">
        <v>68.308368067070319</v>
      </c>
      <c r="J36" s="158">
        <v>63.668327857158872</v>
      </c>
      <c r="K36" s="158">
        <v>63.415051773584018</v>
      </c>
      <c r="L36" s="158">
        <v>67.772805639920591</v>
      </c>
      <c r="M36" s="158">
        <v>65.165972285716009</v>
      </c>
      <c r="N36" s="158">
        <v>62.738654389203177</v>
      </c>
      <c r="O36" s="158">
        <v>62.733763923679476</v>
      </c>
      <c r="P36" s="158">
        <v>62.554332537044672</v>
      </c>
      <c r="Q36" s="158">
        <v>61.441153956648336</v>
      </c>
    </row>
    <row r="37" spans="1:17" x14ac:dyDescent="0.25">
      <c r="A37" s="92" t="s">
        <v>125</v>
      </c>
      <c r="B37" s="91">
        <v>1.1478566094933034</v>
      </c>
      <c r="C37" s="91">
        <v>1.1664827517286749</v>
      </c>
      <c r="D37" s="91">
        <v>1.0798701919505389</v>
      </c>
      <c r="E37" s="91">
        <v>2.1026069943480485</v>
      </c>
      <c r="F37" s="91">
        <v>1.4221051933588165</v>
      </c>
      <c r="G37" s="91">
        <v>1.2322115440080132</v>
      </c>
      <c r="H37" s="91">
        <v>1.2780838074012206</v>
      </c>
      <c r="I37" s="91">
        <v>1.1056562979661961</v>
      </c>
      <c r="J37" s="91">
        <v>1.0128870629511229</v>
      </c>
      <c r="K37" s="91">
        <v>1.0759581873528217</v>
      </c>
      <c r="L37" s="91">
        <v>1.0643246104066688</v>
      </c>
      <c r="M37" s="91">
        <v>0.96716171816761054</v>
      </c>
      <c r="N37" s="91">
        <v>0.6843962407057913</v>
      </c>
      <c r="O37" s="91">
        <v>0.6155232618810812</v>
      </c>
      <c r="P37" s="91">
        <v>0.4649169921354806</v>
      </c>
      <c r="Q37" s="91">
        <v>0.44773223199354445</v>
      </c>
    </row>
    <row r="38" spans="1:17" x14ac:dyDescent="0.25">
      <c r="A38" s="92" t="s">
        <v>26</v>
      </c>
      <c r="B38" s="91">
        <v>24.68272575167498</v>
      </c>
      <c r="C38" s="91">
        <v>24.573334868288395</v>
      </c>
      <c r="D38" s="91">
        <v>23.807843529339127</v>
      </c>
      <c r="E38" s="91">
        <v>22.320750526347265</v>
      </c>
      <c r="F38" s="91">
        <v>26.484934333836918</v>
      </c>
      <c r="G38" s="91">
        <v>32.347231666684429</v>
      </c>
      <c r="H38" s="91">
        <v>30.578831384942774</v>
      </c>
      <c r="I38" s="91">
        <v>35.522698420400538</v>
      </c>
      <c r="J38" s="91">
        <v>32.825095689731128</v>
      </c>
      <c r="K38" s="91">
        <v>31.429074900576577</v>
      </c>
      <c r="L38" s="91">
        <v>34.79331489785001</v>
      </c>
      <c r="M38" s="91">
        <v>32.443077055511722</v>
      </c>
      <c r="N38" s="91">
        <v>31.084249771551995</v>
      </c>
      <c r="O38" s="91">
        <v>32.02563277758847</v>
      </c>
      <c r="P38" s="91">
        <v>32.90620891892074</v>
      </c>
      <c r="Q38" s="91">
        <v>32.534627747205285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22.303895863491313</v>
      </c>
      <c r="C40" s="157">
        <v>22.86879836722272</v>
      </c>
      <c r="D40" s="157">
        <v>22.803789008647033</v>
      </c>
      <c r="E40" s="157">
        <v>26.922809801297618</v>
      </c>
      <c r="F40" s="157">
        <v>30.686294578930987</v>
      </c>
      <c r="G40" s="157">
        <v>31.932387913367791</v>
      </c>
      <c r="H40" s="157">
        <v>31.776623979476369</v>
      </c>
      <c r="I40" s="157">
        <v>31.680013348703579</v>
      </c>
      <c r="J40" s="157">
        <v>29.830345104476617</v>
      </c>
      <c r="K40" s="157">
        <v>30.91001868565462</v>
      </c>
      <c r="L40" s="157">
        <v>31.915166131663902</v>
      </c>
      <c r="M40" s="157">
        <v>31.755733512036674</v>
      </c>
      <c r="N40" s="157">
        <v>30.97000837694539</v>
      </c>
      <c r="O40" s="157">
        <v>30.092607884209926</v>
      </c>
      <c r="P40" s="157">
        <v>29.183206625988454</v>
      </c>
      <c r="Q40" s="157">
        <v>28.45879397744951</v>
      </c>
    </row>
    <row r="41" spans="1:17" x14ac:dyDescent="0.25">
      <c r="A41" s="156" t="s">
        <v>238</v>
      </c>
      <c r="B41" s="204">
        <v>378.68428481495948</v>
      </c>
      <c r="C41" s="204">
        <v>397.34780407129864</v>
      </c>
      <c r="D41" s="204">
        <v>397.91582003236351</v>
      </c>
      <c r="E41" s="204">
        <v>392.07172382035367</v>
      </c>
      <c r="F41" s="204">
        <v>450.28633766337401</v>
      </c>
      <c r="G41" s="204">
        <v>468.42706384338294</v>
      </c>
      <c r="H41" s="204">
        <v>446.20088317538915</v>
      </c>
      <c r="I41" s="204">
        <v>457.93559559733671</v>
      </c>
      <c r="J41" s="204">
        <v>426.52438448037071</v>
      </c>
      <c r="K41" s="204">
        <v>425.37237103621078</v>
      </c>
      <c r="L41" s="204">
        <v>429.79858603173244</v>
      </c>
      <c r="M41" s="204">
        <v>422.24378907792425</v>
      </c>
      <c r="N41" s="204">
        <v>422.49801776155277</v>
      </c>
      <c r="O41" s="204">
        <v>394.24305501633665</v>
      </c>
      <c r="P41" s="204">
        <v>383.86318971602338</v>
      </c>
      <c r="Q41" s="204">
        <v>380.14505517334896</v>
      </c>
    </row>
    <row r="42" spans="1:17" x14ac:dyDescent="0.25">
      <c r="A42" s="152" t="s">
        <v>247</v>
      </c>
      <c r="B42" s="151">
        <v>71.654753816068805</v>
      </c>
      <c r="C42" s="151">
        <v>70.73711704680106</v>
      </c>
      <c r="D42" s="151">
        <v>68.52573782271449</v>
      </c>
      <c r="E42" s="151">
        <v>77.727263121062663</v>
      </c>
      <c r="F42" s="151">
        <v>88.385250128451318</v>
      </c>
      <c r="G42" s="151">
        <v>102.62942795062008</v>
      </c>
      <c r="H42" s="151">
        <v>100.64316607625126</v>
      </c>
      <c r="I42" s="151">
        <v>110.32481255390272</v>
      </c>
      <c r="J42" s="151">
        <v>102.86380349015238</v>
      </c>
      <c r="K42" s="151">
        <v>102.39538697045973</v>
      </c>
      <c r="L42" s="151">
        <v>112.12836945393083</v>
      </c>
      <c r="M42" s="151">
        <v>106.83950045381573</v>
      </c>
      <c r="N42" s="151">
        <v>101.12245453387838</v>
      </c>
      <c r="O42" s="151">
        <v>104.1826803384216</v>
      </c>
      <c r="P42" s="151">
        <v>104.89053862734724</v>
      </c>
      <c r="Q42" s="151">
        <v>102.68556179754582</v>
      </c>
    </row>
    <row r="43" spans="1:17" x14ac:dyDescent="0.25">
      <c r="A43" s="150" t="s">
        <v>33</v>
      </c>
      <c r="B43" s="87">
        <v>5.7698857047974927</v>
      </c>
      <c r="C43" s="87">
        <v>4.710763433192195</v>
      </c>
      <c r="D43" s="87">
        <v>4.4910824380138914</v>
      </c>
      <c r="E43" s="87">
        <v>11.692691014492754</v>
      </c>
      <c r="F43" s="87">
        <v>10.95299420289855</v>
      </c>
      <c r="G43" s="87">
        <v>11.747740887171862</v>
      </c>
      <c r="H43" s="87">
        <v>10.898983188405793</v>
      </c>
      <c r="I43" s="87">
        <v>9.0145684057970996</v>
      </c>
      <c r="J43" s="87">
        <v>10.652093333333331</v>
      </c>
      <c r="K43" s="87">
        <v>10.692942898550722</v>
      </c>
      <c r="L43" s="87">
        <v>10.885808089328</v>
      </c>
      <c r="M43" s="87">
        <v>10.0613364666064</v>
      </c>
      <c r="N43" s="87">
        <v>10.027445537216881</v>
      </c>
      <c r="O43" s="87">
        <v>10.346620676104086</v>
      </c>
      <c r="P43" s="87">
        <v>10.430945167647803</v>
      </c>
      <c r="Q43" s="87">
        <v>10.328397959976357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1.5286039170292338</v>
      </c>
      <c r="C45" s="87">
        <v>1.6870817391304342</v>
      </c>
      <c r="D45" s="87">
        <v>1.4954368115942029</v>
      </c>
      <c r="E45" s="87">
        <v>1.792026956521739</v>
      </c>
      <c r="F45" s="87">
        <v>0.66931188405797082</v>
      </c>
      <c r="G45" s="87">
        <v>0.3821480072871935</v>
      </c>
      <c r="H45" s="87">
        <v>0.31866811594202887</v>
      </c>
      <c r="I45" s="87">
        <v>0.21752579710144923</v>
      </c>
      <c r="J45" s="87">
        <v>0.2549895652173913</v>
      </c>
      <c r="K45" s="87">
        <v>0.28688840579710145</v>
      </c>
      <c r="L45" s="87">
        <v>0.25476554370842264</v>
      </c>
      <c r="M45" s="87">
        <v>0.28663930197080756</v>
      </c>
      <c r="N45" s="87">
        <v>0.19107377617214127</v>
      </c>
      <c r="O45" s="87">
        <v>0.12749806123687177</v>
      </c>
      <c r="P45" s="87">
        <v>6.3673959664500929E-2</v>
      </c>
      <c r="Q45" s="87">
        <v>0.47106443405710507</v>
      </c>
    </row>
    <row r="46" spans="1:17" x14ac:dyDescent="0.25">
      <c r="A46" s="150" t="s">
        <v>125</v>
      </c>
      <c r="B46" s="87">
        <v>2.7137560206531504</v>
      </c>
      <c r="C46" s="87">
        <v>2.7745356828888141</v>
      </c>
      <c r="D46" s="87">
        <v>2.5456428869412693</v>
      </c>
      <c r="E46" s="87">
        <v>4.1785355515480722</v>
      </c>
      <c r="F46" s="87">
        <v>2.8246514234607671</v>
      </c>
      <c r="G46" s="87">
        <v>2.5074775393495958</v>
      </c>
      <c r="H46" s="87">
        <v>2.4773632552025169</v>
      </c>
      <c r="I46" s="87">
        <v>2.223068202798272</v>
      </c>
      <c r="J46" s="87">
        <v>1.990844130596042</v>
      </c>
      <c r="K46" s="87">
        <v>2.0164819382749686</v>
      </c>
      <c r="L46" s="87">
        <v>1.9597891499504858</v>
      </c>
      <c r="M46" s="87">
        <v>1.7570892148077739</v>
      </c>
      <c r="N46" s="87">
        <v>1.2683211279504858</v>
      </c>
      <c r="O46" s="87">
        <v>1.10431938588386</v>
      </c>
      <c r="P46" s="87">
        <v>0.84466241003256615</v>
      </c>
      <c r="Q46" s="87">
        <v>0.81150557050017647</v>
      </c>
    </row>
    <row r="47" spans="1:17" x14ac:dyDescent="0.25">
      <c r="A47" s="150" t="s">
        <v>29</v>
      </c>
      <c r="B47" s="87">
        <v>1.9384501371698686</v>
      </c>
      <c r="C47" s="87">
        <v>1.7449852173913039</v>
      </c>
      <c r="D47" s="87">
        <v>2.5190142028985507</v>
      </c>
      <c r="E47" s="87">
        <v>1.3853724637681157</v>
      </c>
      <c r="F47" s="87">
        <v>1.771090144927536</v>
      </c>
      <c r="G47" s="87">
        <v>1.7169036025708835</v>
      </c>
      <c r="H47" s="87">
        <v>1.5508643478260864</v>
      </c>
      <c r="I47" s="87">
        <v>1.6620373913043476</v>
      </c>
      <c r="J47" s="87">
        <v>1.771021449275362</v>
      </c>
      <c r="K47" s="87">
        <v>0.94213652173913032</v>
      </c>
      <c r="L47" s="87">
        <v>0.55385223405211359</v>
      </c>
      <c r="M47" s="87">
        <v>0.19384500779127203</v>
      </c>
      <c r="N47" s="87">
        <v>0.22153666176338202</v>
      </c>
      <c r="O47" s="87">
        <v>0.387866041770075</v>
      </c>
      <c r="P47" s="87">
        <v>0.22153371809297542</v>
      </c>
      <c r="Q47" s="87">
        <v>0.24934295409026591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5.5072463768115927E-2</v>
      </c>
      <c r="I48" s="87">
        <v>0</v>
      </c>
      <c r="J48" s="87">
        <v>2.8995362318840579E-2</v>
      </c>
      <c r="K48" s="87">
        <v>2.8957681159420288E-2</v>
      </c>
      <c r="L48" s="87">
        <v>2.7693330594802387E-2</v>
      </c>
      <c r="M48" s="87">
        <v>2.7696977673711817E-2</v>
      </c>
      <c r="N48" s="87">
        <v>2.7700969982235681E-2</v>
      </c>
      <c r="O48" s="87">
        <v>2.7707930825933345E-2</v>
      </c>
      <c r="P48" s="87">
        <v>2.7682112810151007E-2</v>
      </c>
      <c r="Q48" s="87">
        <v>2.6319691088212319E-2</v>
      </c>
    </row>
    <row r="49" spans="1:17" x14ac:dyDescent="0.25">
      <c r="A49" s="150" t="s">
        <v>26</v>
      </c>
      <c r="B49" s="87">
        <v>58.354758826807391</v>
      </c>
      <c r="C49" s="87">
        <v>58.448866336517149</v>
      </c>
      <c r="D49" s="87">
        <v>56.1236600339912</v>
      </c>
      <c r="E49" s="87">
        <v>44.358289429402781</v>
      </c>
      <c r="F49" s="87">
        <v>52.605607388047602</v>
      </c>
      <c r="G49" s="87">
        <v>65.824701333768502</v>
      </c>
      <c r="H49" s="87">
        <v>59.272226767449752</v>
      </c>
      <c r="I49" s="87">
        <v>71.423082816283326</v>
      </c>
      <c r="J49" s="87">
        <v>64.518198998172139</v>
      </c>
      <c r="K49" s="87">
        <v>58.90206758835869</v>
      </c>
      <c r="L49" s="87">
        <v>64.066507868838229</v>
      </c>
      <c r="M49" s="87">
        <v>58.940898630086259</v>
      </c>
      <c r="N49" s="87">
        <v>57.605241506137126</v>
      </c>
      <c r="O49" s="87">
        <v>57.457661329331415</v>
      </c>
      <c r="P49" s="87">
        <v>59.784086623340983</v>
      </c>
      <c r="Q49" s="87">
        <v>58.968351537816858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8.4216897343147146</v>
      </c>
      <c r="F51" s="87">
        <v>12.52119624447918</v>
      </c>
      <c r="G51" s="87">
        <v>12.124744062138813</v>
      </c>
      <c r="H51" s="87">
        <v>15.139617792729421</v>
      </c>
      <c r="I51" s="87">
        <v>14.384221244966062</v>
      </c>
      <c r="J51" s="87">
        <v>11.189588477326243</v>
      </c>
      <c r="K51" s="87">
        <v>18.532033965565208</v>
      </c>
      <c r="L51" s="87">
        <v>22.108767083825668</v>
      </c>
      <c r="M51" s="87">
        <v>16.9544822109529</v>
      </c>
      <c r="N51" s="87">
        <v>11.166345578702655</v>
      </c>
      <c r="O51" s="87">
        <v>12.641512040522784</v>
      </c>
      <c r="P51" s="87">
        <v>13.523485130552121</v>
      </c>
      <c r="Q51" s="87">
        <v>12.621138926195696</v>
      </c>
    </row>
    <row r="52" spans="1:17" x14ac:dyDescent="0.25">
      <c r="A52" s="150" t="s">
        <v>22</v>
      </c>
      <c r="B52" s="87">
        <v>1.3492992096116658</v>
      </c>
      <c r="C52" s="87">
        <v>1.3708846376811592</v>
      </c>
      <c r="D52" s="87">
        <v>1.3509014492753622</v>
      </c>
      <c r="E52" s="87">
        <v>5.8986579710144929</v>
      </c>
      <c r="F52" s="87">
        <v>7.0403988405797087</v>
      </c>
      <c r="G52" s="87">
        <v>8.3257125183332334</v>
      </c>
      <c r="H52" s="87">
        <v>10.930370144927535</v>
      </c>
      <c r="I52" s="87">
        <v>11.400308695652173</v>
      </c>
      <c r="J52" s="87">
        <v>12.458072173913042</v>
      </c>
      <c r="K52" s="87">
        <v>10.993877971014491</v>
      </c>
      <c r="L52" s="87">
        <v>12.271186153633106</v>
      </c>
      <c r="M52" s="87">
        <v>18.617512643926606</v>
      </c>
      <c r="N52" s="87">
        <v>20.614789375953464</v>
      </c>
      <c r="O52" s="87">
        <v>22.089494872746585</v>
      </c>
      <c r="P52" s="87">
        <v>19.994469505206133</v>
      </c>
      <c r="Q52" s="87">
        <v>19.209440723821146</v>
      </c>
    </row>
    <row r="53" spans="1:17" x14ac:dyDescent="0.25">
      <c r="A53" s="152" t="s">
        <v>246</v>
      </c>
      <c r="B53" s="151">
        <v>307.02953099889066</v>
      </c>
      <c r="C53" s="151">
        <v>326.61068702449757</v>
      </c>
      <c r="D53" s="151">
        <v>329.39008220964899</v>
      </c>
      <c r="E53" s="151">
        <v>314.34446069929101</v>
      </c>
      <c r="F53" s="151">
        <v>361.90108753492268</v>
      </c>
      <c r="G53" s="151">
        <v>365.79763589276286</v>
      </c>
      <c r="H53" s="151">
        <v>345.5577170991379</v>
      </c>
      <c r="I53" s="151">
        <v>347.61078304343397</v>
      </c>
      <c r="J53" s="151">
        <v>323.66058099021831</v>
      </c>
      <c r="K53" s="151">
        <v>322.97698406575108</v>
      </c>
      <c r="L53" s="151">
        <v>317.67021657780163</v>
      </c>
      <c r="M53" s="151">
        <v>315.40428862410852</v>
      </c>
      <c r="N53" s="151">
        <v>321.37556322767438</v>
      </c>
      <c r="O53" s="151">
        <v>290.06037467791504</v>
      </c>
      <c r="P53" s="151">
        <v>278.97265108867612</v>
      </c>
      <c r="Q53" s="151">
        <v>277.45949337580316</v>
      </c>
    </row>
    <row r="54" spans="1:17" x14ac:dyDescent="0.25">
      <c r="A54" s="156" t="s">
        <v>237</v>
      </c>
      <c r="B54" s="204">
        <v>2749.6628113210591</v>
      </c>
      <c r="C54" s="204">
        <v>2760.4006757708576</v>
      </c>
      <c r="D54" s="204">
        <v>2699.4910021181972</v>
      </c>
      <c r="E54" s="204">
        <v>2946.1334761440967</v>
      </c>
      <c r="F54" s="204">
        <v>3358.8118225911567</v>
      </c>
      <c r="G54" s="204">
        <v>3793.7520850615597</v>
      </c>
      <c r="H54" s="204">
        <v>3694.6098575651454</v>
      </c>
      <c r="I54" s="204">
        <v>3989.0715077451696</v>
      </c>
      <c r="J54" s="204">
        <v>3718.43595002334</v>
      </c>
      <c r="K54" s="204">
        <v>3703.0475179190826</v>
      </c>
      <c r="L54" s="204">
        <v>3984.6661083511231</v>
      </c>
      <c r="M54" s="204">
        <v>3821.5717915520786</v>
      </c>
      <c r="N54" s="204">
        <v>3661.7299277995967</v>
      </c>
      <c r="O54" s="204">
        <v>3692.3382056982632</v>
      </c>
      <c r="P54" s="204">
        <v>3691.9054911766207</v>
      </c>
      <c r="Q54" s="204">
        <v>3622.7990596968302</v>
      </c>
    </row>
    <row r="55" spans="1:17" x14ac:dyDescent="0.25">
      <c r="A55" s="152" t="s">
        <v>245</v>
      </c>
      <c r="B55" s="151">
        <v>2149.6426144820643</v>
      </c>
      <c r="C55" s="151">
        <v>2122.1135114040321</v>
      </c>
      <c r="D55" s="151">
        <v>2055.7721346814351</v>
      </c>
      <c r="E55" s="151">
        <v>2331.81789363188</v>
      </c>
      <c r="F55" s="151">
        <v>2651.5575038535399</v>
      </c>
      <c r="G55" s="151">
        <v>3078.882838518603</v>
      </c>
      <c r="H55" s="151">
        <v>3019.2949822875376</v>
      </c>
      <c r="I55" s="151">
        <v>3309.7443766170832</v>
      </c>
      <c r="J55" s="151">
        <v>3085.9141047045723</v>
      </c>
      <c r="K55" s="151">
        <v>3071.8616091137924</v>
      </c>
      <c r="L55" s="151">
        <v>3363.8510836179248</v>
      </c>
      <c r="M55" s="151">
        <v>3205.1850136144722</v>
      </c>
      <c r="N55" s="151">
        <v>3033.6736360163522</v>
      </c>
      <c r="O55" s="151">
        <v>3125.4804101526488</v>
      </c>
      <c r="P55" s="151">
        <v>3146.7161588204171</v>
      </c>
      <c r="Q55" s="151">
        <v>3080.5668539263743</v>
      </c>
    </row>
    <row r="56" spans="1:17" x14ac:dyDescent="0.25">
      <c r="A56" s="150" t="s">
        <v>33</v>
      </c>
      <c r="B56" s="87">
        <v>173.09657114392479</v>
      </c>
      <c r="C56" s="87">
        <v>141.32290299576587</v>
      </c>
      <c r="D56" s="87">
        <v>134.73247314041677</v>
      </c>
      <c r="E56" s="87">
        <v>350.78073043478264</v>
      </c>
      <c r="F56" s="87">
        <v>328.58982608695652</v>
      </c>
      <c r="G56" s="87">
        <v>352.43222661515591</v>
      </c>
      <c r="H56" s="87">
        <v>326.9694956521738</v>
      </c>
      <c r="I56" s="87">
        <v>270.43705217391306</v>
      </c>
      <c r="J56" s="87">
        <v>319.56279999999998</v>
      </c>
      <c r="K56" s="87">
        <v>320.78828695652174</v>
      </c>
      <c r="L56" s="87">
        <v>326.57424267984004</v>
      </c>
      <c r="M56" s="87">
        <v>301.84009399819206</v>
      </c>
      <c r="N56" s="87">
        <v>300.82336611650652</v>
      </c>
      <c r="O56" s="87">
        <v>310.39862028312263</v>
      </c>
      <c r="P56" s="87">
        <v>312.9283550294341</v>
      </c>
      <c r="Q56" s="87">
        <v>309.85193879929068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45.858117510877015</v>
      </c>
      <c r="C58" s="87">
        <v>50.612452173913049</v>
      </c>
      <c r="D58" s="87">
        <v>44.863104347826095</v>
      </c>
      <c r="E58" s="87">
        <v>53.760808695652173</v>
      </c>
      <c r="F58" s="87">
        <v>20.079356521739129</v>
      </c>
      <c r="G58" s="87">
        <v>11.464440218615808</v>
      </c>
      <c r="H58" s="87">
        <v>9.5600434782608694</v>
      </c>
      <c r="I58" s="87">
        <v>6.5257739130434782</v>
      </c>
      <c r="J58" s="87">
        <v>7.64968695652174</v>
      </c>
      <c r="K58" s="87">
        <v>8.6066521739130444</v>
      </c>
      <c r="L58" s="87">
        <v>7.6429663112526791</v>
      </c>
      <c r="M58" s="87">
        <v>8.5991790591242285</v>
      </c>
      <c r="N58" s="87">
        <v>5.7322132851642396</v>
      </c>
      <c r="O58" s="87">
        <v>3.8249418371061537</v>
      </c>
      <c r="P58" s="87">
        <v>1.9102187899350276</v>
      </c>
      <c r="Q58" s="87">
        <v>14.131933021713152</v>
      </c>
    </row>
    <row r="59" spans="1:17" x14ac:dyDescent="0.25">
      <c r="A59" s="150" t="s">
        <v>125</v>
      </c>
      <c r="B59" s="87">
        <v>81.412680619594525</v>
      </c>
      <c r="C59" s="87">
        <v>83.236070486664445</v>
      </c>
      <c r="D59" s="87">
        <v>76.369286608238085</v>
      </c>
      <c r="E59" s="87">
        <v>125.35606654644218</v>
      </c>
      <c r="F59" s="87">
        <v>84.739542703823034</v>
      </c>
      <c r="G59" s="87">
        <v>75.224326180487893</v>
      </c>
      <c r="H59" s="87">
        <v>74.320897656075516</v>
      </c>
      <c r="I59" s="87">
        <v>66.692046083948171</v>
      </c>
      <c r="J59" s="87">
        <v>59.725323917881262</v>
      </c>
      <c r="K59" s="87">
        <v>60.494458148249066</v>
      </c>
      <c r="L59" s="87">
        <v>58.793674498514569</v>
      </c>
      <c r="M59" s="87">
        <v>52.712676444233217</v>
      </c>
      <c r="N59" s="87">
        <v>38.04963383851458</v>
      </c>
      <c r="O59" s="87">
        <v>33.129581576515804</v>
      </c>
      <c r="P59" s="87">
        <v>25.339872300976982</v>
      </c>
      <c r="Q59" s="87">
        <v>24.345167115005292</v>
      </c>
    </row>
    <row r="60" spans="1:17" x14ac:dyDescent="0.25">
      <c r="A60" s="150" t="s">
        <v>29</v>
      </c>
      <c r="B60" s="87">
        <v>58.153504115096069</v>
      </c>
      <c r="C60" s="87">
        <v>52.349556521739132</v>
      </c>
      <c r="D60" s="87">
        <v>75.570426086956545</v>
      </c>
      <c r="E60" s="87">
        <v>41.561173913043476</v>
      </c>
      <c r="F60" s="87">
        <v>53.132704347826085</v>
      </c>
      <c r="G60" s="87">
        <v>51.507108077126517</v>
      </c>
      <c r="H60" s="87">
        <v>46.525930434782602</v>
      </c>
      <c r="I60" s="87">
        <v>49.861121739130439</v>
      </c>
      <c r="J60" s="87">
        <v>53.130643478260872</v>
      </c>
      <c r="K60" s="87">
        <v>28.264095652173914</v>
      </c>
      <c r="L60" s="87">
        <v>16.615567021563407</v>
      </c>
      <c r="M60" s="87">
        <v>5.8153502337381617</v>
      </c>
      <c r="N60" s="87">
        <v>6.6460998529014619</v>
      </c>
      <c r="O60" s="87">
        <v>11.635981253102251</v>
      </c>
      <c r="P60" s="87">
        <v>6.6460115427892621</v>
      </c>
      <c r="Q60" s="87">
        <v>7.4802886227079775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1.652173913043478</v>
      </c>
      <c r="I61" s="87">
        <v>0</v>
      </c>
      <c r="J61" s="87">
        <v>0.86986086956521746</v>
      </c>
      <c r="K61" s="87">
        <v>0.86873043478260881</v>
      </c>
      <c r="L61" s="87">
        <v>0.83079991784407159</v>
      </c>
      <c r="M61" s="87">
        <v>0.8309093302113546</v>
      </c>
      <c r="N61" s="87">
        <v>0.83102909946707071</v>
      </c>
      <c r="O61" s="87">
        <v>0.8312379247780004</v>
      </c>
      <c r="P61" s="87">
        <v>0.83046338430453026</v>
      </c>
      <c r="Q61" s="87">
        <v>0.78959073264636948</v>
      </c>
    </row>
    <row r="62" spans="1:17" x14ac:dyDescent="0.25">
      <c r="A62" s="150" t="s">
        <v>26</v>
      </c>
      <c r="B62" s="87">
        <v>1750.6427648042218</v>
      </c>
      <c r="C62" s="87">
        <v>1753.4659900955151</v>
      </c>
      <c r="D62" s="87">
        <v>1683.7098010197365</v>
      </c>
      <c r="E62" s="87">
        <v>1330.7486828820836</v>
      </c>
      <c r="F62" s="87">
        <v>1578.1682216414279</v>
      </c>
      <c r="G62" s="87">
        <v>1974.7410400130552</v>
      </c>
      <c r="H62" s="87">
        <v>1778.1668030234928</v>
      </c>
      <c r="I62" s="87">
        <v>2142.6924844885002</v>
      </c>
      <c r="J62" s="87">
        <v>1935.5459699451646</v>
      </c>
      <c r="K62" s="87">
        <v>1767.0620276507611</v>
      </c>
      <c r="L62" s="87">
        <v>1921.9952360651466</v>
      </c>
      <c r="M62" s="87">
        <v>1768.226958902588</v>
      </c>
      <c r="N62" s="87">
        <v>1728.1572451841141</v>
      </c>
      <c r="O62" s="87">
        <v>1723.7298398799426</v>
      </c>
      <c r="P62" s="87">
        <v>1793.5225987002293</v>
      </c>
      <c r="Q62" s="87">
        <v>1769.0505461345053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252.65069202944147</v>
      </c>
      <c r="F64" s="87">
        <v>375.63588733437541</v>
      </c>
      <c r="G64" s="87">
        <v>363.74232186416441</v>
      </c>
      <c r="H64" s="87">
        <v>454.18853378188271</v>
      </c>
      <c r="I64" s="87">
        <v>431.52663734898198</v>
      </c>
      <c r="J64" s="87">
        <v>335.68765431978733</v>
      </c>
      <c r="K64" s="87">
        <v>555.96101896695632</v>
      </c>
      <c r="L64" s="87">
        <v>663.26301251477014</v>
      </c>
      <c r="M64" s="87">
        <v>508.634466328587</v>
      </c>
      <c r="N64" s="87">
        <v>334.99036736107973</v>
      </c>
      <c r="O64" s="87">
        <v>379.24536121568349</v>
      </c>
      <c r="P64" s="87">
        <v>405.70455391656367</v>
      </c>
      <c r="Q64" s="87">
        <v>378.63416778587089</v>
      </c>
    </row>
    <row r="65" spans="1:17" x14ac:dyDescent="0.25">
      <c r="A65" s="150" t="s">
        <v>22</v>
      </c>
      <c r="B65" s="87">
        <v>40.478976288349976</v>
      </c>
      <c r="C65" s="87">
        <v>41.126539130434786</v>
      </c>
      <c r="D65" s="87">
        <v>40.527043478260872</v>
      </c>
      <c r="E65" s="87">
        <v>176.9597391304348</v>
      </c>
      <c r="F65" s="87">
        <v>211.21196521739131</v>
      </c>
      <c r="G65" s="87">
        <v>249.77137554999706</v>
      </c>
      <c r="H65" s="87">
        <v>327.9111043478261</v>
      </c>
      <c r="I65" s="87">
        <v>342.00926086956525</v>
      </c>
      <c r="J65" s="87">
        <v>373.74216521739135</v>
      </c>
      <c r="K65" s="87">
        <v>329.81633913043481</v>
      </c>
      <c r="L65" s="87">
        <v>368.13558460899316</v>
      </c>
      <c r="M65" s="87">
        <v>558.52537931779818</v>
      </c>
      <c r="N65" s="87">
        <v>618.44368127860412</v>
      </c>
      <c r="O65" s="87">
        <v>662.68484618239756</v>
      </c>
      <c r="P65" s="87">
        <v>599.83408515618407</v>
      </c>
      <c r="Q65" s="87">
        <v>576.28322171463446</v>
      </c>
    </row>
    <row r="66" spans="1:17" x14ac:dyDescent="0.25">
      <c r="A66" s="152" t="s">
        <v>244</v>
      </c>
      <c r="B66" s="151">
        <v>600.02019683899471</v>
      </c>
      <c r="C66" s="151">
        <v>638.28716436682544</v>
      </c>
      <c r="D66" s="151">
        <v>643.71886743676214</v>
      </c>
      <c r="E66" s="151">
        <v>614.31558251221668</v>
      </c>
      <c r="F66" s="151">
        <v>707.25431873761681</v>
      </c>
      <c r="G66" s="151">
        <v>714.86924654295672</v>
      </c>
      <c r="H66" s="151">
        <v>675.31487527760783</v>
      </c>
      <c r="I66" s="151">
        <v>679.32713112808642</v>
      </c>
      <c r="J66" s="151">
        <v>632.52184531876765</v>
      </c>
      <c r="K66" s="151">
        <v>631.18590880529018</v>
      </c>
      <c r="L66" s="151">
        <v>620.81502473319824</v>
      </c>
      <c r="M66" s="151">
        <v>616.38677793760644</v>
      </c>
      <c r="N66" s="151">
        <v>628.05629178324443</v>
      </c>
      <c r="O66" s="151">
        <v>566.85779554561441</v>
      </c>
      <c r="P66" s="151">
        <v>545.18933235620352</v>
      </c>
      <c r="Q66" s="151">
        <v>542.23220577045595</v>
      </c>
    </row>
    <row r="67" spans="1:17" x14ac:dyDescent="0.25">
      <c r="A67" s="156" t="s">
        <v>236</v>
      </c>
      <c r="B67" s="204">
        <v>382.37572307005109</v>
      </c>
      <c r="C67" s="204">
        <v>387.55591838858845</v>
      </c>
      <c r="D67" s="204">
        <v>381.00726046935017</v>
      </c>
      <c r="E67" s="204">
        <v>406.7644755091298</v>
      </c>
      <c r="F67" s="204">
        <v>464.44884153597496</v>
      </c>
      <c r="G67" s="204">
        <v>515.97341320978285</v>
      </c>
      <c r="H67" s="204">
        <v>500.34724573793858</v>
      </c>
      <c r="I67" s="204">
        <v>535.11289381441691</v>
      </c>
      <c r="J67" s="204">
        <v>498.73498978276984</v>
      </c>
      <c r="K67" s="204">
        <v>496.80256185335952</v>
      </c>
      <c r="L67" s="204">
        <v>528.59367162210128</v>
      </c>
      <c r="M67" s="204">
        <v>509.11151814154437</v>
      </c>
      <c r="N67" s="204">
        <v>491.66097510900624</v>
      </c>
      <c r="O67" s="204">
        <v>488.95097033215342</v>
      </c>
      <c r="P67" s="204">
        <v>486.67659280514789</v>
      </c>
      <c r="Q67" s="204">
        <v>478.31067773818313</v>
      </c>
    </row>
    <row r="68" spans="1:17" x14ac:dyDescent="0.25">
      <c r="A68" s="152" t="s">
        <v>243</v>
      </c>
      <c r="B68" s="151">
        <v>250.79163835624081</v>
      </c>
      <c r="C68" s="151">
        <v>247.57990966380376</v>
      </c>
      <c r="D68" s="151">
        <v>239.84008237950067</v>
      </c>
      <c r="E68" s="151">
        <v>272.04542092371935</v>
      </c>
      <c r="F68" s="151">
        <v>309.34837544957958</v>
      </c>
      <c r="G68" s="151">
        <v>359.20299782717029</v>
      </c>
      <c r="H68" s="151">
        <v>352.25108126687951</v>
      </c>
      <c r="I68" s="151">
        <v>386.13684393865952</v>
      </c>
      <c r="J68" s="151">
        <v>360.02331221553345</v>
      </c>
      <c r="K68" s="151">
        <v>358.38385439660908</v>
      </c>
      <c r="L68" s="151">
        <v>392.44929308875783</v>
      </c>
      <c r="M68" s="151">
        <v>373.938251588355</v>
      </c>
      <c r="N68" s="151">
        <v>353.92859086857436</v>
      </c>
      <c r="O68" s="151">
        <v>364.63938118447555</v>
      </c>
      <c r="P68" s="151">
        <v>367.11688519571527</v>
      </c>
      <c r="Q68" s="151">
        <v>359.39946629141036</v>
      </c>
    </row>
    <row r="69" spans="1:17" x14ac:dyDescent="0.25">
      <c r="A69" s="150" t="s">
        <v>33</v>
      </c>
      <c r="B69" s="87">
        <v>20.194599966791227</v>
      </c>
      <c r="C69" s="87">
        <v>16.487672016172684</v>
      </c>
      <c r="D69" s="87">
        <v>15.718788533048619</v>
      </c>
      <c r="E69" s="87">
        <v>40.924418550724631</v>
      </c>
      <c r="F69" s="87">
        <v>38.335479710144931</v>
      </c>
      <c r="G69" s="87">
        <v>41.117093105101517</v>
      </c>
      <c r="H69" s="87">
        <v>38.146441159420284</v>
      </c>
      <c r="I69" s="87">
        <v>31.550989420289852</v>
      </c>
      <c r="J69" s="87">
        <v>37.282326666666663</v>
      </c>
      <c r="K69" s="87">
        <v>37.425300144927533</v>
      </c>
      <c r="L69" s="87">
        <v>38.100328312648003</v>
      </c>
      <c r="M69" s="87">
        <v>35.214677633122392</v>
      </c>
      <c r="N69" s="87">
        <v>35.096059380259092</v>
      </c>
      <c r="O69" s="87">
        <v>36.213172366364297</v>
      </c>
      <c r="P69" s="87">
        <v>36.508308086767308</v>
      </c>
      <c r="Q69" s="87">
        <v>36.149392859917242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5.3501137096023186</v>
      </c>
      <c r="C71" s="87">
        <v>5.9047860869565216</v>
      </c>
      <c r="D71" s="87">
        <v>5.2340288405797093</v>
      </c>
      <c r="E71" s="87">
        <v>6.2720943478260853</v>
      </c>
      <c r="F71" s="87">
        <v>2.3425915942028981</v>
      </c>
      <c r="G71" s="87">
        <v>1.3375180255051775</v>
      </c>
      <c r="H71" s="87">
        <v>1.1153384057971014</v>
      </c>
      <c r="I71" s="87">
        <v>0.76134028985507229</v>
      </c>
      <c r="J71" s="87">
        <v>0.89246347826086947</v>
      </c>
      <c r="K71" s="87">
        <v>1.0041094202898551</v>
      </c>
      <c r="L71" s="87">
        <v>0.89167940297947923</v>
      </c>
      <c r="M71" s="87">
        <v>1.0032375568978262</v>
      </c>
      <c r="N71" s="87">
        <v>0.66875821660249468</v>
      </c>
      <c r="O71" s="87">
        <v>0.44624321432905117</v>
      </c>
      <c r="P71" s="87">
        <v>0.22285885882575324</v>
      </c>
      <c r="Q71" s="87">
        <v>1.6487255191998678</v>
      </c>
    </row>
    <row r="72" spans="1:17" x14ac:dyDescent="0.25">
      <c r="A72" s="150" t="s">
        <v>125</v>
      </c>
      <c r="B72" s="87">
        <v>9.4981460722860263</v>
      </c>
      <c r="C72" s="87">
        <v>9.7108748901108513</v>
      </c>
      <c r="D72" s="87">
        <v>8.9097501042944405</v>
      </c>
      <c r="E72" s="87">
        <v>14.624874430418252</v>
      </c>
      <c r="F72" s="87">
        <v>9.8862799821126863</v>
      </c>
      <c r="G72" s="87">
        <v>8.7761713877235863</v>
      </c>
      <c r="H72" s="87">
        <v>8.6707713932088115</v>
      </c>
      <c r="I72" s="87">
        <v>7.780738709793952</v>
      </c>
      <c r="J72" s="87">
        <v>6.9679544570861474</v>
      </c>
      <c r="K72" s="87">
        <v>7.0576867839623905</v>
      </c>
      <c r="L72" s="87">
        <v>6.8592620248267</v>
      </c>
      <c r="M72" s="87">
        <v>6.1498122518272069</v>
      </c>
      <c r="N72" s="87">
        <v>4.4391239478267011</v>
      </c>
      <c r="O72" s="87">
        <v>3.8651178505935104</v>
      </c>
      <c r="P72" s="87">
        <v>2.9563184351139813</v>
      </c>
      <c r="Q72" s="87">
        <v>2.8402694967506177</v>
      </c>
    </row>
    <row r="73" spans="1:17" x14ac:dyDescent="0.25">
      <c r="A73" s="150" t="s">
        <v>29</v>
      </c>
      <c r="B73" s="87">
        <v>6.7845754800945413</v>
      </c>
      <c r="C73" s="87">
        <v>6.1074482608695648</v>
      </c>
      <c r="D73" s="87">
        <v>8.8165497101449262</v>
      </c>
      <c r="E73" s="87">
        <v>4.8488036231884051</v>
      </c>
      <c r="F73" s="87">
        <v>6.1988155072463762</v>
      </c>
      <c r="G73" s="87">
        <v>6.0091626089980927</v>
      </c>
      <c r="H73" s="87">
        <v>5.4280252173913039</v>
      </c>
      <c r="I73" s="87">
        <v>5.8171308695652169</v>
      </c>
      <c r="J73" s="87">
        <v>6.1985750724637674</v>
      </c>
      <c r="K73" s="87">
        <v>3.2974778260869559</v>
      </c>
      <c r="L73" s="87">
        <v>1.9384828191823975</v>
      </c>
      <c r="M73" s="87">
        <v>0.67845752726945208</v>
      </c>
      <c r="N73" s="87">
        <v>0.77537831617183717</v>
      </c>
      <c r="O73" s="87">
        <v>1.3575311461952626</v>
      </c>
      <c r="P73" s="87">
        <v>0.77536801332541394</v>
      </c>
      <c r="Q73" s="87">
        <v>0.87270033931593072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0.1927536231884058</v>
      </c>
      <c r="I74" s="87">
        <v>0</v>
      </c>
      <c r="J74" s="87">
        <v>0.10148376811594202</v>
      </c>
      <c r="K74" s="87">
        <v>0.10135188405797102</v>
      </c>
      <c r="L74" s="87">
        <v>9.6926657081808351E-2</v>
      </c>
      <c r="M74" s="87">
        <v>9.6939421857991356E-2</v>
      </c>
      <c r="N74" s="87">
        <v>9.6953394937824913E-2</v>
      </c>
      <c r="O74" s="87">
        <v>9.6977757890766708E-2</v>
      </c>
      <c r="P74" s="87">
        <v>9.6887394835528523E-2</v>
      </c>
      <c r="Q74" s="87">
        <v>9.2118918808743122E-2</v>
      </c>
    </row>
    <row r="75" spans="1:17" x14ac:dyDescent="0.25">
      <c r="A75" s="150" t="s">
        <v>26</v>
      </c>
      <c r="B75" s="87">
        <v>204.24165589382588</v>
      </c>
      <c r="C75" s="87">
        <v>204.57103217781008</v>
      </c>
      <c r="D75" s="87">
        <v>196.4328101189692</v>
      </c>
      <c r="E75" s="87">
        <v>155.25401300290974</v>
      </c>
      <c r="F75" s="87">
        <v>184.11962585816659</v>
      </c>
      <c r="G75" s="87">
        <v>230.38645466818977</v>
      </c>
      <c r="H75" s="87">
        <v>207.45279368607422</v>
      </c>
      <c r="I75" s="87">
        <v>249.98078985699161</v>
      </c>
      <c r="J75" s="87">
        <v>225.81369649360255</v>
      </c>
      <c r="K75" s="87">
        <v>206.15723655925544</v>
      </c>
      <c r="L75" s="87">
        <v>224.23277754093377</v>
      </c>
      <c r="M75" s="87">
        <v>206.29314520530187</v>
      </c>
      <c r="N75" s="87">
        <v>201.61834527148</v>
      </c>
      <c r="O75" s="87">
        <v>201.10181465265993</v>
      </c>
      <c r="P75" s="87">
        <v>209.24430318169343</v>
      </c>
      <c r="Q75" s="87">
        <v>206.38923038235896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29.475914070101503</v>
      </c>
      <c r="F77" s="87">
        <v>43.824186855677134</v>
      </c>
      <c r="G77" s="87">
        <v>42.436604217485844</v>
      </c>
      <c r="H77" s="87">
        <v>52.988662274552993</v>
      </c>
      <c r="I77" s="87">
        <v>50.344774357381219</v>
      </c>
      <c r="J77" s="87">
        <v>39.163559670641853</v>
      </c>
      <c r="K77" s="87">
        <v>64.862118879478231</v>
      </c>
      <c r="L77" s="87">
        <v>77.380684793389847</v>
      </c>
      <c r="M77" s="87">
        <v>59.340687738335141</v>
      </c>
      <c r="N77" s="87">
        <v>39.082209525459305</v>
      </c>
      <c r="O77" s="87">
        <v>44.245292141829736</v>
      </c>
      <c r="P77" s="87">
        <v>47.332197956932426</v>
      </c>
      <c r="Q77" s="87">
        <v>44.173986241684943</v>
      </c>
    </row>
    <row r="78" spans="1:17" x14ac:dyDescent="0.25">
      <c r="A78" s="150" t="s">
        <v>22</v>
      </c>
      <c r="B78" s="87">
        <v>4.7225472336408307</v>
      </c>
      <c r="C78" s="87">
        <v>4.7980962318840579</v>
      </c>
      <c r="D78" s="87">
        <v>4.7281550724637675</v>
      </c>
      <c r="E78" s="87">
        <v>20.645302898550725</v>
      </c>
      <c r="F78" s="87">
        <v>24.641395942028982</v>
      </c>
      <c r="G78" s="87">
        <v>29.139993814166317</v>
      </c>
      <c r="H78" s="87">
        <v>38.256295507246378</v>
      </c>
      <c r="I78" s="87">
        <v>39.9010804347826</v>
      </c>
      <c r="J78" s="87">
        <v>43.603252608695655</v>
      </c>
      <c r="K78" s="87">
        <v>38.47857289855073</v>
      </c>
      <c r="L78" s="87">
        <v>42.949151537715871</v>
      </c>
      <c r="M78" s="87">
        <v>65.161294253743108</v>
      </c>
      <c r="N78" s="87">
        <v>72.151762815837145</v>
      </c>
      <c r="O78" s="87">
        <v>77.313232054613039</v>
      </c>
      <c r="P78" s="87">
        <v>69.980643268221456</v>
      </c>
      <c r="Q78" s="87">
        <v>67.233042533374018</v>
      </c>
    </row>
    <row r="79" spans="1:17" x14ac:dyDescent="0.25">
      <c r="A79" s="149" t="s">
        <v>242</v>
      </c>
      <c r="B79" s="148">
        <v>131.58408471381026</v>
      </c>
      <c r="C79" s="148">
        <v>139.97600872478469</v>
      </c>
      <c r="D79" s="148">
        <v>141.16717808984953</v>
      </c>
      <c r="E79" s="148">
        <v>134.71905458541045</v>
      </c>
      <c r="F79" s="148">
        <v>155.10046608639539</v>
      </c>
      <c r="G79" s="148">
        <v>156.77041538261261</v>
      </c>
      <c r="H79" s="148">
        <v>148.09616447105907</v>
      </c>
      <c r="I79" s="148">
        <v>148.97604987575738</v>
      </c>
      <c r="J79" s="148">
        <v>138.71167756723639</v>
      </c>
      <c r="K79" s="148">
        <v>138.41870745675044</v>
      </c>
      <c r="L79" s="148">
        <v>136.14437853334351</v>
      </c>
      <c r="M79" s="148">
        <v>135.17326655318936</v>
      </c>
      <c r="N79" s="148">
        <v>137.73238424043188</v>
      </c>
      <c r="O79" s="148">
        <v>124.31158914767786</v>
      </c>
      <c r="P79" s="148">
        <v>119.55970760943262</v>
      </c>
      <c r="Q79" s="148">
        <v>118.91121144677277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295.37742004267238</v>
      </c>
      <c r="C81" s="96">
        <v>286.6505548802561</v>
      </c>
      <c r="D81" s="96">
        <v>255.17166685970187</v>
      </c>
      <c r="E81" s="96">
        <v>237.42888523022793</v>
      </c>
      <c r="F81" s="96">
        <v>277.18350117423415</v>
      </c>
      <c r="G81" s="96">
        <v>313.13738459601245</v>
      </c>
      <c r="H81" s="96">
        <v>292.98789649314222</v>
      </c>
      <c r="I81" s="96">
        <v>307.22094825794284</v>
      </c>
      <c r="J81" s="96">
        <v>273.22183506090551</v>
      </c>
      <c r="K81" s="96">
        <v>270.81301109128708</v>
      </c>
      <c r="L81" s="96">
        <v>272.4692431238318</v>
      </c>
      <c r="M81" s="96">
        <v>267.09594638201634</v>
      </c>
      <c r="N81" s="96">
        <v>256.74021302483561</v>
      </c>
      <c r="O81" s="96">
        <v>251.9245573027365</v>
      </c>
      <c r="P81" s="96">
        <v>253.59402599004443</v>
      </c>
      <c r="Q81" s="96">
        <v>236.18793008495416</v>
      </c>
    </row>
    <row r="82" spans="1:17" x14ac:dyDescent="0.25">
      <c r="A82" s="132" t="s">
        <v>83</v>
      </c>
      <c r="B82" s="160">
        <v>11.170790680017653</v>
      </c>
      <c r="C82" s="160">
        <v>10.840751965453734</v>
      </c>
      <c r="D82" s="160">
        <v>9.6502612743693383</v>
      </c>
      <c r="E82" s="160">
        <v>8.9792523000358155</v>
      </c>
      <c r="F82" s="160">
        <v>10.48272028080032</v>
      </c>
      <c r="G82" s="160">
        <v>11.842449490231493</v>
      </c>
      <c r="H82" s="160">
        <v>11.080422000539993</v>
      </c>
      <c r="I82" s="160">
        <v>11.618697546380545</v>
      </c>
      <c r="J82" s="160">
        <v>10.332895209913996</v>
      </c>
      <c r="K82" s="160">
        <v>10.241796613597021</v>
      </c>
      <c r="L82" s="160">
        <v>10.304433159580883</v>
      </c>
      <c r="M82" s="160">
        <v>10.101222050364173</v>
      </c>
      <c r="N82" s="160">
        <v>9.7095816546479732</v>
      </c>
      <c r="O82" s="160">
        <v>9.5274598050806407</v>
      </c>
      <c r="P82" s="160">
        <v>9.590596944168885</v>
      </c>
      <c r="Q82" s="160">
        <v>8.9323209869749132</v>
      </c>
    </row>
    <row r="83" spans="1:17" x14ac:dyDescent="0.25">
      <c r="A83" s="76" t="s">
        <v>82</v>
      </c>
      <c r="B83" s="159">
        <v>4.9256156183742608</v>
      </c>
      <c r="C83" s="159">
        <v>4.7800893173549275</v>
      </c>
      <c r="D83" s="159">
        <v>4.2551578501469871</v>
      </c>
      <c r="E83" s="159">
        <v>3.9592851246864043</v>
      </c>
      <c r="F83" s="159">
        <v>4.6222198783584298</v>
      </c>
      <c r="G83" s="159">
        <v>5.221774880558443</v>
      </c>
      <c r="H83" s="159">
        <v>4.8857687183832645</v>
      </c>
      <c r="I83" s="159">
        <v>5.1231143559059404</v>
      </c>
      <c r="J83" s="159">
        <v>4.5561564518454061</v>
      </c>
      <c r="K83" s="159">
        <v>4.5159877044680581</v>
      </c>
      <c r="L83" s="159">
        <v>4.543606479003957</v>
      </c>
      <c r="M83" s="159">
        <v>4.4540031696182156</v>
      </c>
      <c r="N83" s="159">
        <v>4.281314404320991</v>
      </c>
      <c r="O83" s="159">
        <v>4.2010101311167025</v>
      </c>
      <c r="P83" s="159">
        <v>4.228849635705112</v>
      </c>
      <c r="Q83" s="159">
        <v>3.9385913694075496</v>
      </c>
    </row>
    <row r="84" spans="1:17" x14ac:dyDescent="0.25">
      <c r="A84" s="76" t="s">
        <v>81</v>
      </c>
      <c r="B84" s="159">
        <v>38.206226865343908</v>
      </c>
      <c r="C84" s="159">
        <v>37.077431745627663</v>
      </c>
      <c r="D84" s="159">
        <v>33.005727358040076</v>
      </c>
      <c r="E84" s="159">
        <v>30.71074915672731</v>
      </c>
      <c r="F84" s="159">
        <v>35.8528953488157</v>
      </c>
      <c r="G84" s="159">
        <v>40.503427628853011</v>
      </c>
      <c r="H84" s="159">
        <v>37.897148809139601</v>
      </c>
      <c r="I84" s="159">
        <v>39.738153462215642</v>
      </c>
      <c r="J84" s="159">
        <v>35.340465135738768</v>
      </c>
      <c r="K84" s="159">
        <v>35.028890625240898</v>
      </c>
      <c r="L84" s="159">
        <v>35.243119515072465</v>
      </c>
      <c r="M84" s="159">
        <v>34.548098906175014</v>
      </c>
      <c r="N84" s="159">
        <v>33.208614331002352</v>
      </c>
      <c r="O84" s="159">
        <v>32.585722997611569</v>
      </c>
      <c r="P84" s="159">
        <v>32.801664010985782</v>
      </c>
      <c r="Q84" s="159">
        <v>30.550235147893471</v>
      </c>
    </row>
    <row r="85" spans="1:17" x14ac:dyDescent="0.25">
      <c r="A85" s="76" t="s">
        <v>80</v>
      </c>
      <c r="B85" s="159">
        <v>16.870187678688051</v>
      </c>
      <c r="C85" s="159">
        <v>16.371761451269251</v>
      </c>
      <c r="D85" s="159">
        <v>14.573876058586105</v>
      </c>
      <c r="E85" s="159">
        <v>13.560514725861481</v>
      </c>
      <c r="F85" s="159">
        <v>15.831060091084927</v>
      </c>
      <c r="G85" s="159">
        <v>17.884530397025863</v>
      </c>
      <c r="H85" s="159">
        <v>16.733712416843748</v>
      </c>
      <c r="I85" s="159">
        <v>17.546619017754473</v>
      </c>
      <c r="J85" s="159">
        <v>15.60479346974841</v>
      </c>
      <c r="K85" s="159">
        <v>15.467215883599426</v>
      </c>
      <c r="L85" s="159">
        <v>15.56180992949653</v>
      </c>
      <c r="M85" s="159">
        <v>15.254919428270625</v>
      </c>
      <c r="N85" s="159">
        <v>14.663462013344155</v>
      </c>
      <c r="O85" s="159">
        <v>14.388420624547329</v>
      </c>
      <c r="P85" s="159">
        <v>14.483770668821226</v>
      </c>
      <c r="Q85" s="159">
        <v>13.489638806508612</v>
      </c>
    </row>
    <row r="86" spans="1:17" x14ac:dyDescent="0.25">
      <c r="A86" s="129" t="s">
        <v>79</v>
      </c>
      <c r="B86" s="158">
        <v>58.440557290830448</v>
      </c>
      <c r="C86" s="158">
        <v>56.713943037717044</v>
      </c>
      <c r="D86" s="158">
        <v>50.485830683864592</v>
      </c>
      <c r="E86" s="158">
        <v>46.975413245164745</v>
      </c>
      <c r="F86" s="158">
        <v>54.840882143616824</v>
      </c>
      <c r="G86" s="158">
        <v>61.954374378855135</v>
      </c>
      <c r="H86" s="158">
        <v>57.967788966583001</v>
      </c>
      <c r="I86" s="158">
        <v>60.783804750606095</v>
      </c>
      <c r="J86" s="158">
        <v>54.05706469599447</v>
      </c>
      <c r="K86" s="158">
        <v>53.580477774828751</v>
      </c>
      <c r="L86" s="158">
        <v>53.908164037952233</v>
      </c>
      <c r="M86" s="158">
        <v>52.845054826573332</v>
      </c>
      <c r="N86" s="158">
        <v>50.796168258123203</v>
      </c>
      <c r="O86" s="158">
        <v>49.843388576861209</v>
      </c>
      <c r="P86" s="158">
        <v>50.173693718167442</v>
      </c>
      <c r="Q86" s="158">
        <v>46.72988970361493</v>
      </c>
    </row>
    <row r="87" spans="1:17" x14ac:dyDescent="0.25">
      <c r="A87" s="92" t="s">
        <v>125</v>
      </c>
      <c r="B87" s="91">
        <v>1.3936243296470507</v>
      </c>
      <c r="C87" s="91">
        <v>1.3609899190173615</v>
      </c>
      <c r="D87" s="91">
        <v>1.1431416615259087</v>
      </c>
      <c r="E87" s="91">
        <v>1.9236261945761075</v>
      </c>
      <c r="F87" s="91">
        <v>1.3310303039516131</v>
      </c>
      <c r="G87" s="91">
        <v>1.1652993665655942</v>
      </c>
      <c r="H87" s="91">
        <v>1.1642868429648818</v>
      </c>
      <c r="I87" s="91">
        <v>0.98386183770145552</v>
      </c>
      <c r="J87" s="91">
        <v>0.85998334390885312</v>
      </c>
      <c r="K87" s="91">
        <v>0.9090957451227305</v>
      </c>
      <c r="L87" s="91">
        <v>0.84659009090271375</v>
      </c>
      <c r="M87" s="91">
        <v>0.78430064387964615</v>
      </c>
      <c r="N87" s="91">
        <v>0.55411941707345713</v>
      </c>
      <c r="O87" s="91">
        <v>0.48904709682907205</v>
      </c>
      <c r="P87" s="91">
        <v>0.37290147335459534</v>
      </c>
      <c r="Q87" s="91">
        <v>0.34052872497437381</v>
      </c>
    </row>
    <row r="88" spans="1:17" x14ac:dyDescent="0.25">
      <c r="A88" s="92" t="s">
        <v>26</v>
      </c>
      <c r="B88" s="91">
        <v>29.967547204981027</v>
      </c>
      <c r="C88" s="91">
        <v>28.67085774120169</v>
      </c>
      <c r="D88" s="91">
        <v>25.20278642039241</v>
      </c>
      <c r="E88" s="91">
        <v>20.420735073409841</v>
      </c>
      <c r="F88" s="91">
        <v>24.788778186826331</v>
      </c>
      <c r="G88" s="91">
        <v>30.590695854650075</v>
      </c>
      <c r="H88" s="91">
        <v>27.856178795600684</v>
      </c>
      <c r="I88" s="91">
        <v>31.609666957351692</v>
      </c>
      <c r="J88" s="91">
        <v>27.869874725357473</v>
      </c>
      <c r="K88" s="91">
        <v>26.554970816806101</v>
      </c>
      <c r="L88" s="91">
        <v>27.67546229239483</v>
      </c>
      <c r="M88" s="91">
        <v>26.309070909344179</v>
      </c>
      <c r="N88" s="91">
        <v>25.16727202623921</v>
      </c>
      <c r="O88" s="91">
        <v>25.445086650550529</v>
      </c>
      <c r="P88" s="91">
        <v>26.393472374534909</v>
      </c>
      <c r="Q88" s="91">
        <v>24.744645376416504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27.07938575620237</v>
      </c>
      <c r="C90" s="157">
        <v>26.682095377497994</v>
      </c>
      <c r="D90" s="157">
        <v>24.139902601946268</v>
      </c>
      <c r="E90" s="157">
        <v>24.631051977178796</v>
      </c>
      <c r="F90" s="157">
        <v>28.721073652838882</v>
      </c>
      <c r="G90" s="157">
        <v>30.198379157639465</v>
      </c>
      <c r="H90" s="157">
        <v>28.94732332801744</v>
      </c>
      <c r="I90" s="157">
        <v>28.190275955552949</v>
      </c>
      <c r="J90" s="157">
        <v>25.327206626728145</v>
      </c>
      <c r="K90" s="157">
        <v>26.116411212899919</v>
      </c>
      <c r="L90" s="157">
        <v>25.386111654654695</v>
      </c>
      <c r="M90" s="157">
        <v>25.751683273349503</v>
      </c>
      <c r="N90" s="157">
        <v>25.074776814810537</v>
      </c>
      <c r="O90" s="157">
        <v>23.909254829481608</v>
      </c>
      <c r="P90" s="157">
        <v>23.407319870277934</v>
      </c>
      <c r="Q90" s="157">
        <v>21.644715602224053</v>
      </c>
    </row>
    <row r="91" spans="1:17" x14ac:dyDescent="0.25">
      <c r="A91" s="243" t="s">
        <v>235</v>
      </c>
      <c r="B91" s="242">
        <v>165.76404190941807</v>
      </c>
      <c r="C91" s="242">
        <v>160.86657736283348</v>
      </c>
      <c r="D91" s="242">
        <v>143.20081363469478</v>
      </c>
      <c r="E91" s="242">
        <v>133.24367067775219</v>
      </c>
      <c r="F91" s="242">
        <v>155.55372343155796</v>
      </c>
      <c r="G91" s="242">
        <v>175.73082782048851</v>
      </c>
      <c r="H91" s="242">
        <v>164.42305558165262</v>
      </c>
      <c r="I91" s="242">
        <v>172.41055912508014</v>
      </c>
      <c r="J91" s="242">
        <v>153.33046009766446</v>
      </c>
      <c r="K91" s="242">
        <v>151.97864248955295</v>
      </c>
      <c r="L91" s="242">
        <v>152.90811000272575</v>
      </c>
      <c r="M91" s="242">
        <v>149.89264800101498</v>
      </c>
      <c r="N91" s="242">
        <v>144.08107236339694</v>
      </c>
      <c r="O91" s="242">
        <v>141.37855516751907</v>
      </c>
      <c r="P91" s="242">
        <v>142.31545101219601</v>
      </c>
      <c r="Q91" s="242">
        <v>132.54725407055469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0.99999999999999989</v>
      </c>
      <c r="K95" s="77">
        <f t="shared" si="0"/>
        <v>1.0000000000000002</v>
      </c>
      <c r="L95" s="77">
        <f t="shared" si="0"/>
        <v>1</v>
      </c>
      <c r="M95" s="77">
        <f t="shared" si="0"/>
        <v>1</v>
      </c>
      <c r="N95" s="77">
        <f t="shared" si="0"/>
        <v>0.99999999999999989</v>
      </c>
      <c r="O95" s="77">
        <f t="shared" si="0"/>
        <v>0.99999999999999989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5.7078661118335604E-3</v>
      </c>
      <c r="C96" s="240">
        <f t="shared" si="1"/>
        <v>5.7078661118335613E-3</v>
      </c>
      <c r="D96" s="240">
        <f t="shared" si="1"/>
        <v>5.7078661118335613E-3</v>
      </c>
      <c r="E96" s="240">
        <f t="shared" si="1"/>
        <v>5.7078661118335613E-3</v>
      </c>
      <c r="F96" s="240">
        <f t="shared" si="1"/>
        <v>5.7078661118335613E-3</v>
      </c>
      <c r="G96" s="240">
        <f t="shared" si="1"/>
        <v>5.7078661118335613E-3</v>
      </c>
      <c r="H96" s="240">
        <f t="shared" si="1"/>
        <v>5.7078661118335613E-3</v>
      </c>
      <c r="I96" s="240">
        <f t="shared" si="1"/>
        <v>5.7078661118335613E-3</v>
      </c>
      <c r="J96" s="240">
        <f t="shared" si="1"/>
        <v>5.7078661118335613E-3</v>
      </c>
      <c r="K96" s="240">
        <f t="shared" si="1"/>
        <v>5.7078661118335613E-3</v>
      </c>
      <c r="L96" s="240">
        <f t="shared" si="1"/>
        <v>5.7078661118335613E-3</v>
      </c>
      <c r="M96" s="240">
        <f t="shared" si="1"/>
        <v>5.7078661118335613E-3</v>
      </c>
      <c r="N96" s="240">
        <f t="shared" si="1"/>
        <v>5.7078661118335613E-3</v>
      </c>
      <c r="O96" s="240">
        <f t="shared" si="1"/>
        <v>5.7078661118335613E-3</v>
      </c>
      <c r="P96" s="240">
        <f t="shared" si="1"/>
        <v>5.7078661118335613E-3</v>
      </c>
      <c r="Q96" s="240">
        <f t="shared" si="1"/>
        <v>5.7078661118335613E-3</v>
      </c>
    </row>
    <row r="97" spans="1:17" x14ac:dyDescent="0.25">
      <c r="A97" s="76" t="s">
        <v>82</v>
      </c>
      <c r="B97" s="239">
        <f t="shared" ref="B97:Q97" si="2">IF(B$7=0,0,B$7/B$5)</f>
        <v>7.9910125565669839E-3</v>
      </c>
      <c r="C97" s="239">
        <f t="shared" si="2"/>
        <v>7.9910125565669857E-3</v>
      </c>
      <c r="D97" s="239">
        <f t="shared" si="2"/>
        <v>7.9910125565669857E-3</v>
      </c>
      <c r="E97" s="239">
        <f t="shared" si="2"/>
        <v>7.9910125565669857E-3</v>
      </c>
      <c r="F97" s="239">
        <f t="shared" si="2"/>
        <v>7.9910125565669857E-3</v>
      </c>
      <c r="G97" s="239">
        <f t="shared" si="2"/>
        <v>7.9910125565669857E-3</v>
      </c>
      <c r="H97" s="239">
        <f t="shared" si="2"/>
        <v>7.9910125565669857E-3</v>
      </c>
      <c r="I97" s="239">
        <f t="shared" si="2"/>
        <v>7.9910125565669857E-3</v>
      </c>
      <c r="J97" s="239">
        <f t="shared" si="2"/>
        <v>7.9910125565669857E-3</v>
      </c>
      <c r="K97" s="239">
        <f t="shared" si="2"/>
        <v>7.9910125565669857E-3</v>
      </c>
      <c r="L97" s="239">
        <f t="shared" si="2"/>
        <v>7.9910125565669857E-3</v>
      </c>
      <c r="M97" s="239">
        <f t="shared" si="2"/>
        <v>7.9910125565669857E-3</v>
      </c>
      <c r="N97" s="239">
        <f t="shared" si="2"/>
        <v>7.9910125565669857E-3</v>
      </c>
      <c r="O97" s="239">
        <f t="shared" si="2"/>
        <v>7.9910125565669857E-3</v>
      </c>
      <c r="P97" s="239">
        <f t="shared" si="2"/>
        <v>7.9910125565669857E-3</v>
      </c>
      <c r="Q97" s="239">
        <f t="shared" si="2"/>
        <v>7.9910125565669857E-3</v>
      </c>
    </row>
    <row r="98" spans="1:17" x14ac:dyDescent="0.25">
      <c r="A98" s="76" t="s">
        <v>81</v>
      </c>
      <c r="B98" s="239">
        <f t="shared" ref="B98:Q98" si="3">IF(B$8=0,0,B$8/B$5)</f>
        <v>4.5662928894668484E-2</v>
      </c>
      <c r="C98" s="239">
        <f t="shared" si="3"/>
        <v>4.5662928894668491E-2</v>
      </c>
      <c r="D98" s="239">
        <f t="shared" si="3"/>
        <v>4.5662928894668491E-2</v>
      </c>
      <c r="E98" s="239">
        <f t="shared" si="3"/>
        <v>4.5662928894668491E-2</v>
      </c>
      <c r="F98" s="239">
        <f t="shared" si="3"/>
        <v>4.5662928894668491E-2</v>
      </c>
      <c r="G98" s="239">
        <f t="shared" si="3"/>
        <v>4.5662928894668491E-2</v>
      </c>
      <c r="H98" s="239">
        <f t="shared" si="3"/>
        <v>4.5662928894668491E-2</v>
      </c>
      <c r="I98" s="239">
        <f t="shared" si="3"/>
        <v>4.5662928894668491E-2</v>
      </c>
      <c r="J98" s="239">
        <f t="shared" si="3"/>
        <v>4.5662928894668491E-2</v>
      </c>
      <c r="K98" s="239">
        <f t="shared" si="3"/>
        <v>4.5662928894668491E-2</v>
      </c>
      <c r="L98" s="239">
        <f t="shared" si="3"/>
        <v>4.5662928894668491E-2</v>
      </c>
      <c r="M98" s="239">
        <f t="shared" si="3"/>
        <v>4.5662928894668491E-2</v>
      </c>
      <c r="N98" s="239">
        <f t="shared" si="3"/>
        <v>4.5662928894668491E-2</v>
      </c>
      <c r="O98" s="239">
        <f t="shared" si="3"/>
        <v>4.5662928894668491E-2</v>
      </c>
      <c r="P98" s="239">
        <f t="shared" si="3"/>
        <v>4.5662928894668491E-2</v>
      </c>
      <c r="Q98" s="239">
        <f t="shared" si="3"/>
        <v>4.5662928894668491E-2</v>
      </c>
    </row>
    <row r="99" spans="1:17" x14ac:dyDescent="0.25">
      <c r="A99" s="76" t="s">
        <v>80</v>
      </c>
      <c r="B99" s="239">
        <f t="shared" ref="B99:Q99" si="4">IF(B$9=0,0,B$9/B$5)</f>
        <v>2.2831464447334242E-2</v>
      </c>
      <c r="C99" s="239">
        <f t="shared" si="4"/>
        <v>2.2831464447334245E-2</v>
      </c>
      <c r="D99" s="239">
        <f t="shared" si="4"/>
        <v>2.2831464447334245E-2</v>
      </c>
      <c r="E99" s="239">
        <f t="shared" si="4"/>
        <v>2.2831464447334245E-2</v>
      </c>
      <c r="F99" s="239">
        <f t="shared" si="4"/>
        <v>2.2831464447334245E-2</v>
      </c>
      <c r="G99" s="239">
        <f t="shared" si="4"/>
        <v>2.2831464447334245E-2</v>
      </c>
      <c r="H99" s="239">
        <f t="shared" si="4"/>
        <v>2.2831464447334245E-2</v>
      </c>
      <c r="I99" s="239">
        <f t="shared" si="4"/>
        <v>2.2831464447334245E-2</v>
      </c>
      <c r="J99" s="239">
        <f t="shared" si="4"/>
        <v>2.2831464447334245E-2</v>
      </c>
      <c r="K99" s="239">
        <f t="shared" si="4"/>
        <v>2.2831464447334245E-2</v>
      </c>
      <c r="L99" s="239">
        <f t="shared" si="4"/>
        <v>2.2831464447334245E-2</v>
      </c>
      <c r="M99" s="239">
        <f t="shared" si="4"/>
        <v>2.2831464447334245E-2</v>
      </c>
      <c r="N99" s="239">
        <f t="shared" si="4"/>
        <v>2.2831464447334245E-2</v>
      </c>
      <c r="O99" s="239">
        <f t="shared" si="4"/>
        <v>2.2831464447334245E-2</v>
      </c>
      <c r="P99" s="239">
        <f t="shared" si="4"/>
        <v>2.2831464447334245E-2</v>
      </c>
      <c r="Q99" s="239">
        <f t="shared" si="4"/>
        <v>2.2831464447334245E-2</v>
      </c>
    </row>
    <row r="100" spans="1:17" x14ac:dyDescent="0.25">
      <c r="A100" s="129" t="s">
        <v>79</v>
      </c>
      <c r="B100" s="238">
        <f t="shared" ref="B100:Q100" si="5">IF(B$10=0,0,B$10/B$5)</f>
        <v>1.3698878668400543E-2</v>
      </c>
      <c r="C100" s="238">
        <f t="shared" si="5"/>
        <v>1.3698878668400546E-2</v>
      </c>
      <c r="D100" s="238">
        <f t="shared" si="5"/>
        <v>1.3698878668400544E-2</v>
      </c>
      <c r="E100" s="238">
        <f t="shared" si="5"/>
        <v>1.3698878668400546E-2</v>
      </c>
      <c r="F100" s="238">
        <f t="shared" si="5"/>
        <v>1.3698878668400544E-2</v>
      </c>
      <c r="G100" s="238">
        <f t="shared" si="5"/>
        <v>1.3698878668400546E-2</v>
      </c>
      <c r="H100" s="238">
        <f t="shared" si="5"/>
        <v>1.3698878668400543E-2</v>
      </c>
      <c r="I100" s="238">
        <f t="shared" si="5"/>
        <v>1.3698878668400546E-2</v>
      </c>
      <c r="J100" s="238">
        <f t="shared" si="5"/>
        <v>1.3698878668400548E-2</v>
      </c>
      <c r="K100" s="238">
        <f t="shared" si="5"/>
        <v>1.3698878668400546E-2</v>
      </c>
      <c r="L100" s="238">
        <f t="shared" si="5"/>
        <v>1.3698878668400548E-2</v>
      </c>
      <c r="M100" s="238">
        <f t="shared" si="5"/>
        <v>1.3698878668400544E-2</v>
      </c>
      <c r="N100" s="238">
        <f t="shared" si="5"/>
        <v>1.3698878668400546E-2</v>
      </c>
      <c r="O100" s="238">
        <f t="shared" si="5"/>
        <v>1.3698878668400546E-2</v>
      </c>
      <c r="P100" s="238">
        <f t="shared" si="5"/>
        <v>1.3698878668400544E-2</v>
      </c>
      <c r="Q100" s="238">
        <f t="shared" si="5"/>
        <v>1.3698878668400546E-2</v>
      </c>
    </row>
    <row r="101" spans="1:17" x14ac:dyDescent="0.25">
      <c r="A101" s="127" t="s">
        <v>241</v>
      </c>
      <c r="B101" s="236">
        <f t="shared" ref="B101:Q101" si="6">IF(B$15=0,0,B$15/B$5)</f>
        <v>3.3802801535720496E-2</v>
      </c>
      <c r="C101" s="236">
        <f t="shared" si="6"/>
        <v>3.4275281895105758E-2</v>
      </c>
      <c r="D101" s="236">
        <f t="shared" si="6"/>
        <v>3.4535355792256958E-2</v>
      </c>
      <c r="E101" s="236">
        <f t="shared" si="6"/>
        <v>3.3446979241444595E-2</v>
      </c>
      <c r="F101" s="236">
        <f t="shared" si="6"/>
        <v>3.3522476011859689E-2</v>
      </c>
      <c r="G101" s="236">
        <f t="shared" si="6"/>
        <v>3.2700179114018485E-2</v>
      </c>
      <c r="H101" s="236">
        <f t="shared" si="6"/>
        <v>3.2487593999294212E-2</v>
      </c>
      <c r="I101" s="236">
        <f t="shared" si="6"/>
        <v>3.2013764905740746E-2</v>
      </c>
      <c r="J101" s="236">
        <f t="shared" si="6"/>
        <v>3.2006406347287554E-2</v>
      </c>
      <c r="K101" s="236">
        <f t="shared" si="6"/>
        <v>3.2019616962974826E-2</v>
      </c>
      <c r="L101" s="236">
        <f t="shared" si="6"/>
        <v>3.1456738984398228E-2</v>
      </c>
      <c r="M101" s="236">
        <f t="shared" si="6"/>
        <v>3.1668601629569741E-2</v>
      </c>
      <c r="N101" s="236">
        <f t="shared" si="6"/>
        <v>3.2060376691160741E-2</v>
      </c>
      <c r="O101" s="236">
        <f t="shared" si="6"/>
        <v>3.1368504431649298E-2</v>
      </c>
      <c r="P101" s="236">
        <f t="shared" si="6"/>
        <v>3.1141031893785549E-2</v>
      </c>
      <c r="Q101" s="236">
        <f t="shared" si="6"/>
        <v>3.1218950145628973E-2</v>
      </c>
    </row>
    <row r="102" spans="1:17" x14ac:dyDescent="0.25">
      <c r="A102" s="127" t="s">
        <v>240</v>
      </c>
      <c r="B102" s="237">
        <f t="shared" ref="B102:Q102" si="7">IF(B$16=0,0,B$16/B$5)</f>
        <v>0.79518771103943042</v>
      </c>
      <c r="C102" s="237">
        <f t="shared" si="7"/>
        <v>0.79366527432585565</v>
      </c>
      <c r="D102" s="237">
        <f t="shared" si="7"/>
        <v>0.79282725843503521</v>
      </c>
      <c r="E102" s="237">
        <f t="shared" si="7"/>
        <v>0.79633424954320831</v>
      </c>
      <c r="F102" s="237">
        <f t="shared" si="7"/>
        <v>0.7960909821718708</v>
      </c>
      <c r="G102" s="237">
        <f t="shared" si="7"/>
        <v>0.7987406055093591</v>
      </c>
      <c r="H102" s="237">
        <f t="shared" si="7"/>
        <v>0.79942560199013746</v>
      </c>
      <c r="I102" s="237">
        <f t="shared" si="7"/>
        <v>0.80095238462492069</v>
      </c>
      <c r="J102" s="237">
        <f t="shared" si="7"/>
        <v>0.80097609553549221</v>
      </c>
      <c r="K102" s="237">
        <f t="shared" si="7"/>
        <v>0.80093352799605544</v>
      </c>
      <c r="L102" s="237">
        <f t="shared" si="7"/>
        <v>0.8027472459270244</v>
      </c>
      <c r="M102" s="237">
        <f t="shared" si="7"/>
        <v>0.80206457740369408</v>
      </c>
      <c r="N102" s="237">
        <f t="shared" si="7"/>
        <v>0.80080219109412287</v>
      </c>
      <c r="O102" s="237">
        <f t="shared" si="7"/>
        <v>0.80303155726365982</v>
      </c>
      <c r="P102" s="237">
        <f t="shared" si="7"/>
        <v>0.80376452433010981</v>
      </c>
      <c r="Q102" s="237">
        <f t="shared" si="7"/>
        <v>0.8035134544075031</v>
      </c>
    </row>
    <row r="103" spans="1:17" x14ac:dyDescent="0.25">
      <c r="A103" s="142" t="s">
        <v>249</v>
      </c>
      <c r="B103" s="235">
        <f t="shared" ref="B103:Q103" si="8">IF(B$17=0,0,B$17/B$5)</f>
        <v>0.34705043043153133</v>
      </c>
      <c r="C103" s="235">
        <f t="shared" si="8"/>
        <v>0.33926413232848551</v>
      </c>
      <c r="D103" s="235">
        <f t="shared" si="8"/>
        <v>0.33497821260332517</v>
      </c>
      <c r="E103" s="235">
        <f t="shared" si="8"/>
        <v>0.35291424762500495</v>
      </c>
      <c r="F103" s="235">
        <f t="shared" si="8"/>
        <v>0.35167008932595095</v>
      </c>
      <c r="G103" s="235">
        <f t="shared" si="8"/>
        <v>0.36522123203192897</v>
      </c>
      <c r="H103" s="235">
        <f t="shared" si="8"/>
        <v>0.36872455453546549</v>
      </c>
      <c r="I103" s="235">
        <f t="shared" si="8"/>
        <v>0.3765330792688607</v>
      </c>
      <c r="J103" s="235">
        <f t="shared" si="8"/>
        <v>0.37665434553652055</v>
      </c>
      <c r="K103" s="235">
        <f t="shared" si="8"/>
        <v>0.37643663957303941</v>
      </c>
      <c r="L103" s="235">
        <f t="shared" si="8"/>
        <v>0.38571265634237034</v>
      </c>
      <c r="M103" s="235">
        <f t="shared" si="8"/>
        <v>0.38222123986454792</v>
      </c>
      <c r="N103" s="235">
        <f t="shared" si="8"/>
        <v>0.37576493462710769</v>
      </c>
      <c r="O103" s="235">
        <f t="shared" si="8"/>
        <v>0.38716672848959349</v>
      </c>
      <c r="P103" s="235">
        <f t="shared" si="8"/>
        <v>0.39091539011093163</v>
      </c>
      <c r="Q103" s="235">
        <f t="shared" si="8"/>
        <v>0.38963132671132172</v>
      </c>
    </row>
    <row r="104" spans="1:17" x14ac:dyDescent="0.25">
      <c r="A104" s="142" t="s">
        <v>248</v>
      </c>
      <c r="B104" s="235">
        <f t="shared" ref="B104:Q104" si="9">IF(B$28=0,0,B$28/B$5)</f>
        <v>0.44813728060789915</v>
      </c>
      <c r="C104" s="235">
        <f t="shared" si="9"/>
        <v>0.45440114199737025</v>
      </c>
      <c r="D104" s="235">
        <f t="shared" si="9"/>
        <v>0.45784904583171004</v>
      </c>
      <c r="E104" s="235">
        <f t="shared" si="9"/>
        <v>0.44342000191820341</v>
      </c>
      <c r="F104" s="235">
        <f t="shared" si="9"/>
        <v>0.4444208928459199</v>
      </c>
      <c r="G104" s="235">
        <f t="shared" si="9"/>
        <v>0.43351937347743014</v>
      </c>
      <c r="H104" s="235">
        <f t="shared" si="9"/>
        <v>0.43070104745467191</v>
      </c>
      <c r="I104" s="235">
        <f t="shared" si="9"/>
        <v>0.42441930535606009</v>
      </c>
      <c r="J104" s="235">
        <f t="shared" si="9"/>
        <v>0.4243217499989716</v>
      </c>
      <c r="K104" s="235">
        <f t="shared" si="9"/>
        <v>0.42449688842301603</v>
      </c>
      <c r="L104" s="235">
        <f t="shared" si="9"/>
        <v>0.417034589584654</v>
      </c>
      <c r="M104" s="235">
        <f t="shared" si="9"/>
        <v>0.41984333753914604</v>
      </c>
      <c r="N104" s="235">
        <f t="shared" si="9"/>
        <v>0.42503725646701523</v>
      </c>
      <c r="O104" s="235">
        <f t="shared" si="9"/>
        <v>0.41586482877406628</v>
      </c>
      <c r="P104" s="235">
        <f t="shared" si="9"/>
        <v>0.41284913421917813</v>
      </c>
      <c r="Q104" s="235">
        <f t="shared" si="9"/>
        <v>0.41388212769618132</v>
      </c>
    </row>
    <row r="105" spans="1:17" x14ac:dyDescent="0.25">
      <c r="A105" s="72" t="s">
        <v>239</v>
      </c>
      <c r="B105" s="277">
        <f t="shared" ref="B105:Q105" si="10">IF(B$29=0,0,B$29/B$5)</f>
        <v>7.5117336746045232E-2</v>
      </c>
      <c r="C105" s="277">
        <f t="shared" si="10"/>
        <v>7.6167293100234706E-2</v>
      </c>
      <c r="D105" s="277">
        <f t="shared" si="10"/>
        <v>7.6745235093904032E-2</v>
      </c>
      <c r="E105" s="277">
        <f t="shared" si="10"/>
        <v>7.4326620536543223E-2</v>
      </c>
      <c r="F105" s="277">
        <f t="shared" si="10"/>
        <v>7.4494391137465671E-2</v>
      </c>
      <c r="G105" s="277">
        <f t="shared" si="10"/>
        <v>7.2667064697818542E-2</v>
      </c>
      <c r="H105" s="277">
        <f t="shared" si="10"/>
        <v>7.2194653331764599E-2</v>
      </c>
      <c r="I105" s="277">
        <f t="shared" si="10"/>
        <v>7.1141699790534696E-2</v>
      </c>
      <c r="J105" s="277">
        <f t="shared" si="10"/>
        <v>7.1125347438416489E-2</v>
      </c>
      <c r="K105" s="277">
        <f t="shared" si="10"/>
        <v>7.1154704362165991E-2</v>
      </c>
      <c r="L105" s="277">
        <f t="shared" si="10"/>
        <v>6.9903864409773558E-2</v>
      </c>
      <c r="M105" s="277">
        <f t="shared" si="10"/>
        <v>7.0374670287932456E-2</v>
      </c>
      <c r="N105" s="277">
        <f t="shared" si="10"/>
        <v>7.1245281535912475E-2</v>
      </c>
      <c r="O105" s="277">
        <f t="shared" si="10"/>
        <v>6.9707787625887044E-2</v>
      </c>
      <c r="P105" s="277">
        <f t="shared" si="10"/>
        <v>6.9202293097300929E-2</v>
      </c>
      <c r="Q105" s="277">
        <f t="shared" si="10"/>
        <v>6.9375444768064093E-2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0.99999999999999978</v>
      </c>
      <c r="C107" s="77">
        <f t="shared" si="11"/>
        <v>0.99999999999999989</v>
      </c>
      <c r="D107" s="77">
        <f t="shared" si="11"/>
        <v>0.99999999999999978</v>
      </c>
      <c r="E107" s="77">
        <f t="shared" si="11"/>
        <v>1</v>
      </c>
      <c r="F107" s="77">
        <f t="shared" si="11"/>
        <v>1.0000000000000002</v>
      </c>
      <c r="G107" s="77">
        <f t="shared" si="11"/>
        <v>0.99999999999999989</v>
      </c>
      <c r="H107" s="77">
        <f t="shared" si="11"/>
        <v>1.0000000000000002</v>
      </c>
      <c r="I107" s="77">
        <f t="shared" si="11"/>
        <v>1</v>
      </c>
      <c r="J107" s="77">
        <f t="shared" si="11"/>
        <v>0.99999999999999989</v>
      </c>
      <c r="K107" s="77">
        <f t="shared" si="11"/>
        <v>0.99999999999999956</v>
      </c>
      <c r="L107" s="77">
        <f t="shared" si="11"/>
        <v>1.0000000000000002</v>
      </c>
      <c r="M107" s="77">
        <f t="shared" si="11"/>
        <v>1</v>
      </c>
      <c r="N107" s="77">
        <f t="shared" si="11"/>
        <v>1.0000000000000004</v>
      </c>
      <c r="O107" s="77">
        <f t="shared" si="11"/>
        <v>0.99999999999999989</v>
      </c>
      <c r="P107" s="77">
        <f t="shared" si="11"/>
        <v>0.99999999999999967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5.2934017176155135E-3</v>
      </c>
      <c r="C108" s="203">
        <f t="shared" si="12"/>
        <v>5.2934017176155127E-3</v>
      </c>
      <c r="D108" s="203">
        <f t="shared" si="12"/>
        <v>5.2934017176155109E-3</v>
      </c>
      <c r="E108" s="203">
        <f t="shared" si="12"/>
        <v>5.2934017176155144E-3</v>
      </c>
      <c r="F108" s="203">
        <f t="shared" si="12"/>
        <v>5.2934017176155135E-3</v>
      </c>
      <c r="G108" s="203">
        <f t="shared" si="12"/>
        <v>5.2934017176155118E-3</v>
      </c>
      <c r="H108" s="203">
        <f t="shared" si="12"/>
        <v>5.2934017176155144E-3</v>
      </c>
      <c r="I108" s="203">
        <f t="shared" si="12"/>
        <v>5.2934017176155109E-3</v>
      </c>
      <c r="J108" s="203">
        <f t="shared" si="12"/>
        <v>5.2934017176155118E-3</v>
      </c>
      <c r="K108" s="203">
        <f t="shared" si="12"/>
        <v>5.2934017176155101E-3</v>
      </c>
      <c r="L108" s="203">
        <f t="shared" si="12"/>
        <v>5.2934017176155127E-3</v>
      </c>
      <c r="M108" s="203">
        <f t="shared" si="12"/>
        <v>5.2934017176155118E-3</v>
      </c>
      <c r="N108" s="203">
        <f t="shared" si="12"/>
        <v>5.2934017176155135E-3</v>
      </c>
      <c r="O108" s="203">
        <f t="shared" si="12"/>
        <v>5.2934017176155118E-3</v>
      </c>
      <c r="P108" s="203">
        <f t="shared" si="12"/>
        <v>5.2934017176155109E-3</v>
      </c>
      <c r="Q108" s="203">
        <f t="shared" si="12"/>
        <v>5.2934017176155127E-3</v>
      </c>
    </row>
    <row r="109" spans="1:17" x14ac:dyDescent="0.25">
      <c r="A109" s="76" t="s">
        <v>82</v>
      </c>
      <c r="B109" s="202">
        <f t="shared" ref="B109:Q109" si="13">IF(B$33=0,0,B$33/B$31)</f>
        <v>7.5117348044052602E-3</v>
      </c>
      <c r="C109" s="202">
        <f t="shared" si="13"/>
        <v>7.5117348044052611E-3</v>
      </c>
      <c r="D109" s="202">
        <f t="shared" si="13"/>
        <v>7.5117348044052576E-3</v>
      </c>
      <c r="E109" s="202">
        <f t="shared" si="13"/>
        <v>7.511734804405262E-3</v>
      </c>
      <c r="F109" s="202">
        <f t="shared" si="13"/>
        <v>7.5117348044052611E-3</v>
      </c>
      <c r="G109" s="202">
        <f t="shared" si="13"/>
        <v>7.5117348044052585E-3</v>
      </c>
      <c r="H109" s="202">
        <f t="shared" si="13"/>
        <v>7.511734804405262E-3</v>
      </c>
      <c r="I109" s="202">
        <f t="shared" si="13"/>
        <v>7.5117348044052576E-3</v>
      </c>
      <c r="J109" s="202">
        <f t="shared" si="13"/>
        <v>7.5117348044052585E-3</v>
      </c>
      <c r="K109" s="202">
        <f t="shared" si="13"/>
        <v>7.5117348044052559E-3</v>
      </c>
      <c r="L109" s="202">
        <f t="shared" si="13"/>
        <v>7.5117348044052602E-3</v>
      </c>
      <c r="M109" s="202">
        <f t="shared" si="13"/>
        <v>7.5117348044052594E-3</v>
      </c>
      <c r="N109" s="202">
        <f t="shared" si="13"/>
        <v>7.5117348044052611E-3</v>
      </c>
      <c r="O109" s="202">
        <f t="shared" si="13"/>
        <v>7.5117348044052594E-3</v>
      </c>
      <c r="P109" s="202">
        <f t="shared" si="13"/>
        <v>7.5117348044052585E-3</v>
      </c>
      <c r="Q109" s="202">
        <f t="shared" si="13"/>
        <v>7.5117348044052594E-3</v>
      </c>
    </row>
    <row r="110" spans="1:17" x14ac:dyDescent="0.25">
      <c r="A110" s="76" t="s">
        <v>81</v>
      </c>
      <c r="B110" s="202">
        <f t="shared" ref="B110:Q110" si="14">IF(B$34=0,0,B$34/B$31)</f>
        <v>2.6729737058824438E-2</v>
      </c>
      <c r="C110" s="202">
        <f t="shared" si="14"/>
        <v>2.6729737058824438E-2</v>
      </c>
      <c r="D110" s="202">
        <f t="shared" si="14"/>
        <v>2.6729737058824428E-2</v>
      </c>
      <c r="E110" s="202">
        <f t="shared" si="14"/>
        <v>2.6729737058824445E-2</v>
      </c>
      <c r="F110" s="202">
        <f t="shared" si="14"/>
        <v>2.6729737058824442E-2</v>
      </c>
      <c r="G110" s="202">
        <f t="shared" si="14"/>
        <v>2.6729737058824431E-2</v>
      </c>
      <c r="H110" s="202">
        <f t="shared" si="14"/>
        <v>2.6729737058824452E-2</v>
      </c>
      <c r="I110" s="202">
        <f t="shared" si="14"/>
        <v>2.6729737058824428E-2</v>
      </c>
      <c r="J110" s="202">
        <f t="shared" si="14"/>
        <v>2.6729737058824435E-2</v>
      </c>
      <c r="K110" s="202">
        <f t="shared" si="14"/>
        <v>2.6729737058824424E-2</v>
      </c>
      <c r="L110" s="202">
        <f t="shared" si="14"/>
        <v>2.6729737058824442E-2</v>
      </c>
      <c r="M110" s="202">
        <f t="shared" si="14"/>
        <v>2.6729737058824435E-2</v>
      </c>
      <c r="N110" s="202">
        <f t="shared" si="14"/>
        <v>2.6729737058824442E-2</v>
      </c>
      <c r="O110" s="202">
        <f t="shared" si="14"/>
        <v>2.6729737058824431E-2</v>
      </c>
      <c r="P110" s="202">
        <f t="shared" si="14"/>
        <v>2.6729737058824431E-2</v>
      </c>
      <c r="Q110" s="202">
        <f t="shared" si="14"/>
        <v>2.6729737058824438E-2</v>
      </c>
    </row>
    <row r="111" spans="1:17" x14ac:dyDescent="0.25">
      <c r="A111" s="76" t="s">
        <v>80</v>
      </c>
      <c r="B111" s="202">
        <f t="shared" ref="B111:Q111" si="15">IF(B$35=0,0,B$35/B$31)</f>
        <v>2.1173606870462054E-2</v>
      </c>
      <c r="C111" s="202">
        <f t="shared" si="15"/>
        <v>2.1173606870462051E-2</v>
      </c>
      <c r="D111" s="202">
        <f t="shared" si="15"/>
        <v>2.1173606870462044E-2</v>
      </c>
      <c r="E111" s="202">
        <f t="shared" si="15"/>
        <v>2.1173606870462058E-2</v>
      </c>
      <c r="F111" s="202">
        <f t="shared" si="15"/>
        <v>2.1173606870462054E-2</v>
      </c>
      <c r="G111" s="202">
        <f t="shared" si="15"/>
        <v>2.1173606870462047E-2</v>
      </c>
      <c r="H111" s="202">
        <f t="shared" si="15"/>
        <v>2.1173606870462058E-2</v>
      </c>
      <c r="I111" s="202">
        <f t="shared" si="15"/>
        <v>2.1173606870462044E-2</v>
      </c>
      <c r="J111" s="202">
        <f t="shared" si="15"/>
        <v>2.1173606870462047E-2</v>
      </c>
      <c r="K111" s="202">
        <f t="shared" si="15"/>
        <v>2.117360687046204E-2</v>
      </c>
      <c r="L111" s="202">
        <f t="shared" si="15"/>
        <v>2.1173606870462051E-2</v>
      </c>
      <c r="M111" s="202">
        <f t="shared" si="15"/>
        <v>2.1173606870462047E-2</v>
      </c>
      <c r="N111" s="202">
        <f t="shared" si="15"/>
        <v>2.1173606870462054E-2</v>
      </c>
      <c r="O111" s="202">
        <f t="shared" si="15"/>
        <v>2.1173606870462047E-2</v>
      </c>
      <c r="P111" s="202">
        <f t="shared" si="15"/>
        <v>2.1173606870462044E-2</v>
      </c>
      <c r="Q111" s="202">
        <f t="shared" si="15"/>
        <v>2.1173606870462051E-2</v>
      </c>
    </row>
    <row r="112" spans="1:17" x14ac:dyDescent="0.25">
      <c r="A112" s="129" t="s">
        <v>79</v>
      </c>
      <c r="B112" s="201">
        <f t="shared" ref="B112:Q112" si="16">IF(B$36=0,0,B$36/B$31)</f>
        <v>1.2704164122277229E-2</v>
      </c>
      <c r="C112" s="201">
        <f t="shared" si="16"/>
        <v>1.270416412227723E-2</v>
      </c>
      <c r="D112" s="201">
        <f t="shared" si="16"/>
        <v>1.2704164122277225E-2</v>
      </c>
      <c r="E112" s="201">
        <f t="shared" si="16"/>
        <v>1.270416412227723E-2</v>
      </c>
      <c r="F112" s="201">
        <f t="shared" si="16"/>
        <v>1.2704164122277229E-2</v>
      </c>
      <c r="G112" s="201">
        <f t="shared" si="16"/>
        <v>1.2704164122277227E-2</v>
      </c>
      <c r="H112" s="201">
        <f t="shared" si="16"/>
        <v>1.270416412227723E-2</v>
      </c>
      <c r="I112" s="201">
        <f t="shared" si="16"/>
        <v>1.2704164122277225E-2</v>
      </c>
      <c r="J112" s="201">
        <f t="shared" si="16"/>
        <v>1.2704164122277227E-2</v>
      </c>
      <c r="K112" s="201">
        <f t="shared" si="16"/>
        <v>1.2704164122277222E-2</v>
      </c>
      <c r="L112" s="201">
        <f t="shared" si="16"/>
        <v>1.270416412227723E-2</v>
      </c>
      <c r="M112" s="201">
        <f t="shared" si="16"/>
        <v>1.2704164122277227E-2</v>
      </c>
      <c r="N112" s="201">
        <f t="shared" si="16"/>
        <v>1.270416412227723E-2</v>
      </c>
      <c r="O112" s="201">
        <f t="shared" si="16"/>
        <v>1.2704164122277225E-2</v>
      </c>
      <c r="P112" s="201">
        <f t="shared" si="16"/>
        <v>1.2704164122277225E-2</v>
      </c>
      <c r="Q112" s="201">
        <f t="shared" si="16"/>
        <v>1.2704164122277227E-2</v>
      </c>
    </row>
    <row r="113" spans="1:17" x14ac:dyDescent="0.25">
      <c r="A113" s="127" t="s">
        <v>238</v>
      </c>
      <c r="B113" s="200">
        <f t="shared" ref="B113:Q113" si="17">IF(B$41=0,0,B$41/B$31)</f>
        <v>9.9946389412647302E-2</v>
      </c>
      <c r="C113" s="200">
        <f t="shared" si="17"/>
        <v>0.10384932000272079</v>
      </c>
      <c r="D113" s="200">
        <f t="shared" si="17"/>
        <v>0.10599766405281361</v>
      </c>
      <c r="E113" s="200">
        <f t="shared" si="17"/>
        <v>9.7007114394387403E-2</v>
      </c>
      <c r="F113" s="200">
        <f t="shared" si="17"/>
        <v>9.7630756518026676E-2</v>
      </c>
      <c r="G113" s="200">
        <f t="shared" si="17"/>
        <v>9.0838161539300674E-2</v>
      </c>
      <c r="H113" s="200">
        <f t="shared" si="17"/>
        <v>8.9082099237936058E-2</v>
      </c>
      <c r="I113" s="200">
        <f t="shared" si="17"/>
        <v>8.5168027410479061E-2</v>
      </c>
      <c r="J113" s="200">
        <f t="shared" si="17"/>
        <v>8.5107241935876154E-2</v>
      </c>
      <c r="K113" s="200">
        <f t="shared" si="17"/>
        <v>8.5216368410776844E-2</v>
      </c>
      <c r="L113" s="200">
        <f t="shared" si="17"/>
        <v>8.0566707028188134E-2</v>
      </c>
      <c r="M113" s="200">
        <f t="shared" si="17"/>
        <v>8.2316801359748462E-2</v>
      </c>
      <c r="N113" s="200">
        <f t="shared" si="17"/>
        <v>8.5553064713215596E-2</v>
      </c>
      <c r="O113" s="200">
        <f t="shared" si="17"/>
        <v>7.983784427615051E-2</v>
      </c>
      <c r="P113" s="200">
        <f t="shared" si="17"/>
        <v>7.795880420856928E-2</v>
      </c>
      <c r="Q113" s="200">
        <f t="shared" si="17"/>
        <v>7.8602449013277065E-2</v>
      </c>
    </row>
    <row r="114" spans="1:17" x14ac:dyDescent="0.25">
      <c r="A114" s="142" t="s">
        <v>247</v>
      </c>
      <c r="B114" s="199">
        <f t="shared" ref="B114:Q114" si="18">IF(B$42=0,0,B$42/B$31)</f>
        <v>1.8911885745846711E-2</v>
      </c>
      <c r="C114" s="199">
        <f t="shared" si="18"/>
        <v>1.8487585508198807E-2</v>
      </c>
      <c r="D114" s="199">
        <f t="shared" si="18"/>
        <v>1.8254032061636827E-2</v>
      </c>
      <c r="E114" s="199">
        <f t="shared" si="18"/>
        <v>1.9231423862136075E-2</v>
      </c>
      <c r="F114" s="199">
        <f t="shared" si="18"/>
        <v>1.9163625705043468E-2</v>
      </c>
      <c r="G114" s="199">
        <f t="shared" si="18"/>
        <v>1.9902070726599715E-2</v>
      </c>
      <c r="H114" s="199">
        <f t="shared" si="18"/>
        <v>2.0092977952490078E-2</v>
      </c>
      <c r="I114" s="199">
        <f t="shared" si="18"/>
        <v>2.0518489390173533E-2</v>
      </c>
      <c r="J114" s="199">
        <f t="shared" si="18"/>
        <v>2.0525097576182573E-2</v>
      </c>
      <c r="K114" s="199">
        <f t="shared" si="18"/>
        <v>2.0513234083310867E-2</v>
      </c>
      <c r="L114" s="199">
        <f t="shared" si="18"/>
        <v>2.1018713846295226E-2</v>
      </c>
      <c r="M114" s="199">
        <f t="shared" si="18"/>
        <v>2.0828455417750295E-2</v>
      </c>
      <c r="N114" s="199">
        <f t="shared" si="18"/>
        <v>2.0476630736711989E-2</v>
      </c>
      <c r="O114" s="199">
        <f t="shared" si="18"/>
        <v>2.1097950879023605E-2</v>
      </c>
      <c r="P114" s="199">
        <f t="shared" si="18"/>
        <v>2.1302227416570136E-2</v>
      </c>
      <c r="Q114" s="199">
        <f t="shared" si="18"/>
        <v>2.1232254703170389E-2</v>
      </c>
    </row>
    <row r="115" spans="1:17" x14ac:dyDescent="0.25">
      <c r="A115" s="142" t="s">
        <v>246</v>
      </c>
      <c r="B115" s="199">
        <f t="shared" ref="B115:Q115" si="19">IF(B$53=0,0,B$53/B$31)</f>
        <v>8.1034503666800595E-2</v>
      </c>
      <c r="C115" s="199">
        <f t="shared" si="19"/>
        <v>8.5361734494521987E-2</v>
      </c>
      <c r="D115" s="199">
        <f t="shared" si="19"/>
        <v>8.7743631991176768E-2</v>
      </c>
      <c r="E115" s="199">
        <f t="shared" si="19"/>
        <v>7.7775690532251321E-2</v>
      </c>
      <c r="F115" s="199">
        <f t="shared" si="19"/>
        <v>7.8467130812983205E-2</v>
      </c>
      <c r="G115" s="199">
        <f t="shared" si="19"/>
        <v>7.0936090812700955E-2</v>
      </c>
      <c r="H115" s="199">
        <f t="shared" si="19"/>
        <v>6.8989121285445987E-2</v>
      </c>
      <c r="I115" s="199">
        <f t="shared" si="19"/>
        <v>6.4649538020305528E-2</v>
      </c>
      <c r="J115" s="199">
        <f t="shared" si="19"/>
        <v>6.4582144359693575E-2</v>
      </c>
      <c r="K115" s="199">
        <f t="shared" si="19"/>
        <v>6.470313432746598E-2</v>
      </c>
      <c r="L115" s="199">
        <f t="shared" si="19"/>
        <v>5.9547993181892911E-2</v>
      </c>
      <c r="M115" s="199">
        <f t="shared" si="19"/>
        <v>6.148834594199816E-2</v>
      </c>
      <c r="N115" s="199">
        <f t="shared" si="19"/>
        <v>6.5076433976503603E-2</v>
      </c>
      <c r="O115" s="199">
        <f t="shared" si="19"/>
        <v>5.8739893397126902E-2</v>
      </c>
      <c r="P115" s="199">
        <f t="shared" si="19"/>
        <v>5.665657679199914E-2</v>
      </c>
      <c r="Q115" s="199">
        <f t="shared" si="19"/>
        <v>5.7370194310106676E-2</v>
      </c>
    </row>
    <row r="116" spans="1:17" x14ac:dyDescent="0.25">
      <c r="A116" s="127" t="s">
        <v>237</v>
      </c>
      <c r="B116" s="200">
        <f t="shared" ref="B116:Q116" si="20">IF(B$54=0,0,B$54/B$31)</f>
        <v>0.72572029290324724</v>
      </c>
      <c r="C116" s="200">
        <f t="shared" si="20"/>
        <v>0.72144788564734652</v>
      </c>
      <c r="D116" s="200">
        <f t="shared" si="20"/>
        <v>0.71909616544736865</v>
      </c>
      <c r="E116" s="200">
        <f t="shared" si="20"/>
        <v>0.72893781871501551</v>
      </c>
      <c r="F116" s="200">
        <f t="shared" si="20"/>
        <v>0.7282551385923155</v>
      </c>
      <c r="G116" s="200">
        <f t="shared" si="20"/>
        <v>0.73569076456714388</v>
      </c>
      <c r="H116" s="200">
        <f t="shared" si="20"/>
        <v>0.73761306708957319</v>
      </c>
      <c r="I116" s="200">
        <f t="shared" si="20"/>
        <v>0.74189767028448383</v>
      </c>
      <c r="J116" s="200">
        <f t="shared" si="20"/>
        <v>0.74196421010546021</v>
      </c>
      <c r="K116" s="200">
        <f t="shared" si="20"/>
        <v>0.74184475301227903</v>
      </c>
      <c r="L116" s="200">
        <f t="shared" si="20"/>
        <v>0.74693458142966862</v>
      </c>
      <c r="M116" s="200">
        <f t="shared" si="20"/>
        <v>0.74501881184368457</v>
      </c>
      <c r="N116" s="200">
        <f t="shared" si="20"/>
        <v>0.74147618285906391</v>
      </c>
      <c r="O116" s="200">
        <f t="shared" si="20"/>
        <v>0.74773244304634223</v>
      </c>
      <c r="P116" s="200">
        <f t="shared" si="20"/>
        <v>0.74978936520613659</v>
      </c>
      <c r="Q116" s="200">
        <f t="shared" si="20"/>
        <v>0.74908478881913931</v>
      </c>
    </row>
    <row r="117" spans="1:17" x14ac:dyDescent="0.25">
      <c r="A117" s="142" t="s">
        <v>245</v>
      </c>
      <c r="B117" s="199">
        <f t="shared" ref="B117:Q117" si="21">IF(B$55=0,0,B$55/B$31)</f>
        <v>0.56735657237540138</v>
      </c>
      <c r="C117" s="199">
        <f t="shared" si="21"/>
        <v>0.55462756524596424</v>
      </c>
      <c r="D117" s="199">
        <f t="shared" si="21"/>
        <v>0.54762096184910491</v>
      </c>
      <c r="E117" s="199">
        <f t="shared" si="21"/>
        <v>0.5769427158640823</v>
      </c>
      <c r="F117" s="199">
        <f t="shared" si="21"/>
        <v>0.57490877115130412</v>
      </c>
      <c r="G117" s="199">
        <f t="shared" si="21"/>
        <v>0.59706212179799156</v>
      </c>
      <c r="H117" s="199">
        <f t="shared" si="21"/>
        <v>0.60278933857470229</v>
      </c>
      <c r="I117" s="199">
        <f t="shared" si="21"/>
        <v>0.61555468170520633</v>
      </c>
      <c r="J117" s="199">
        <f t="shared" si="21"/>
        <v>0.61575292728547737</v>
      </c>
      <c r="K117" s="199">
        <f t="shared" si="21"/>
        <v>0.61539702249932615</v>
      </c>
      <c r="L117" s="199">
        <f t="shared" si="21"/>
        <v>0.63056141538885679</v>
      </c>
      <c r="M117" s="199">
        <f t="shared" si="21"/>
        <v>0.62485366253250896</v>
      </c>
      <c r="N117" s="199">
        <f t="shared" si="21"/>
        <v>0.61429892210135983</v>
      </c>
      <c r="O117" s="199">
        <f t="shared" si="21"/>
        <v>0.63293852637070824</v>
      </c>
      <c r="P117" s="199">
        <f t="shared" si="21"/>
        <v>0.639066822497104</v>
      </c>
      <c r="Q117" s="199">
        <f t="shared" si="21"/>
        <v>0.63696764109511161</v>
      </c>
    </row>
    <row r="118" spans="1:17" x14ac:dyDescent="0.25">
      <c r="A118" s="142" t="s">
        <v>244</v>
      </c>
      <c r="B118" s="199">
        <f t="shared" ref="B118:Q118" si="22">IF(B$66=0,0,B$66/B$31)</f>
        <v>0.15836372052784592</v>
      </c>
      <c r="C118" s="199">
        <f t="shared" si="22"/>
        <v>0.16682032040138225</v>
      </c>
      <c r="D118" s="199">
        <f t="shared" si="22"/>
        <v>0.17147520359826365</v>
      </c>
      <c r="E118" s="199">
        <f t="shared" si="22"/>
        <v>0.15199510285093321</v>
      </c>
      <c r="F118" s="199">
        <f t="shared" si="22"/>
        <v>0.15334636744101143</v>
      </c>
      <c r="G118" s="199">
        <f t="shared" si="22"/>
        <v>0.13862864276915238</v>
      </c>
      <c r="H118" s="199">
        <f t="shared" si="22"/>
        <v>0.13482372851487087</v>
      </c>
      <c r="I118" s="199">
        <f t="shared" si="22"/>
        <v>0.12634298857927753</v>
      </c>
      <c r="J118" s="199">
        <f t="shared" si="22"/>
        <v>0.1262112828199829</v>
      </c>
      <c r="K118" s="199">
        <f t="shared" si="22"/>
        <v>0.12644773051295294</v>
      </c>
      <c r="L118" s="199">
        <f t="shared" si="22"/>
        <v>0.11637316604081184</v>
      </c>
      <c r="M118" s="199">
        <f t="shared" si="22"/>
        <v>0.12016514931117567</v>
      </c>
      <c r="N118" s="199">
        <f t="shared" si="22"/>
        <v>0.12717726075770416</v>
      </c>
      <c r="O118" s="199">
        <f t="shared" si="22"/>
        <v>0.11479391667563396</v>
      </c>
      <c r="P118" s="199">
        <f t="shared" si="22"/>
        <v>0.11072254270903258</v>
      </c>
      <c r="Q118" s="199">
        <f t="shared" si="22"/>
        <v>0.11211714772402769</v>
      </c>
    </row>
    <row r="119" spans="1:17" x14ac:dyDescent="0.25">
      <c r="A119" s="127" t="s">
        <v>236</v>
      </c>
      <c r="B119" s="200">
        <f t="shared" ref="B119:Q119" si="23">IF(B$67=0,0,B$67/B$31)</f>
        <v>0.10092067311052087</v>
      </c>
      <c r="C119" s="200">
        <f t="shared" si="23"/>
        <v>0.10129014977634812</v>
      </c>
      <c r="D119" s="200">
        <f t="shared" si="23"/>
        <v>0.1014935259262332</v>
      </c>
      <c r="E119" s="200">
        <f t="shared" si="23"/>
        <v>0.10064242231701255</v>
      </c>
      <c r="F119" s="200">
        <f t="shared" si="23"/>
        <v>0.10070146031607349</v>
      </c>
      <c r="G119" s="200">
        <f t="shared" si="23"/>
        <v>0.10005842931997082</v>
      </c>
      <c r="H119" s="200">
        <f t="shared" si="23"/>
        <v>9.9892189098906417E-2</v>
      </c>
      <c r="I119" s="200">
        <f t="shared" si="23"/>
        <v>9.9521657731452579E-2</v>
      </c>
      <c r="J119" s="200">
        <f t="shared" si="23"/>
        <v>9.9515903385079124E-2</v>
      </c>
      <c r="K119" s="200">
        <f t="shared" si="23"/>
        <v>9.9526234003359179E-2</v>
      </c>
      <c r="L119" s="200">
        <f t="shared" si="23"/>
        <v>9.9086066968558789E-2</v>
      </c>
      <c r="M119" s="200">
        <f t="shared" si="23"/>
        <v>9.9251742222982386E-2</v>
      </c>
      <c r="N119" s="200">
        <f t="shared" si="23"/>
        <v>9.9558107854136366E-2</v>
      </c>
      <c r="O119" s="200">
        <f t="shared" si="23"/>
        <v>9.9017068103922704E-2</v>
      </c>
      <c r="P119" s="200">
        <f t="shared" si="23"/>
        <v>9.8839186011709379E-2</v>
      </c>
      <c r="Q119" s="200">
        <f t="shared" si="23"/>
        <v>9.8900117593999221E-2</v>
      </c>
    </row>
    <row r="120" spans="1:17" x14ac:dyDescent="0.25">
      <c r="A120" s="142" t="s">
        <v>243</v>
      </c>
      <c r="B120" s="199">
        <f t="shared" ref="B120:Q120" si="24">IF(B$68=0,0,B$68/B$31)</f>
        <v>6.6191600110463489E-2</v>
      </c>
      <c r="C120" s="199">
        <f t="shared" si="24"/>
        <v>6.4706549278695832E-2</v>
      </c>
      <c r="D120" s="199">
        <f t="shared" si="24"/>
        <v>6.3889112215728891E-2</v>
      </c>
      <c r="E120" s="199">
        <f t="shared" si="24"/>
        <v>6.7309983517476274E-2</v>
      </c>
      <c r="F120" s="199">
        <f t="shared" si="24"/>
        <v>6.707268996765213E-2</v>
      </c>
      <c r="G120" s="199">
        <f t="shared" si="24"/>
        <v>6.9657247543099002E-2</v>
      </c>
      <c r="H120" s="199">
        <f t="shared" si="24"/>
        <v>7.032542283371529E-2</v>
      </c>
      <c r="I120" s="199">
        <f t="shared" si="24"/>
        <v>7.1814712865607366E-2</v>
      </c>
      <c r="J120" s="199">
        <f t="shared" si="24"/>
        <v>7.1837841516639023E-2</v>
      </c>
      <c r="K120" s="199">
        <f t="shared" si="24"/>
        <v>7.1796319291588043E-2</v>
      </c>
      <c r="L120" s="199">
        <f t="shared" si="24"/>
        <v>7.356549846203328E-2</v>
      </c>
      <c r="M120" s="199">
        <f t="shared" si="24"/>
        <v>7.289959396212603E-2</v>
      </c>
      <c r="N120" s="199">
        <f t="shared" si="24"/>
        <v>7.166820757849196E-2</v>
      </c>
      <c r="O120" s="199">
        <f t="shared" si="24"/>
        <v>7.3842828076582601E-2</v>
      </c>
      <c r="P120" s="199">
        <f t="shared" si="24"/>
        <v>7.4557795957995457E-2</v>
      </c>
      <c r="Q120" s="199">
        <f t="shared" si="24"/>
        <v>7.4312891461096361E-2</v>
      </c>
    </row>
    <row r="121" spans="1:17" x14ac:dyDescent="0.25">
      <c r="A121" s="140" t="s">
        <v>242</v>
      </c>
      <c r="B121" s="198">
        <f t="shared" ref="B121:Q121" si="25">IF(B$79=0,0,B$79/B$31)</f>
        <v>3.4729073000057391E-2</v>
      </c>
      <c r="C121" s="198">
        <f t="shared" si="25"/>
        <v>3.6583600497652281E-2</v>
      </c>
      <c r="D121" s="198">
        <f t="shared" si="25"/>
        <v>3.7604413710504318E-2</v>
      </c>
      <c r="E121" s="198">
        <f t="shared" si="25"/>
        <v>3.3332438799536283E-2</v>
      </c>
      <c r="F121" s="198">
        <f t="shared" si="25"/>
        <v>3.3628770348421363E-2</v>
      </c>
      <c r="G121" s="198">
        <f t="shared" si="25"/>
        <v>3.0401181776871834E-2</v>
      </c>
      <c r="H121" s="198">
        <f t="shared" si="25"/>
        <v>2.9566766265191131E-2</v>
      </c>
      <c r="I121" s="198">
        <f t="shared" si="25"/>
        <v>2.7706944865845216E-2</v>
      </c>
      <c r="J121" s="198">
        <f t="shared" si="25"/>
        <v>2.7678061868440098E-2</v>
      </c>
      <c r="K121" s="198">
        <f t="shared" si="25"/>
        <v>2.7729914711771129E-2</v>
      </c>
      <c r="L121" s="198">
        <f t="shared" si="25"/>
        <v>2.5520568506525527E-2</v>
      </c>
      <c r="M121" s="198">
        <f t="shared" si="25"/>
        <v>2.6352148260856356E-2</v>
      </c>
      <c r="N121" s="198">
        <f t="shared" si="25"/>
        <v>2.7889900275644402E-2</v>
      </c>
      <c r="O121" s="198">
        <f t="shared" si="25"/>
        <v>2.5174240027340099E-2</v>
      </c>
      <c r="P121" s="198">
        <f t="shared" si="25"/>
        <v>2.4281390053713915E-2</v>
      </c>
      <c r="Q121" s="198">
        <f t="shared" si="25"/>
        <v>2.4587226132902856E-2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3.7818702182461472E-2</v>
      </c>
      <c r="C124" s="203">
        <f t="shared" si="27"/>
        <v>3.7818702182461472E-2</v>
      </c>
      <c r="D124" s="203">
        <f t="shared" si="27"/>
        <v>3.7818702182461472E-2</v>
      </c>
      <c r="E124" s="203">
        <f t="shared" si="27"/>
        <v>3.7818702182461472E-2</v>
      </c>
      <c r="F124" s="203">
        <f t="shared" si="27"/>
        <v>3.7818702182461472E-2</v>
      </c>
      <c r="G124" s="203">
        <f t="shared" si="27"/>
        <v>3.7818702182461472E-2</v>
      </c>
      <c r="H124" s="203">
        <f t="shared" si="27"/>
        <v>3.7818702182461472E-2</v>
      </c>
      <c r="I124" s="203">
        <f t="shared" si="27"/>
        <v>3.7818702182461472E-2</v>
      </c>
      <c r="J124" s="203">
        <f t="shared" si="27"/>
        <v>3.7818702182461472E-2</v>
      </c>
      <c r="K124" s="203">
        <f t="shared" si="27"/>
        <v>3.7818702182461472E-2</v>
      </c>
      <c r="L124" s="203">
        <f t="shared" si="27"/>
        <v>3.7818702182461472E-2</v>
      </c>
      <c r="M124" s="203">
        <f t="shared" si="27"/>
        <v>3.7818702182461472E-2</v>
      </c>
      <c r="N124" s="203">
        <f t="shared" si="27"/>
        <v>3.7818702182461472E-2</v>
      </c>
      <c r="O124" s="203">
        <f t="shared" si="27"/>
        <v>3.7818702182461472E-2</v>
      </c>
      <c r="P124" s="203">
        <f t="shared" si="27"/>
        <v>3.7818702182461472E-2</v>
      </c>
      <c r="Q124" s="203">
        <f t="shared" si="27"/>
        <v>3.7818702182461472E-2</v>
      </c>
    </row>
    <row r="125" spans="1:17" x14ac:dyDescent="0.25">
      <c r="A125" s="76" t="s">
        <v>82</v>
      </c>
      <c r="B125" s="202">
        <f t="shared" ref="B125:Q125" si="28">IF(B$83=0,0,B$83/B$81)</f>
        <v>1.6675667414464756E-2</v>
      </c>
      <c r="C125" s="202">
        <f t="shared" si="28"/>
        <v>1.6675667414464756E-2</v>
      </c>
      <c r="D125" s="202">
        <f t="shared" si="28"/>
        <v>1.6675667414464756E-2</v>
      </c>
      <c r="E125" s="202">
        <f t="shared" si="28"/>
        <v>1.6675667414464756E-2</v>
      </c>
      <c r="F125" s="202">
        <f t="shared" si="28"/>
        <v>1.6675667414464756E-2</v>
      </c>
      <c r="G125" s="202">
        <f t="shared" si="28"/>
        <v>1.6675667414464756E-2</v>
      </c>
      <c r="H125" s="202">
        <f t="shared" si="28"/>
        <v>1.6675667414464756E-2</v>
      </c>
      <c r="I125" s="202">
        <f t="shared" si="28"/>
        <v>1.6675667414464756E-2</v>
      </c>
      <c r="J125" s="202">
        <f t="shared" si="28"/>
        <v>1.6675667414464756E-2</v>
      </c>
      <c r="K125" s="202">
        <f t="shared" si="28"/>
        <v>1.6675667414464756E-2</v>
      </c>
      <c r="L125" s="202">
        <f t="shared" si="28"/>
        <v>1.6675667414464756E-2</v>
      </c>
      <c r="M125" s="202">
        <f t="shared" si="28"/>
        <v>1.6675667414464756E-2</v>
      </c>
      <c r="N125" s="202">
        <f t="shared" si="28"/>
        <v>1.6675667414464756E-2</v>
      </c>
      <c r="O125" s="202">
        <f t="shared" si="28"/>
        <v>1.6675667414464756E-2</v>
      </c>
      <c r="P125" s="202">
        <f t="shared" si="28"/>
        <v>1.6675667414464756E-2</v>
      </c>
      <c r="Q125" s="202">
        <f t="shared" si="28"/>
        <v>1.6675667414464752E-2</v>
      </c>
    </row>
    <row r="126" spans="1:17" x14ac:dyDescent="0.25">
      <c r="A126" s="76" t="s">
        <v>81</v>
      </c>
      <c r="B126" s="202">
        <f t="shared" ref="B126:Q126" si="29">IF(B$84=0,0,B$84/B$81)</f>
        <v>0.12934714799738029</v>
      </c>
      <c r="C126" s="202">
        <f t="shared" si="29"/>
        <v>0.12934714799738029</v>
      </c>
      <c r="D126" s="202">
        <f t="shared" si="29"/>
        <v>0.12934714799738029</v>
      </c>
      <c r="E126" s="202">
        <f t="shared" si="29"/>
        <v>0.12934714799738029</v>
      </c>
      <c r="F126" s="202">
        <f t="shared" si="29"/>
        <v>0.12934714799738029</v>
      </c>
      <c r="G126" s="202">
        <f t="shared" si="29"/>
        <v>0.12934714799738029</v>
      </c>
      <c r="H126" s="202">
        <f t="shared" si="29"/>
        <v>0.12934714799738029</v>
      </c>
      <c r="I126" s="202">
        <f t="shared" si="29"/>
        <v>0.12934714799738029</v>
      </c>
      <c r="J126" s="202">
        <f t="shared" si="29"/>
        <v>0.12934714799738029</v>
      </c>
      <c r="K126" s="202">
        <f t="shared" si="29"/>
        <v>0.12934714799738029</v>
      </c>
      <c r="L126" s="202">
        <f t="shared" si="29"/>
        <v>0.12934714799738029</v>
      </c>
      <c r="M126" s="202">
        <f t="shared" si="29"/>
        <v>0.12934714799738029</v>
      </c>
      <c r="N126" s="202">
        <f t="shared" si="29"/>
        <v>0.12934714799738029</v>
      </c>
      <c r="O126" s="202">
        <f t="shared" si="29"/>
        <v>0.12934714799738029</v>
      </c>
      <c r="P126" s="202">
        <f t="shared" si="29"/>
        <v>0.12934714799738029</v>
      </c>
      <c r="Q126" s="202">
        <f t="shared" si="29"/>
        <v>0.12934714799738029</v>
      </c>
    </row>
    <row r="127" spans="1:17" x14ac:dyDescent="0.25">
      <c r="A127" s="76" t="s">
        <v>80</v>
      </c>
      <c r="B127" s="202">
        <f t="shared" ref="B127:Q127" si="30">IF(B$85=0,0,B$85/B$81)</f>
        <v>5.7114005790459069E-2</v>
      </c>
      <c r="C127" s="202">
        <f t="shared" si="30"/>
        <v>5.7114005790459062E-2</v>
      </c>
      <c r="D127" s="202">
        <f t="shared" si="30"/>
        <v>5.7114005790459069E-2</v>
      </c>
      <c r="E127" s="202">
        <f t="shared" si="30"/>
        <v>5.7114005790459069E-2</v>
      </c>
      <c r="F127" s="202">
        <f t="shared" si="30"/>
        <v>5.7114005790459069E-2</v>
      </c>
      <c r="G127" s="202">
        <f t="shared" si="30"/>
        <v>5.7114005790459069E-2</v>
      </c>
      <c r="H127" s="202">
        <f t="shared" si="30"/>
        <v>5.7114005790459069E-2</v>
      </c>
      <c r="I127" s="202">
        <f t="shared" si="30"/>
        <v>5.7114005790459069E-2</v>
      </c>
      <c r="J127" s="202">
        <f t="shared" si="30"/>
        <v>5.7114005790459069E-2</v>
      </c>
      <c r="K127" s="202">
        <f t="shared" si="30"/>
        <v>5.7114005790459069E-2</v>
      </c>
      <c r="L127" s="202">
        <f t="shared" si="30"/>
        <v>5.7114005790459069E-2</v>
      </c>
      <c r="M127" s="202">
        <f t="shared" si="30"/>
        <v>5.7114005790459069E-2</v>
      </c>
      <c r="N127" s="202">
        <f t="shared" si="30"/>
        <v>5.7114005790459069E-2</v>
      </c>
      <c r="O127" s="202">
        <f t="shared" si="30"/>
        <v>5.7114005790459069E-2</v>
      </c>
      <c r="P127" s="202">
        <f t="shared" si="30"/>
        <v>5.7114005790459069E-2</v>
      </c>
      <c r="Q127" s="202">
        <f t="shared" si="30"/>
        <v>5.7114005790459062E-2</v>
      </c>
    </row>
    <row r="128" spans="1:17" x14ac:dyDescent="0.25">
      <c r="A128" s="129" t="s">
        <v>79</v>
      </c>
      <c r="B128" s="201">
        <f t="shared" ref="B128:Q128" si="31">IF(B$86=0,0,B$86/B$81)</f>
        <v>0.19785045614653854</v>
      </c>
      <c r="C128" s="201">
        <f t="shared" si="31"/>
        <v>0.19785045614653854</v>
      </c>
      <c r="D128" s="201">
        <f t="shared" si="31"/>
        <v>0.19785045614653857</v>
      </c>
      <c r="E128" s="201">
        <f t="shared" si="31"/>
        <v>0.19785045614653854</v>
      </c>
      <c r="F128" s="201">
        <f t="shared" si="31"/>
        <v>0.19785045614653851</v>
      </c>
      <c r="G128" s="201">
        <f t="shared" si="31"/>
        <v>0.19785045614653854</v>
      </c>
      <c r="H128" s="201">
        <f t="shared" si="31"/>
        <v>0.19785045614653851</v>
      </c>
      <c r="I128" s="201">
        <f t="shared" si="31"/>
        <v>0.19785045614653851</v>
      </c>
      <c r="J128" s="201">
        <f t="shared" si="31"/>
        <v>0.19785045614653854</v>
      </c>
      <c r="K128" s="201">
        <f t="shared" si="31"/>
        <v>0.19785045614653854</v>
      </c>
      <c r="L128" s="201">
        <f t="shared" si="31"/>
        <v>0.19785045614653854</v>
      </c>
      <c r="M128" s="201">
        <f t="shared" si="31"/>
        <v>0.19785045614653854</v>
      </c>
      <c r="N128" s="201">
        <f t="shared" si="31"/>
        <v>0.19785045614653854</v>
      </c>
      <c r="O128" s="201">
        <f t="shared" si="31"/>
        <v>0.19785045614653857</v>
      </c>
      <c r="P128" s="201">
        <f t="shared" si="31"/>
        <v>0.19785045614653854</v>
      </c>
      <c r="Q128" s="201">
        <f t="shared" si="31"/>
        <v>0.19785045614653851</v>
      </c>
    </row>
    <row r="129" spans="1:17" x14ac:dyDescent="0.25">
      <c r="A129" s="72" t="s">
        <v>235</v>
      </c>
      <c r="B129" s="276">
        <f t="shared" ref="B129:Q129" si="32">IF(B$91=0,0,B$91/B$81)</f>
        <v>0.56119402046869593</v>
      </c>
      <c r="C129" s="276">
        <f t="shared" si="32"/>
        <v>0.56119402046869593</v>
      </c>
      <c r="D129" s="276">
        <f t="shared" si="32"/>
        <v>0.56119402046869593</v>
      </c>
      <c r="E129" s="276">
        <f t="shared" si="32"/>
        <v>0.56119402046869593</v>
      </c>
      <c r="F129" s="276">
        <f t="shared" si="32"/>
        <v>0.56119402046869593</v>
      </c>
      <c r="G129" s="276">
        <f t="shared" si="32"/>
        <v>0.56119402046869593</v>
      </c>
      <c r="H129" s="276">
        <f t="shared" si="32"/>
        <v>0.56119402046869593</v>
      </c>
      <c r="I129" s="276">
        <f t="shared" si="32"/>
        <v>0.56119402046869593</v>
      </c>
      <c r="J129" s="276">
        <f t="shared" si="32"/>
        <v>0.56119402046869593</v>
      </c>
      <c r="K129" s="276">
        <f t="shared" si="32"/>
        <v>0.56119402046869593</v>
      </c>
      <c r="L129" s="276">
        <f t="shared" si="32"/>
        <v>0.56119402046869593</v>
      </c>
      <c r="M129" s="276">
        <f t="shared" si="32"/>
        <v>0.56119402046869593</v>
      </c>
      <c r="N129" s="276">
        <f t="shared" si="32"/>
        <v>0.56119402046869593</v>
      </c>
      <c r="O129" s="276">
        <f t="shared" si="32"/>
        <v>0.56119402046869593</v>
      </c>
      <c r="P129" s="276">
        <f t="shared" si="32"/>
        <v>0.56119402046869593</v>
      </c>
      <c r="Q129" s="276">
        <f t="shared" si="32"/>
        <v>0.56119402046869593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221.49462685324292</v>
      </c>
      <c r="C133" s="230">
        <f t="shared" si="33"/>
        <v>227.46711094491221</v>
      </c>
      <c r="D133" s="230">
        <f t="shared" si="33"/>
        <v>219.96891281835821</v>
      </c>
      <c r="E133" s="230">
        <f t="shared" si="33"/>
        <v>223.41294066288387</v>
      </c>
      <c r="F133" s="230">
        <f t="shared" si="33"/>
        <v>236.92430775647742</v>
      </c>
      <c r="G133" s="230">
        <f t="shared" si="33"/>
        <v>246.15714900304738</v>
      </c>
      <c r="H133" s="230">
        <f t="shared" si="33"/>
        <v>229.77980104739567</v>
      </c>
      <c r="I133" s="230">
        <f t="shared" si="33"/>
        <v>245.24111418019481</v>
      </c>
      <c r="J133" s="230">
        <f t="shared" si="33"/>
        <v>228.09884427038787</v>
      </c>
      <c r="K133" s="230">
        <f t="shared" si="33"/>
        <v>248.50630215607842</v>
      </c>
      <c r="L133" s="230">
        <f t="shared" si="33"/>
        <v>247.31524082615516</v>
      </c>
      <c r="M133" s="230">
        <f t="shared" si="33"/>
        <v>241.63559207327228</v>
      </c>
      <c r="N133" s="230">
        <f t="shared" si="33"/>
        <v>240.56802013295956</v>
      </c>
      <c r="O133" s="230">
        <f t="shared" si="33"/>
        <v>242.71841000112713</v>
      </c>
      <c r="P133" s="230">
        <f t="shared" si="33"/>
        <v>247.78442002411288</v>
      </c>
      <c r="Q133" s="230">
        <f t="shared" si="33"/>
        <v>234.84471541245222</v>
      </c>
    </row>
    <row r="134" spans="1:17" x14ac:dyDescent="0.25">
      <c r="A134" s="132" t="s">
        <v>83</v>
      </c>
      <c r="B134" s="229">
        <f>IF(B$6=0,0,B$6/PPA!B$10*1000)</f>
        <v>1.2642616745688451</v>
      </c>
      <c r="C134" s="229">
        <f>IF(C$6=0,0,C$6/PPA!C$10*1000)</f>
        <v>1.2983518141191497</v>
      </c>
      <c r="D134" s="229">
        <f>IF(D$6=0,0,D$6/PPA!D$10*1000)</f>
        <v>1.2555531031327778</v>
      </c>
      <c r="E134" s="229">
        <f>IF(E$6=0,0,E$6/PPA!E$10*1000)</f>
        <v>1.2752111529547572</v>
      </c>
      <c r="F134" s="229">
        <f>IF(F$6=0,0,F$6/PPA!F$10*1000)</f>
        <v>1.3523322273128231</v>
      </c>
      <c r="G134" s="229">
        <f>IF(G$6=0,0,G$6/PPA!G$10*1000)</f>
        <v>1.4050320489800585</v>
      </c>
      <c r="H134" s="229">
        <f>IF(H$6=0,0,H$6/PPA!H$10*1000)</f>
        <v>1.3115523395822875</v>
      </c>
      <c r="I134" s="229">
        <f>IF(I$6=0,0,I$6/PPA!I$10*1000)</f>
        <v>1.3998034448574388</v>
      </c>
      <c r="J134" s="229">
        <f>IF(J$6=0,0,J$6/PPA!J$10*1000)</f>
        <v>1.3019576633593477</v>
      </c>
      <c r="K134" s="229">
        <f>IF(K$6=0,0,K$6/PPA!K$10*1000)</f>
        <v>1.4184407006537514</v>
      </c>
      <c r="L134" s="229">
        <f>IF(L$6=0,0,L$6/PPA!L$10*1000)</f>
        <v>1.4116422820515673</v>
      </c>
      <c r="M134" s="229">
        <f>IF(M$6=0,0,M$6/PPA!M$10*1000)</f>
        <v>1.379223607407869</v>
      </c>
      <c r="N134" s="229">
        <f>IF(N$6=0,0,N$6/PPA!N$10*1000)</f>
        <v>1.3731300497078138</v>
      </c>
      <c r="O134" s="229">
        <f>IF(O$6=0,0,O$6/PPA!O$10*1000)</f>
        <v>1.3854041871635576</v>
      </c>
      <c r="P134" s="229">
        <f>IF(P$6=0,0,P$6/PPA!P$10*1000)</f>
        <v>1.4143202940959672</v>
      </c>
      <c r="Q134" s="229">
        <f>IF(Q$6=0,0,Q$6/PPA!Q$10*1000)</f>
        <v>1.340462192645933</v>
      </c>
    </row>
    <row r="135" spans="1:17" x14ac:dyDescent="0.25">
      <c r="A135" s="76" t="s">
        <v>82</v>
      </c>
      <c r="B135" s="228">
        <f>IF(B$7=0,0,B$7/PPA!B$10*1000)</f>
        <v>1.7699663443963831</v>
      </c>
      <c r="C135" s="228">
        <f>IF(C$7=0,0,C$7/PPA!C$10*1000)</f>
        <v>1.8176925397668093</v>
      </c>
      <c r="D135" s="228">
        <f>IF(D$7=0,0,D$7/PPA!D$10*1000)</f>
        <v>1.7577743443858891</v>
      </c>
      <c r="E135" s="228">
        <f>IF(E$7=0,0,E$7/PPA!E$10*1000)</f>
        <v>1.7852956141366598</v>
      </c>
      <c r="F135" s="228">
        <f>IF(F$7=0,0,F$7/PPA!F$10*1000)</f>
        <v>1.8932651182379518</v>
      </c>
      <c r="G135" s="228">
        <f>IF(G$7=0,0,G$7/PPA!G$10*1000)</f>
        <v>1.9670448685720816</v>
      </c>
      <c r="H135" s="228">
        <f>IF(H$7=0,0,H$7/PPA!H$10*1000)</f>
        <v>1.8361732754152023</v>
      </c>
      <c r="I135" s="228">
        <f>IF(I$7=0,0,I$7/PPA!I$10*1000)</f>
        <v>1.9597248228004145</v>
      </c>
      <c r="J135" s="228">
        <f>IF(J$7=0,0,J$7/PPA!J$10*1000)</f>
        <v>1.8227407287030866</v>
      </c>
      <c r="K135" s="228">
        <f>IF(K$7=0,0,K$7/PPA!K$10*1000)</f>
        <v>1.9858169809152519</v>
      </c>
      <c r="L135" s="228">
        <f>IF(L$7=0,0,L$7/PPA!L$10*1000)</f>
        <v>1.9762991948721937</v>
      </c>
      <c r="M135" s="228">
        <f>IF(M$7=0,0,M$7/PPA!M$10*1000)</f>
        <v>1.9309130503710166</v>
      </c>
      <c r="N135" s="228">
        <f>IF(N$7=0,0,N$7/PPA!N$10*1000)</f>
        <v>1.9223820695909393</v>
      </c>
      <c r="O135" s="228">
        <f>IF(O$7=0,0,O$7/PPA!O$10*1000)</f>
        <v>1.9395658620289808</v>
      </c>
      <c r="P135" s="228">
        <f>IF(P$7=0,0,P$7/PPA!P$10*1000)</f>
        <v>1.980048411734354</v>
      </c>
      <c r="Q135" s="228">
        <f>IF(Q$7=0,0,Q$7/PPA!Q$10*1000)</f>
        <v>1.8766470697043061</v>
      </c>
    </row>
    <row r="136" spans="1:17" x14ac:dyDescent="0.25">
      <c r="A136" s="76" t="s">
        <v>81</v>
      </c>
      <c r="B136" s="228">
        <f>IF(B$8=0,0,B$8/PPA!B$10*1000)</f>
        <v>10.114093396550761</v>
      </c>
      <c r="C136" s="228">
        <f>IF(C$8=0,0,C$8/PPA!C$10*1000)</f>
        <v>10.386814512953197</v>
      </c>
      <c r="D136" s="228">
        <f>IF(D$8=0,0,D$8/PPA!D$10*1000)</f>
        <v>10.044424825062222</v>
      </c>
      <c r="E136" s="228">
        <f>IF(E$8=0,0,E$8/PPA!E$10*1000)</f>
        <v>10.201689223638057</v>
      </c>
      <c r="F136" s="228">
        <f>IF(F$8=0,0,F$8/PPA!F$10*1000)</f>
        <v>10.818657818502585</v>
      </c>
      <c r="G136" s="228">
        <f>IF(G$8=0,0,G$8/PPA!G$10*1000)</f>
        <v>11.240256391840468</v>
      </c>
      <c r="H136" s="228">
        <f>IF(H$8=0,0,H$8/PPA!H$10*1000)</f>
        <v>10.4924187166583</v>
      </c>
      <c r="I136" s="228">
        <f>IF(I$8=0,0,I$8/PPA!I$10*1000)</f>
        <v>11.19842755885951</v>
      </c>
      <c r="J136" s="228">
        <f>IF(J$8=0,0,J$8/PPA!J$10*1000)</f>
        <v>10.415661306874782</v>
      </c>
      <c r="K136" s="228">
        <f>IF(K$8=0,0,K$8/PPA!K$10*1000)</f>
        <v>11.347525605230011</v>
      </c>
      <c r="L136" s="228">
        <f>IF(L$8=0,0,L$8/PPA!L$10*1000)</f>
        <v>11.293138256412538</v>
      </c>
      <c r="M136" s="228">
        <f>IF(M$8=0,0,M$8/PPA!M$10*1000)</f>
        <v>11.033788859262952</v>
      </c>
      <c r="N136" s="228">
        <f>IF(N$8=0,0,N$8/PPA!N$10*1000)</f>
        <v>10.985040397662511</v>
      </c>
      <c r="O136" s="228">
        <f>IF(O$8=0,0,O$8/PPA!O$10*1000)</f>
        <v>11.083233497308461</v>
      </c>
      <c r="P136" s="228">
        <f>IF(P$8=0,0,P$8/PPA!P$10*1000)</f>
        <v>11.314562352767737</v>
      </c>
      <c r="Q136" s="228">
        <f>IF(Q$8=0,0,Q$8/PPA!Q$10*1000)</f>
        <v>10.723697541167464</v>
      </c>
    </row>
    <row r="137" spans="1:17" x14ac:dyDescent="0.25">
      <c r="A137" s="76" t="s">
        <v>80</v>
      </c>
      <c r="B137" s="228">
        <f>IF(B$9=0,0,B$9/PPA!B$10*1000)</f>
        <v>5.0570466982753803</v>
      </c>
      <c r="C137" s="228">
        <f>IF(C$9=0,0,C$9/PPA!C$10*1000)</f>
        <v>5.1934072564765987</v>
      </c>
      <c r="D137" s="228">
        <f>IF(D$9=0,0,D$9/PPA!D$10*1000)</f>
        <v>5.0222124125311112</v>
      </c>
      <c r="E137" s="228">
        <f>IF(E$9=0,0,E$9/PPA!E$10*1000)</f>
        <v>5.1008446118190287</v>
      </c>
      <c r="F137" s="228">
        <f>IF(F$9=0,0,F$9/PPA!F$10*1000)</f>
        <v>5.4093289092512924</v>
      </c>
      <c r="G137" s="228">
        <f>IF(G$9=0,0,G$9/PPA!G$10*1000)</f>
        <v>5.620128195920234</v>
      </c>
      <c r="H137" s="228">
        <f>IF(H$9=0,0,H$9/PPA!H$10*1000)</f>
        <v>5.2462093583291498</v>
      </c>
      <c r="I137" s="228">
        <f>IF(I$9=0,0,I$9/PPA!I$10*1000)</f>
        <v>5.5992137794297552</v>
      </c>
      <c r="J137" s="228">
        <f>IF(J$9=0,0,J$9/PPA!J$10*1000)</f>
        <v>5.2078306534373908</v>
      </c>
      <c r="K137" s="228">
        <f>IF(K$9=0,0,K$9/PPA!K$10*1000)</f>
        <v>5.6737628026150055</v>
      </c>
      <c r="L137" s="228">
        <f>IF(L$9=0,0,L$9/PPA!L$10*1000)</f>
        <v>5.6465691282062691</v>
      </c>
      <c r="M137" s="228">
        <f>IF(M$9=0,0,M$9/PPA!M$10*1000)</f>
        <v>5.5168944296314759</v>
      </c>
      <c r="N137" s="228">
        <f>IF(N$9=0,0,N$9/PPA!N$10*1000)</f>
        <v>5.4925201988312553</v>
      </c>
      <c r="O137" s="228">
        <f>IF(O$9=0,0,O$9/PPA!O$10*1000)</f>
        <v>5.5416167486542305</v>
      </c>
      <c r="P137" s="228">
        <f>IF(P$9=0,0,P$9/PPA!P$10*1000)</f>
        <v>5.6572811763838686</v>
      </c>
      <c r="Q137" s="228">
        <f>IF(Q$9=0,0,Q$9/PPA!Q$10*1000)</f>
        <v>5.3618487705837321</v>
      </c>
    </row>
    <row r="138" spans="1:17" x14ac:dyDescent="0.25">
      <c r="A138" s="129" t="s">
        <v>79</v>
      </c>
      <c r="B138" s="227">
        <f>IF(B$10=0,0,B$10/PPA!B$10*1000)</f>
        <v>3.0342280189652278</v>
      </c>
      <c r="C138" s="227">
        <f>IF(C$10=0,0,C$10/PPA!C$10*1000)</f>
        <v>3.1160443538859584</v>
      </c>
      <c r="D138" s="227">
        <f>IF(D$10=0,0,D$10/PPA!D$10*1000)</f>
        <v>3.0133274475186664</v>
      </c>
      <c r="E138" s="227">
        <f>IF(E$10=0,0,E$10/PPA!E$10*1000)</f>
        <v>3.0605067670914168</v>
      </c>
      <c r="F138" s="227">
        <f>IF(F$10=0,0,F$10/PPA!F$10*1000)</f>
        <v>3.2455973455507743</v>
      </c>
      <c r="G138" s="227">
        <f>IF(G$10=0,0,G$10/PPA!G$10*1000)</f>
        <v>3.3720769175521399</v>
      </c>
      <c r="H138" s="227">
        <f>IF(H$10=0,0,H$10/PPA!H$10*1000)</f>
        <v>3.1477256149974888</v>
      </c>
      <c r="I138" s="227">
        <f>IF(I$10=0,0,I$10/PPA!I$10*1000)</f>
        <v>3.3595282676578533</v>
      </c>
      <c r="J138" s="227">
        <f>IF(J$10=0,0,J$10/PPA!J$10*1000)</f>
        <v>3.1246983920624345</v>
      </c>
      <c r="K138" s="227">
        <f>IF(K$10=0,0,K$10/PPA!K$10*1000)</f>
        <v>3.4042576815690024</v>
      </c>
      <c r="L138" s="227">
        <f>IF(L$10=0,0,L$10/PPA!L$10*1000)</f>
        <v>3.3879414769237615</v>
      </c>
      <c r="M138" s="227">
        <f>IF(M$10=0,0,M$10/PPA!M$10*1000)</f>
        <v>3.3101366577788851</v>
      </c>
      <c r="N138" s="227">
        <f>IF(N$10=0,0,N$10/PPA!N$10*1000)</f>
        <v>3.2955121192987527</v>
      </c>
      <c r="O138" s="227">
        <f>IF(O$10=0,0,O$10/PPA!O$10*1000)</f>
        <v>3.3249700491925385</v>
      </c>
      <c r="P138" s="227">
        <f>IF(P$10=0,0,P$10/PPA!P$10*1000)</f>
        <v>3.3943687058303205</v>
      </c>
      <c r="Q138" s="227">
        <f>IF(Q$10=0,0,Q$10/PPA!Q$10*1000)</f>
        <v>3.2171092623502391</v>
      </c>
    </row>
    <row r="139" spans="1:17" x14ac:dyDescent="0.25">
      <c r="A139" s="127" t="s">
        <v>241</v>
      </c>
      <c r="B139" s="225">
        <f>IF(B$15=0,0,B$15/PPA!B$10*1000)</f>
        <v>7.4871389127486392</v>
      </c>
      <c r="C139" s="225">
        <f>IF(C$15=0,0,C$15/PPA!C$10*1000)</f>
        <v>7.7964993495021631</v>
      </c>
      <c r="D139" s="225">
        <f>IF(D$15=0,0,D$15/PPA!D$10*1000)</f>
        <v>7.5967046674179537</v>
      </c>
      <c r="E139" s="225">
        <f>IF(E$15=0,0,E$15/PPA!E$10*1000)</f>
        <v>7.4724879886215696</v>
      </c>
      <c r="F139" s="225">
        <f>IF(F$15=0,0,F$15/PPA!F$10*1000)</f>
        <v>7.9422894233929773</v>
      </c>
      <c r="G139" s="225">
        <f>IF(G$15=0,0,G$15/PPA!G$10*1000)</f>
        <v>8.0493828625957846</v>
      </c>
      <c r="H139" s="225">
        <f>IF(H$15=0,0,H$15/PPA!H$10*1000)</f>
        <v>7.4649928856663879</v>
      </c>
      <c r="I139" s="225">
        <f>IF(I$15=0,0,I$15/PPA!I$10*1000)</f>
        <v>7.8510913745866802</v>
      </c>
      <c r="J139" s="225">
        <f>IF(J$15=0,0,J$15/PPA!J$10*1000)</f>
        <v>7.3006242970646964</v>
      </c>
      <c r="K139" s="225">
        <f>IF(K$15=0,0,K$15/PPA!K$10*1000)</f>
        <v>7.9570766079229154</v>
      </c>
      <c r="L139" s="225">
        <f>IF(L$15=0,0,L$15/PPA!L$10*1000)</f>
        <v>7.7797309775319521</v>
      </c>
      <c r="M139" s="225">
        <f>IF(M$15=0,0,M$15/PPA!M$10*1000)</f>
        <v>7.6522613048936785</v>
      </c>
      <c r="N139" s="225">
        <f>IF(N$15=0,0,N$15/PPA!N$10*1000)</f>
        <v>7.7127013453094246</v>
      </c>
      <c r="O139" s="225">
        <f>IF(O$15=0,0,O$15/PPA!O$10*1000)</f>
        <v>7.6137135197632277</v>
      </c>
      <c r="P139" s="225">
        <f>IF(P$15=0,0,P$15/PPA!P$10*1000)</f>
        <v>7.7162625267540532</v>
      </c>
      <c r="Q139" s="225">
        <f>IF(Q$15=0,0,Q$15/PPA!Q$10*1000)</f>
        <v>7.3316054624257712</v>
      </c>
    </row>
    <row r="140" spans="1:17" x14ac:dyDescent="0.25">
      <c r="A140" s="127" t="s">
        <v>240</v>
      </c>
      <c r="B140" s="226">
        <f>IF(B$16=0,0,B$16/PPA!B$10*1000)</f>
        <v>176.12980533496301</v>
      </c>
      <c r="C140" s="226">
        <f>IF(C$16=0,0,C$16/PPA!C$10*1000)</f>
        <v>180.53274700820361</v>
      </c>
      <c r="D140" s="226">
        <f>IF(D$16=0,0,D$16/PPA!D$10*1000)</f>
        <v>174.39735009071421</v>
      </c>
      <c r="E140" s="226">
        <f>IF(E$16=0,0,E$16/PPA!E$10*1000)</f>
        <v>177.91137644101897</v>
      </c>
      <c r="F140" s="226">
        <f>IF(F$16=0,0,F$16/PPA!F$10*1000)</f>
        <v>188.61330486224469</v>
      </c>
      <c r="G140" s="226">
        <f>IF(G$16=0,0,G$16/PPA!G$10*1000)</f>
        <v>196.6157102451516</v>
      </c>
      <c r="H140" s="226">
        <f>IF(H$16=0,0,H$16/PPA!H$10*1000)</f>
        <v>183.69185577748829</v>
      </c>
      <c r="I140" s="226">
        <f>IF(I$16=0,0,I$16/PPA!I$10*1000)</f>
        <v>196.42645521069949</v>
      </c>
      <c r="J140" s="226">
        <f>IF(J$16=0,0,J$16/PPA!J$10*1000)</f>
        <v>182.70172167985353</v>
      </c>
      <c r="K140" s="226">
        <f>IF(K$16=0,0,K$16/PPA!K$10*1000)</f>
        <v>199.03702931512163</v>
      </c>
      <c r="L140" s="226">
        <f>IF(L$16=0,0,L$16/PPA!L$10*1000)</f>
        <v>198.53162844897486</v>
      </c>
      <c r="M140" s="226">
        <f>IF(M$16=0,0,M$16/PPA!M$10*1000)</f>
        <v>193.80734904194051</v>
      </c>
      <c r="N140" s="226">
        <f>IF(N$16=0,0,N$16/PPA!N$10*1000)</f>
        <v>192.64739762964908</v>
      </c>
      <c r="O140" s="226">
        <f>IF(O$16=0,0,O$16/PPA!O$10*1000)</f>
        <v>194.91054275976458</v>
      </c>
      <c r="P140" s="226">
        <f>IF(P$16=0,0,P$16/PPA!P$10*1000)</f>
        <v>199.16032649709319</v>
      </c>
      <c r="Q140" s="226">
        <f>IF(Q$16=0,0,Q$16/PPA!Q$10*1000)</f>
        <v>188.70088853040647</v>
      </c>
    </row>
    <row r="141" spans="1:17" x14ac:dyDescent="0.25">
      <c r="A141" s="72" t="s">
        <v>239</v>
      </c>
      <c r="B141" s="258">
        <f>IF(B$29=0,0,B$29/PPA!B$10*1000)</f>
        <v>16.638086472774685</v>
      </c>
      <c r="C141" s="258">
        <f>IF(C$29=0,0,C$29/PPA!C$10*1000)</f>
        <v>17.325554110004735</v>
      </c>
      <c r="D141" s="258">
        <f>IF(D$29=0,0,D$29/PPA!D$10*1000)</f>
        <v>16.881565927595378</v>
      </c>
      <c r="E141" s="258">
        <f>IF(E$29=0,0,E$29/PPA!E$10*1000)</f>
        <v>16.605528863603418</v>
      </c>
      <c r="F141" s="258">
        <f>IF(F$29=0,0,F$29/PPA!F$10*1000)</f>
        <v>17.649532051984323</v>
      </c>
      <c r="G141" s="258">
        <f>IF(G$29=0,0,G$29/PPA!G$10*1000)</f>
        <v>17.887517472435004</v>
      </c>
      <c r="H141" s="258">
        <f>IF(H$29=0,0,H$29/PPA!H$10*1000)</f>
        <v>16.588873079258569</v>
      </c>
      <c r="I141" s="258">
        <f>IF(I$29=0,0,I$29/PPA!I$10*1000)</f>
        <v>17.446869721303663</v>
      </c>
      <c r="J141" s="258">
        <f>IF(J$29=0,0,J$29/PPA!J$10*1000)</f>
        <v>16.223609549032592</v>
      </c>
      <c r="K141" s="258">
        <f>IF(K$29=0,0,K$29/PPA!K$10*1000)</f>
        <v>17.682392462050849</v>
      </c>
      <c r="L141" s="258">
        <f>IF(L$29=0,0,L$29/PPA!L$10*1000)</f>
        <v>17.288291061182047</v>
      </c>
      <c r="M141" s="258">
        <f>IF(M$29=0,0,M$29/PPA!M$10*1000)</f>
        <v>17.005025121985881</v>
      </c>
      <c r="N141" s="258">
        <f>IF(N$29=0,0,N$29/PPA!N$10*1000)</f>
        <v>17.139336322909763</v>
      </c>
      <c r="O141" s="258">
        <f>IF(O$29=0,0,O$29/PPA!O$10*1000)</f>
        <v>16.919363377251546</v>
      </c>
      <c r="P141" s="258">
        <f>IF(P$29=0,0,P$29/PPA!P$10*1000)</f>
        <v>17.147250059453384</v>
      </c>
      <c r="Q141" s="258">
        <f>IF(Q$29=0,0,Q$29/PPA!Q$10*1000)</f>
        <v>16.29245658316831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208.38599085914902</v>
      </c>
      <c r="C143" s="230">
        <f t="shared" si="34"/>
        <v>214.00500759564812</v>
      </c>
      <c r="D143" s="230">
        <f t="shared" si="34"/>
        <v>202.63443584186899</v>
      </c>
      <c r="E143" s="230">
        <f t="shared" si="34"/>
        <v>209.30502849019715</v>
      </c>
      <c r="F143" s="230">
        <f t="shared" si="34"/>
        <v>226.18489092340047</v>
      </c>
      <c r="G143" s="230">
        <f t="shared" si="34"/>
        <v>237.86711079981598</v>
      </c>
      <c r="H143" s="230">
        <f t="shared" si="34"/>
        <v>221.0837115126063</v>
      </c>
      <c r="I143" s="230">
        <f t="shared" si="34"/>
        <v>230.59779037128672</v>
      </c>
      <c r="J143" s="230">
        <f t="shared" si="34"/>
        <v>219.53788929058132</v>
      </c>
      <c r="K143" s="230">
        <f t="shared" si="34"/>
        <v>239.17941901573894</v>
      </c>
      <c r="L143" s="230">
        <f t="shared" si="34"/>
        <v>231.21932345018132</v>
      </c>
      <c r="M143" s="230">
        <f t="shared" si="34"/>
        <v>225.90932097039334</v>
      </c>
      <c r="N143" s="230">
        <f t="shared" si="34"/>
        <v>218.48570081550315</v>
      </c>
      <c r="O143" s="230">
        <f t="shared" si="34"/>
        <v>220.43870120646727</v>
      </c>
      <c r="P143" s="230">
        <f t="shared" si="34"/>
        <v>218.45268505131477</v>
      </c>
      <c r="Q143" s="230">
        <f t="shared" si="34"/>
        <v>213.9198688306144</v>
      </c>
    </row>
    <row r="144" spans="1:17" x14ac:dyDescent="0.25">
      <c r="A144" s="132" t="s">
        <v>83</v>
      </c>
      <c r="B144" s="229">
        <f>IF(B$32=0,0,B$32/PPA!B$11*1000)</f>
        <v>1.10307076194083</v>
      </c>
      <c r="C144" s="229">
        <f>IF(C$32=0,0,C$32/PPA!C$11*1000)</f>
        <v>1.1328144747851248</v>
      </c>
      <c r="D144" s="229">
        <f>IF(D$32=0,0,D$32/PPA!D$11*1000)</f>
        <v>1.0726254707333995</v>
      </c>
      <c r="E144" s="229">
        <f>IF(E$32=0,0,E$32/PPA!E$11*1000)</f>
        <v>1.1079355973155736</v>
      </c>
      <c r="F144" s="229">
        <f>IF(F$32=0,0,F$32/PPA!F$11*1000)</f>
        <v>1.1972874901126054</v>
      </c>
      <c r="G144" s="229">
        <f>IF(G$32=0,0,G$32/PPA!G$11*1000)</f>
        <v>1.2591261728719851</v>
      </c>
      <c r="H144" s="229">
        <f>IF(H$32=0,0,H$32/PPA!H$11*1000)</f>
        <v>1.1702848982576428</v>
      </c>
      <c r="I144" s="229">
        <f>IF(I$32=0,0,I$32/PPA!I$11*1000)</f>
        <v>1.2206467396297109</v>
      </c>
      <c r="J144" s="229">
        <f>IF(J$32=0,0,J$32/PPA!J$11*1000)</f>
        <v>1.1621022402524472</v>
      </c>
      <c r="K144" s="229">
        <f>IF(K$32=0,0,K$32/PPA!K$11*1000)</f>
        <v>1.2660727474361928</v>
      </c>
      <c r="L144" s="229">
        <f>IF(L$32=0,0,L$32/PPA!L$11*1000)</f>
        <v>1.2239367638970866</v>
      </c>
      <c r="M144" s="229">
        <f>IF(M$32=0,0,M$32/PPA!M$11*1000)</f>
        <v>1.195828787650034</v>
      </c>
      <c r="N144" s="229">
        <f>IF(N$32=0,0,N$32/PPA!N$11*1000)</f>
        <v>1.1565325839712131</v>
      </c>
      <c r="O144" s="229">
        <f>IF(O$32=0,0,O$32/PPA!O$11*1000)</f>
        <v>1.1668705995952464</v>
      </c>
      <c r="P144" s="229">
        <f>IF(P$32=0,0,P$32/PPA!P$11*1000)</f>
        <v>1.1563578182683505</v>
      </c>
      <c r="Q144" s="229">
        <f>IF(Q$32=0,0,Q$32/PPA!Q$11*1000)</f>
        <v>1.1323638011000594</v>
      </c>
    </row>
    <row r="145" spans="1:17" x14ac:dyDescent="0.25">
      <c r="A145" s="76" t="s">
        <v>82</v>
      </c>
      <c r="B145" s="228">
        <f>IF(B$33=0,0,B$33/PPA!B$11*1000)</f>
        <v>1.565340300287146</v>
      </c>
      <c r="C145" s="228">
        <f>IF(C$33=0,0,C$33/PPA!C$11*1000)</f>
        <v>1.6075488638732423</v>
      </c>
      <c r="D145" s="228">
        <f>IF(D$33=0,0,D$33/PPA!D$11*1000)</f>
        <v>1.5221361442843919</v>
      </c>
      <c r="E145" s="228">
        <f>IF(E$33=0,0,E$33/PPA!E$11*1000)</f>
        <v>1.5722438672468486</v>
      </c>
      <c r="F145" s="228">
        <f>IF(F$33=0,0,F$33/PPA!F$11*1000)</f>
        <v>1.6990409173799148</v>
      </c>
      <c r="G145" s="228">
        <f>IF(G$33=0,0,G$33/PPA!G$11*1000)</f>
        <v>1.7867946550182998</v>
      </c>
      <c r="H145" s="228">
        <f>IF(H$33=0,0,H$33/PPA!H$11*1000)</f>
        <v>1.6607222104563368</v>
      </c>
      <c r="I145" s="228">
        <f>IF(I$33=0,0,I$33/PPA!I$11*1000)</f>
        <v>1.7321894477509423</v>
      </c>
      <c r="J145" s="228">
        <f>IF(J$33=0,0,J$33/PPA!J$11*1000)</f>
        <v>1.6491104038697282</v>
      </c>
      <c r="K145" s="228">
        <f>IF(K$33=0,0,K$33/PPA!K$11*1000)</f>
        <v>1.7966523663179554</v>
      </c>
      <c r="L145" s="228">
        <f>IF(L$33=0,0,L$33/PPA!L$11*1000)</f>
        <v>1.7368582394117642</v>
      </c>
      <c r="M145" s="228">
        <f>IF(M$33=0,0,M$33/PPA!M$11*1000)</f>
        <v>1.6969709089728626</v>
      </c>
      <c r="N145" s="228">
        <f>IF(N$33=0,0,N$33/PPA!N$11*1000)</f>
        <v>1.6412066430806893</v>
      </c>
      <c r="O145" s="228">
        <f>IF(O$33=0,0,O$33/PPA!O$11*1000)</f>
        <v>1.6558770640905121</v>
      </c>
      <c r="P145" s="228">
        <f>IF(P$33=0,0,P$33/PPA!P$11*1000)</f>
        <v>1.6409586374157421</v>
      </c>
      <c r="Q145" s="228">
        <f>IF(Q$33=0,0,Q$33/PPA!Q$11*1000)</f>
        <v>1.6069093240487344</v>
      </c>
    </row>
    <row r="146" spans="1:17" x14ac:dyDescent="0.25">
      <c r="A146" s="76" t="s">
        <v>81</v>
      </c>
      <c r="B146" s="228">
        <f>IF(B$34=0,0,B$34/PPA!B$11*1000)</f>
        <v>5.570102742407645</v>
      </c>
      <c r="C146" s="228">
        <f>IF(C$34=0,0,C$34/PPA!C$11*1000)</f>
        <v>5.7202975823034015</v>
      </c>
      <c r="D146" s="228">
        <f>IF(D$34=0,0,D$34/PPA!D$11*1000)</f>
        <v>5.4163651891163873</v>
      </c>
      <c r="E146" s="228">
        <f>IF(E$34=0,0,E$34/PPA!E$11*1000)</f>
        <v>5.5946683766327281</v>
      </c>
      <c r="F146" s="228">
        <f>IF(F$34=0,0,F$34/PPA!F$11*1000)</f>
        <v>6.0458626610613813</v>
      </c>
      <c r="G146" s="228">
        <f>IF(G$34=0,0,G$34/PPA!G$11*1000)</f>
        <v>6.3581253266213391</v>
      </c>
      <c r="H146" s="228">
        <f>IF(H$34=0,0,H$34/PPA!H$11*1000)</f>
        <v>5.9095094767209648</v>
      </c>
      <c r="I146" s="228">
        <f>IF(I$34=0,0,I$34/PPA!I$11*1000)</f>
        <v>6.1638183029704106</v>
      </c>
      <c r="J146" s="228">
        <f>IF(J$34=0,0,J$34/PPA!J$11*1000)</f>
        <v>5.868190055186548</v>
      </c>
      <c r="K146" s="228">
        <f>IF(K$34=0,0,K$34/PPA!K$11*1000)</f>
        <v>6.3932029801730952</v>
      </c>
      <c r="L146" s="228">
        <f>IF(L$34=0,0,L$34/PPA!L$11*1000)</f>
        <v>6.1804317187426259</v>
      </c>
      <c r="M146" s="228">
        <f>IF(M$34=0,0,M$34/PPA!M$11*1000)</f>
        <v>6.0384967486761871</v>
      </c>
      <c r="N146" s="228">
        <f>IF(N$34=0,0,N$34/PPA!N$11*1000)</f>
        <v>5.8400653339113813</v>
      </c>
      <c r="O146" s="228">
        <f>IF(O$34=0,0,O$34/PPA!O$11*1000)</f>
        <v>5.8922685208376349</v>
      </c>
      <c r="P146" s="228">
        <f>IF(P$34=0,0,P$34/PPA!P$11*1000)</f>
        <v>5.8391828312158323</v>
      </c>
      <c r="Q146" s="228">
        <f>IF(Q$34=0,0,Q$34/PPA!Q$11*1000)</f>
        <v>5.7180218455005374</v>
      </c>
    </row>
    <row r="147" spans="1:17" x14ac:dyDescent="0.25">
      <c r="A147" s="76" t="s">
        <v>80</v>
      </c>
      <c r="B147" s="228">
        <f>IF(B$35=0,0,B$35/PPA!B$11*1000)</f>
        <v>4.4122830477633199</v>
      </c>
      <c r="C147" s="228">
        <f>IF(C$35=0,0,C$35/PPA!C$11*1000)</f>
        <v>4.531257899140499</v>
      </c>
      <c r="D147" s="228">
        <f>IF(D$35=0,0,D$35/PPA!D$11*1000)</f>
        <v>4.2905018829335981</v>
      </c>
      <c r="E147" s="228">
        <f>IF(E$35=0,0,E$35/PPA!E$11*1000)</f>
        <v>4.4317423892622942</v>
      </c>
      <c r="F147" s="228">
        <f>IF(F$35=0,0,F$35/PPA!F$11*1000)</f>
        <v>4.7891499604504215</v>
      </c>
      <c r="G147" s="228">
        <f>IF(G$35=0,0,G$35/PPA!G$11*1000)</f>
        <v>5.0365046914879406</v>
      </c>
      <c r="H147" s="228">
        <f>IF(H$35=0,0,H$35/PPA!H$11*1000)</f>
        <v>4.6811395930305713</v>
      </c>
      <c r="I147" s="228">
        <f>IF(I$35=0,0,I$35/PPA!I$11*1000)</f>
        <v>4.8825869585188437</v>
      </c>
      <c r="J147" s="228">
        <f>IF(J$35=0,0,J$35/PPA!J$11*1000)</f>
        <v>4.648408961009789</v>
      </c>
      <c r="K147" s="228">
        <f>IF(K$35=0,0,K$35/PPA!K$11*1000)</f>
        <v>5.0642909897447712</v>
      </c>
      <c r="L147" s="228">
        <f>IF(L$35=0,0,L$35/PPA!L$11*1000)</f>
        <v>4.8957470555883464</v>
      </c>
      <c r="M147" s="228">
        <f>IF(M$35=0,0,M$35/PPA!M$11*1000)</f>
        <v>4.7833151506001359</v>
      </c>
      <c r="N147" s="228">
        <f>IF(N$35=0,0,N$35/PPA!N$11*1000)</f>
        <v>4.6261303358848522</v>
      </c>
      <c r="O147" s="228">
        <f>IF(O$35=0,0,O$35/PPA!O$11*1000)</f>
        <v>4.6674823983809857</v>
      </c>
      <c r="P147" s="228">
        <f>IF(P$35=0,0,P$35/PPA!P$11*1000)</f>
        <v>4.625431273073402</v>
      </c>
      <c r="Q147" s="228">
        <f>IF(Q$35=0,0,Q$35/PPA!Q$11*1000)</f>
        <v>4.5294552044002376</v>
      </c>
    </row>
    <row r="148" spans="1:17" x14ac:dyDescent="0.25">
      <c r="A148" s="129" t="s">
        <v>79</v>
      </c>
      <c r="B148" s="227">
        <f>IF(B$36=0,0,B$36/PPA!B$11*1000)</f>
        <v>2.6473698286579914</v>
      </c>
      <c r="C148" s="227">
        <f>IF(C$36=0,0,C$36/PPA!C$11*1000)</f>
        <v>2.7187547394842992</v>
      </c>
      <c r="D148" s="227">
        <f>IF(D$36=0,0,D$36/PPA!D$11*1000)</f>
        <v>2.5743011297601583</v>
      </c>
      <c r="E148" s="227">
        <f>IF(E$36=0,0,E$36/PPA!E$11*1000)</f>
        <v>2.6590454335573757</v>
      </c>
      <c r="F148" s="227">
        <f>IF(F$36=0,0,F$36/PPA!F$11*1000)</f>
        <v>2.8734899762702524</v>
      </c>
      <c r="G148" s="227">
        <f>IF(G$36=0,0,G$36/PPA!G$11*1000)</f>
        <v>3.0219028148927642</v>
      </c>
      <c r="H148" s="227">
        <f>IF(H$36=0,0,H$36/PPA!H$11*1000)</f>
        <v>2.808683755818342</v>
      </c>
      <c r="I148" s="227">
        <f>IF(I$36=0,0,I$36/PPA!I$11*1000)</f>
        <v>2.9295521751113061</v>
      </c>
      <c r="J148" s="227">
        <f>IF(J$36=0,0,J$36/PPA!J$11*1000)</f>
        <v>2.7890453766058734</v>
      </c>
      <c r="K148" s="227">
        <f>IF(K$36=0,0,K$36/PPA!K$11*1000)</f>
        <v>3.0385745938468625</v>
      </c>
      <c r="L148" s="227">
        <f>IF(L$36=0,0,L$36/PPA!L$11*1000)</f>
        <v>2.9374482333530074</v>
      </c>
      <c r="M148" s="227">
        <f>IF(M$36=0,0,M$36/PPA!M$11*1000)</f>
        <v>2.8699890903600811</v>
      </c>
      <c r="N148" s="227">
        <f>IF(N$36=0,0,N$36/PPA!N$11*1000)</f>
        <v>2.7756782015309107</v>
      </c>
      <c r="O148" s="227">
        <f>IF(O$36=0,0,O$36/PPA!O$11*1000)</f>
        <v>2.8004894390285915</v>
      </c>
      <c r="P148" s="227">
        <f>IF(P$36=0,0,P$36/PPA!P$11*1000)</f>
        <v>2.7752587638440405</v>
      </c>
      <c r="Q148" s="227">
        <f>IF(Q$36=0,0,Q$36/PPA!Q$11*1000)</f>
        <v>2.7176731226401425</v>
      </c>
    </row>
    <row r="149" spans="1:17" x14ac:dyDescent="0.25">
      <c r="A149" s="127" t="s">
        <v>238</v>
      </c>
      <c r="B149" s="225">
        <f>IF(B$41=0,0,B$41/PPA!B$11*1000)</f>
        <v>20.827427390548866</v>
      </c>
      <c r="C149" s="225">
        <f>IF(C$41=0,0,C$41/PPA!C$11*1000)</f>
        <v>22.224274515985158</v>
      </c>
      <c r="D149" s="225">
        <f>IF(D$41=0,0,D$41/PPA!D$11*1000)</f>
        <v>21.478776855897848</v>
      </c>
      <c r="E149" s="225">
        <f>IF(E$41=0,0,E$41/PPA!E$11*1000)</f>
        <v>20.304076842069065</v>
      </c>
      <c r="F149" s="225">
        <f>IF(F$41=0,0,F$41/PPA!F$11*1000)</f>
        <v>22.08260201379893</v>
      </c>
      <c r="G149" s="225">
        <f>IF(G$41=0,0,G$41/PPA!G$11*1000)</f>
        <v>21.607411035720418</v>
      </c>
      <c r="H149" s="225">
        <f>IF(H$41=0,0,H$41/PPA!H$11*1000)</f>
        <v>19.694601128857219</v>
      </c>
      <c r="I149" s="225">
        <f>IF(I$41=0,0,I$41/PPA!I$11*1000)</f>
        <v>19.639558931137653</v>
      </c>
      <c r="J149" s="225">
        <f>IF(J$41=0,0,J$41/PPA!J$11*1000)</f>
        <v>18.684264257945099</v>
      </c>
      <c r="K149" s="225">
        <f>IF(K$41=0,0,K$41/PPA!K$11*1000)</f>
        <v>20.382001487120785</v>
      </c>
      <c r="L149" s="225">
        <f>IF(L$41=0,0,L$41/PPA!L$11*1000)</f>
        <v>18.628579491666628</v>
      </c>
      <c r="M149" s="225">
        <f>IF(M$41=0,0,M$41/PPA!M$11*1000)</f>
        <v>18.596132699635525</v>
      </c>
      <c r="N149" s="225">
        <f>IF(N$41=0,0,N$41/PPA!N$11*1000)</f>
        <v>18.692121300780993</v>
      </c>
      <c r="O149" s="225">
        <f>IF(O$41=0,0,O$41/PPA!O$11*1000)</f>
        <v>17.599350699358808</v>
      </c>
      <c r="P149" s="225">
        <f>IF(P$41=0,0,P$41/PPA!P$11*1000)</f>
        <v>17.030310102751702</v>
      </c>
      <c r="Q149" s="225">
        <f>IF(Q$41=0,0,Q$41/PPA!Q$11*1000)</f>
        <v>16.814625582685284</v>
      </c>
    </row>
    <row r="150" spans="1:17" x14ac:dyDescent="0.25">
      <c r="A150" s="127" t="s">
        <v>237</v>
      </c>
      <c r="B150" s="226">
        <f>IF(B$54=0,0,B$54/PPA!B$11*1000)</f>
        <v>151.22994232323504</v>
      </c>
      <c r="C150" s="226">
        <f>IF(C$54=0,0,C$54/PPA!C$11*1000)</f>
        <v>154.39346024782469</v>
      </c>
      <c r="D150" s="226">
        <f>IF(D$54=0,0,D$54/PPA!D$11*1000)</f>
        <v>145.71364580147886</v>
      </c>
      <c r="E150" s="226">
        <f>IF(E$54=0,0,E$54/PPA!E$11*1000)</f>
        <v>152.57035091372848</v>
      </c>
      <c r="F150" s="226">
        <f>IF(F$54=0,0,F$54/PPA!F$11*1000)</f>
        <v>164.72030908690877</v>
      </c>
      <c r="G150" s="226">
        <f>IF(G$54=0,0,G$54/PPA!G$11*1000)</f>
        <v>174.99663660969418</v>
      </c>
      <c r="H150" s="226">
        <f>IF(H$54=0,0,H$54/PPA!H$11*1000)</f>
        <v>163.0742345323599</v>
      </c>
      <c r="I150" s="226">
        <f>IF(I$54=0,0,I$54/PPA!I$11*1000)</f>
        <v>171.07996344920741</v>
      </c>
      <c r="J150" s="226">
        <f>IF(J$54=0,0,J$54/PPA!J$11*1000)</f>
        <v>162.88925661570613</v>
      </c>
      <c r="K150" s="226">
        <f>IF(K$54=0,0,K$54/PPA!K$11*1000)</f>
        <v>177.43399702535135</v>
      </c>
      <c r="L150" s="226">
        <f>IF(L$54=0,0,L$54/PPA!L$11*1000)</f>
        <v>172.70570857971234</v>
      </c>
      <c r="M150" s="226">
        <f>IF(M$54=0,0,M$54/PPA!M$11*1000)</f>
        <v>168.30669389377604</v>
      </c>
      <c r="N150" s="226">
        <f>IF(N$54=0,0,N$54/PPA!N$11*1000)</f>
        <v>162.00194344996669</v>
      </c>
      <c r="O150" s="226">
        <f>IF(O$54=0,0,O$54/PPA!O$11*1000)</f>
        <v>164.82916859507446</v>
      </c>
      <c r="P150" s="226">
        <f>IF(P$54=0,0,P$54/PPA!P$11*1000)</f>
        <v>163.79350005220144</v>
      </c>
      <c r="Q150" s="226">
        <f>IF(Q$54=0,0,Q$54/PPA!Q$11*1000)</f>
        <v>160.24411976719878</v>
      </c>
    </row>
    <row r="151" spans="1:17" x14ac:dyDescent="0.25">
      <c r="A151" s="72" t="s">
        <v>236</v>
      </c>
      <c r="B151" s="258">
        <f>IF(B$67=0,0,B$67/PPA!B$11*1000)</f>
        <v>21.030454464308168</v>
      </c>
      <c r="C151" s="258">
        <f>IF(C$67=0,0,C$67/PPA!C$11*1000)</f>
        <v>21.676599272251718</v>
      </c>
      <c r="D151" s="258">
        <f>IF(D$67=0,0,D$67/PPA!D$11*1000)</f>
        <v>20.566083367664373</v>
      </c>
      <c r="E151" s="258">
        <f>IF(E$67=0,0,E$67/PPA!E$11*1000)</f>
        <v>21.064965070384766</v>
      </c>
      <c r="F151" s="258">
        <f>IF(F$67=0,0,F$67/PPA!F$11*1000)</f>
        <v>22.777148817418219</v>
      </c>
      <c r="G151" s="258">
        <f>IF(G$67=0,0,G$67/PPA!G$11*1000)</f>
        <v>23.800609493509057</v>
      </c>
      <c r="H151" s="258">
        <f>IF(H$67=0,0,H$67/PPA!H$11*1000)</f>
        <v>22.084535917105338</v>
      </c>
      <c r="I151" s="258">
        <f>IF(I$67=0,0,I$67/PPA!I$11*1000)</f>
        <v>22.949474366960452</v>
      </c>
      <c r="J151" s="258">
        <f>IF(J$67=0,0,J$67/PPA!J$11*1000)</f>
        <v>21.847511380005688</v>
      </c>
      <c r="K151" s="258">
        <f>IF(K$67=0,0,K$67/PPA!K$11*1000)</f>
        <v>23.804626825747942</v>
      </c>
      <c r="L151" s="258">
        <f>IF(L$67=0,0,L$67/PPA!L$11*1000)</f>
        <v>22.910613367809521</v>
      </c>
      <c r="M151" s="258">
        <f>IF(M$67=0,0,M$67/PPA!M$11*1000)</f>
        <v>22.421893690722467</v>
      </c>
      <c r="N151" s="258">
        <f>IF(N$67=0,0,N$67/PPA!N$11*1000)</f>
        <v>21.752022966376423</v>
      </c>
      <c r="O151" s="258">
        <f>IF(O$67=0,0,O$67/PPA!O$11*1000)</f>
        <v>21.827193890101039</v>
      </c>
      <c r="P151" s="258">
        <f>IF(P$67=0,0,P$67/PPA!P$11*1000)</f>
        <v>21.591685572544272</v>
      </c>
      <c r="Q151" s="258">
        <f>IF(Q$67=0,0,Q$67/PPA!Q$11*1000)</f>
        <v>21.156700183040655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168.82763465420328</v>
      </c>
      <c r="C153" s="230">
        <f t="shared" si="35"/>
        <v>169.57044134567002</v>
      </c>
      <c r="D153" s="230">
        <f t="shared" si="35"/>
        <v>163.98074198062608</v>
      </c>
      <c r="E153" s="230">
        <f t="shared" si="35"/>
        <v>172.47116485342727</v>
      </c>
      <c r="F153" s="230">
        <f t="shared" si="35"/>
        <v>186.38047968174516</v>
      </c>
      <c r="G153" s="230">
        <f t="shared" si="35"/>
        <v>198.00827242369303</v>
      </c>
      <c r="H153" s="230">
        <f t="shared" si="35"/>
        <v>180.94781711036552</v>
      </c>
      <c r="I153" s="230">
        <f t="shared" si="35"/>
        <v>193.12334711033594</v>
      </c>
      <c r="J153" s="230">
        <f t="shared" si="35"/>
        <v>175.62959234727691</v>
      </c>
      <c r="K153" s="230">
        <f t="shared" si="35"/>
        <v>191.34275179257185</v>
      </c>
      <c r="L153" s="230">
        <f t="shared" si="35"/>
        <v>181.20818158806489</v>
      </c>
      <c r="M153" s="230">
        <f t="shared" si="35"/>
        <v>177.04669595082439</v>
      </c>
      <c r="N153" s="230">
        <f t="shared" si="35"/>
        <v>168.29010858468115</v>
      </c>
      <c r="O153" s="230">
        <f t="shared" si="35"/>
        <v>169.79442052195822</v>
      </c>
      <c r="P153" s="230">
        <f t="shared" si="35"/>
        <v>173.33836362955859</v>
      </c>
      <c r="Q153" s="230">
        <f t="shared" si="35"/>
        <v>161.28042569985146</v>
      </c>
    </row>
    <row r="154" spans="1:17" x14ac:dyDescent="0.25">
      <c r="A154" s="132" t="s">
        <v>83</v>
      </c>
      <c r="B154" s="275">
        <f>IF(B$82=0,0,B$82/PPA!B$12*1000)</f>
        <v>6.3848420351567254</v>
      </c>
      <c r="C154" s="275">
        <f>IF(C$82=0,0,C$82/PPA!C$12*1000)</f>
        <v>6.4129340202004457</v>
      </c>
      <c r="D154" s="275">
        <f>IF(D$82=0,0,D$82/PPA!D$12*1000)</f>
        <v>6.2015388446243556</v>
      </c>
      <c r="E154" s="275">
        <f>IF(E$82=0,0,E$82/PPA!E$12*1000)</f>
        <v>6.5226356186539816</v>
      </c>
      <c r="F154" s="275">
        <f>IF(F$82=0,0,F$82/PPA!F$12*1000)</f>
        <v>7.0486678537082303</v>
      </c>
      <c r="G154" s="275">
        <f>IF(G$82=0,0,G$82/PPA!G$12*1000)</f>
        <v>7.4884158844553452</v>
      </c>
      <c r="H154" s="275">
        <f>IF(H$82=0,0,H$82/PPA!H$12*1000)</f>
        <v>6.8432116058634191</v>
      </c>
      <c r="I154" s="275">
        <f>IF(I$82=0,0,I$82/PPA!I$12*1000)</f>
        <v>7.3036743488459255</v>
      </c>
      <c r="J154" s="275">
        <f>IF(J$82=0,0,J$82/PPA!J$12*1000)</f>
        <v>6.6420832474087819</v>
      </c>
      <c r="K154" s="275">
        <f>IF(K$82=0,0,K$82/PPA!K$12*1000)</f>
        <v>7.2363345448159198</v>
      </c>
      <c r="L154" s="275">
        <f>IF(L$82=0,0,L$82/PPA!L$12*1000)</f>
        <v>6.8530582525044244</v>
      </c>
      <c r="M154" s="275">
        <f>IF(M$82=0,0,M$82/PPA!M$12*1000)</f>
        <v>6.6956762665530345</v>
      </c>
      <c r="N154" s="275">
        <f>IF(N$82=0,0,N$82/PPA!N$12*1000)</f>
        <v>6.3645134968181587</v>
      </c>
      <c r="O154" s="275">
        <f>IF(O$82=0,0,O$82/PPA!O$12*1000)</f>
        <v>6.4214046219635614</v>
      </c>
      <c r="P154" s="275">
        <f>IF(P$82=0,0,P$82/PPA!P$12*1000)</f>
        <v>6.5554319509014878</v>
      </c>
      <c r="Q154" s="275">
        <f>IF(Q$82=0,0,Q$82/PPA!Q$12*1000)</f>
        <v>6.0994163874032878</v>
      </c>
    </row>
    <row r="155" spans="1:17" x14ac:dyDescent="0.25">
      <c r="A155" s="76" t="s">
        <v>82</v>
      </c>
      <c r="B155" s="274">
        <f>IF(B$83=0,0,B$83/PPA!B$12*1000)</f>
        <v>2.8153134858642583</v>
      </c>
      <c r="C155" s="274">
        <f>IF(C$83=0,0,C$83/PPA!C$12*1000)</f>
        <v>2.8277002832043965</v>
      </c>
      <c r="D155" s="274">
        <f>IF(D$83=0,0,D$83/PPA!D$12*1000)</f>
        <v>2.7344883156460797</v>
      </c>
      <c r="E155" s="274">
        <f>IF(E$83=0,0,E$83/PPA!E$12*1000)</f>
        <v>2.8760717836810756</v>
      </c>
      <c r="F155" s="274">
        <f>IF(F$83=0,0,F$83/PPA!F$12*1000)</f>
        <v>3.1080188917211879</v>
      </c>
      <c r="G155" s="274">
        <f>IF(G$83=0,0,G$83/PPA!G$12*1000)</f>
        <v>3.301920096250238</v>
      </c>
      <c r="H155" s="274">
        <f>IF(H$83=0,0,H$83/PPA!H$12*1000)</f>
        <v>3.0174256175058507</v>
      </c>
      <c r="I155" s="274">
        <f>IF(I$83=0,0,I$83/PPA!I$12*1000)</f>
        <v>3.2204607063801953</v>
      </c>
      <c r="J155" s="274">
        <f>IF(J$83=0,0,J$83/PPA!J$12*1000)</f>
        <v>2.9287406701212144</v>
      </c>
      <c r="K155" s="274">
        <f>IF(K$83=0,0,K$83/PPA!K$12*1000)</f>
        <v>3.1907680910614071</v>
      </c>
      <c r="L155" s="274">
        <f>IF(L$83=0,0,L$83/PPA!L$12*1000)</f>
        <v>3.0217673689425055</v>
      </c>
      <c r="M155" s="274">
        <f>IF(M$83=0,0,M$83/PPA!M$12*1000)</f>
        <v>2.9523718185058114</v>
      </c>
      <c r="N155" s="274">
        <f>IF(N$83=0,0,N$83/PPA!N$12*1000)</f>
        <v>2.8063498799023026</v>
      </c>
      <c r="O155" s="274">
        <f>IF(O$83=0,0,O$83/PPA!O$12*1000)</f>
        <v>2.8314352854559446</v>
      </c>
      <c r="P155" s="274">
        <f>IF(P$83=0,0,P$83/PPA!P$12*1000)</f>
        <v>2.8905329020540722</v>
      </c>
      <c r="Q155" s="274">
        <f>IF(Q$83=0,0,Q$83/PPA!Q$12*1000)</f>
        <v>2.6894587394340173</v>
      </c>
    </row>
    <row r="156" spans="1:17" x14ac:dyDescent="0.25">
      <c r="A156" s="76" t="s">
        <v>81</v>
      </c>
      <c r="B156" s="274">
        <f>IF(B$84=0,0,B$84/PPA!B$12*1000)</f>
        <v>21.837373045664883</v>
      </c>
      <c r="C156" s="274">
        <f>IF(C$84=0,0,C$84/PPA!C$12*1000)</f>
        <v>21.933452972719468</v>
      </c>
      <c r="D156" s="274">
        <f>IF(D$84=0,0,D$84/PPA!D$12*1000)</f>
        <v>21.210441301688274</v>
      </c>
      <c r="E156" s="274">
        <f>IF(E$84=0,0,E$84/PPA!E$12*1000)</f>
        <v>22.308653285576828</v>
      </c>
      <c r="F156" s="274">
        <f>IF(F$84=0,0,F$84/PPA!F$12*1000)</f>
        <v>24.107783489217422</v>
      </c>
      <c r="G156" s="274">
        <f>IF(G$84=0,0,G$84/PPA!G$12*1000)</f>
        <v>25.611805317893012</v>
      </c>
      <c r="H156" s="274">
        <f>IF(H$84=0,0,H$84/PPA!H$12*1000)</f>
        <v>23.405084079577346</v>
      </c>
      <c r="I156" s="274">
        <f>IF(I$84=0,0,I$84/PPA!I$12*1000)</f>
        <v>24.979954160430069</v>
      </c>
      <c r="J156" s="274">
        <f>IF(J$84=0,0,J$84/PPA!J$12*1000)</f>
        <v>22.717186874062797</v>
      </c>
      <c r="K156" s="274">
        <f>IF(K$84=0,0,K$84/PPA!K$12*1000)</f>
        <v>24.749639234339789</v>
      </c>
      <c r="L156" s="274">
        <f>IF(L$84=0,0,L$84/PPA!L$12*1000)</f>
        <v>23.438761482207589</v>
      </c>
      <c r="M156" s="274">
        <f>IF(M$84=0,0,M$84/PPA!M$12*1000)</f>
        <v>22.90048518359847</v>
      </c>
      <c r="N156" s="274">
        <f>IF(N$84=0,0,N$84/PPA!N$12*1000)</f>
        <v>21.767845581597946</v>
      </c>
      <c r="O156" s="274">
        <f>IF(O$84=0,0,O$84/PPA!O$12*1000)</f>
        <v>21.962424040383151</v>
      </c>
      <c r="P156" s="274">
        <f>IF(P$84=0,0,P$84/PPA!P$12*1000)</f>
        <v>22.420822974016236</v>
      </c>
      <c r="Q156" s="274">
        <f>IF(Q$84=0,0,Q$84/PPA!Q$12*1000)</f>
        <v>20.861163092079181</v>
      </c>
    </row>
    <row r="157" spans="1:17" x14ac:dyDescent="0.25">
      <c r="A157" s="76" t="s">
        <v>80</v>
      </c>
      <c r="B157" s="274">
        <f>IF(B$85=0,0,B$85/PPA!B$12*1000)</f>
        <v>9.6424225032296746</v>
      </c>
      <c r="C157" s="274">
        <f>IF(C$85=0,0,C$85/PPA!C$12*1000)</f>
        <v>9.6848471689072966</v>
      </c>
      <c r="D157" s="274">
        <f>IF(D$85=0,0,D$85/PPA!D$12*1000)</f>
        <v>9.3655970470052541</v>
      </c>
      <c r="E157" s="274">
        <f>IF(E$85=0,0,E$85/PPA!E$12*1000)</f>
        <v>9.8505191081258641</v>
      </c>
      <c r="F157" s="274">
        <f>IF(F$85=0,0,F$85/PPA!F$12*1000)</f>
        <v>10.644935795771731</v>
      </c>
      <c r="G157" s="274">
        <f>IF(G$85=0,0,G$85/PPA!G$12*1000)</f>
        <v>11.3090456177656</v>
      </c>
      <c r="H157" s="274">
        <f>IF(H$85=0,0,H$85/PPA!H$12*1000)</f>
        <v>10.334654674212345</v>
      </c>
      <c r="I157" s="274">
        <f>IF(I$85=0,0,I$85/PPA!I$12*1000)</f>
        <v>11.030047965132564</v>
      </c>
      <c r="J157" s="274">
        <f>IF(J$85=0,0,J$85/PPA!J$12*1000)</f>
        <v>10.030909554298342</v>
      </c>
      <c r="K157" s="274">
        <f>IF(K$85=0,0,K$85/PPA!K$12*1000)</f>
        <v>10.928351033843319</v>
      </c>
      <c r="L157" s="274">
        <f>IF(L$85=0,0,L$85/PPA!L$12*1000)</f>
        <v>10.349525132499297</v>
      </c>
      <c r="M157" s="274">
        <f>IF(M$85=0,0,M$85/PPA!M$12*1000)</f>
        <v>10.11184601771703</v>
      </c>
      <c r="N157" s="274">
        <f>IF(N$85=0,0,N$85/PPA!N$12*1000)</f>
        <v>9.6117222361824641</v>
      </c>
      <c r="O157" s="274">
        <f>IF(O$85=0,0,O$85/PPA!O$12*1000)</f>
        <v>9.6976395168787626</v>
      </c>
      <c r="P157" s="274">
        <f>IF(P$85=0,0,P$85/PPA!P$12*1000)</f>
        <v>9.9000483040473082</v>
      </c>
      <c r="Q157" s="274">
        <f>IF(Q$85=0,0,Q$85/PPA!Q$12*1000)</f>
        <v>9.2113711673090179</v>
      </c>
    </row>
    <row r="158" spans="1:17" x14ac:dyDescent="0.25">
      <c r="A158" s="129" t="s">
        <v>79</v>
      </c>
      <c r="B158" s="273">
        <f>IF(B$86=0,0,B$86/PPA!B$12*1000)</f>
        <v>33.402624526475279</v>
      </c>
      <c r="C158" s="273">
        <f>IF(C$86=0,0,C$86/PPA!C$12*1000)</f>
        <v>33.54958916921067</v>
      </c>
      <c r="D158" s="273">
        <f>IF(D$86=0,0,D$86/PPA!D$12*1000)</f>
        <v>32.443664600114715</v>
      </c>
      <c r="E158" s="273">
        <f>IF(E$86=0,0,E$86/PPA!E$12*1000)</f>
        <v>34.12349863837543</v>
      </c>
      <c r="F158" s="273">
        <f>IF(F$86=0,0,F$86/PPA!F$12*1000)</f>
        <v>36.875462921843933</v>
      </c>
      <c r="G158" s="273">
        <f>IF(G$86=0,0,G$86/PPA!G$12*1000)</f>
        <v>39.176027019815734</v>
      </c>
      <c r="H158" s="273">
        <f>IF(H$86=0,0,H$86/PPA!H$12*1000)</f>
        <v>35.800608154006241</v>
      </c>
      <c r="I158" s="273">
        <f>IF(I$86=0,0,I$86/PPA!I$12*1000)</f>
        <v>38.209542318326257</v>
      </c>
      <c r="J158" s="273">
        <f>IF(J$86=0,0,J$86/PPA!J$12*1000)</f>
        <v>34.748394958739354</v>
      </c>
      <c r="K158" s="273">
        <f>IF(K$86=0,0,K$86/PPA!K$12*1000)</f>
        <v>37.857250722494243</v>
      </c>
      <c r="L158" s="273">
        <f>IF(L$86=0,0,L$86/PPA!L$12*1000)</f>
        <v>35.852121384683421</v>
      </c>
      <c r="M158" s="273">
        <f>IF(M$86=0,0,M$86/PPA!M$12*1000)</f>
        <v>35.02876955310812</v>
      </c>
      <c r="N158" s="273">
        <f>IF(N$86=0,0,N$86/PPA!N$12*1000)</f>
        <v>33.296274748429667</v>
      </c>
      <c r="O158" s="273">
        <f>IF(O$86=0,0,O$86/PPA!O$12*1000)</f>
        <v>33.593903551406626</v>
      </c>
      <c r="P158" s="273">
        <f>IF(P$86=0,0,P$86/PPA!P$12*1000)</f>
        <v>34.295074311802729</v>
      </c>
      <c r="Q158" s="273">
        <f>IF(Q$86=0,0,Q$86/PPA!Q$12*1000)</f>
        <v>31.909405792223524</v>
      </c>
    </row>
    <row r="159" spans="1:17" x14ac:dyDescent="0.25">
      <c r="A159" s="72" t="s">
        <v>235</v>
      </c>
      <c r="B159" s="272">
        <f>IF(B$91=0,0,B$91/PPA!B$12*1000)</f>
        <v>94.745059057812469</v>
      </c>
      <c r="C159" s="272">
        <f>IF(C$91=0,0,C$91/PPA!C$12*1000)</f>
        <v>95.161917731427735</v>
      </c>
      <c r="D159" s="272">
        <f>IF(D$91=0,0,D$91/PPA!D$12*1000)</f>
        <v>92.02501187154742</v>
      </c>
      <c r="E159" s="272">
        <f>IF(E$91=0,0,E$91/PPA!E$12*1000)</f>
        <v>96.789786419014092</v>
      </c>
      <c r="F159" s="272">
        <f>IF(F$91=0,0,F$91/PPA!F$12*1000)</f>
        <v>104.59561072948264</v>
      </c>
      <c r="G159" s="272">
        <f>IF(G$91=0,0,G$91/PPA!G$12*1000)</f>
        <v>111.1210584875131</v>
      </c>
      <c r="H159" s="272">
        <f>IF(H$91=0,0,H$91/PPA!H$12*1000)</f>
        <v>101.5468329792003</v>
      </c>
      <c r="I159" s="272">
        <f>IF(I$91=0,0,I$91/PPA!I$12*1000)</f>
        <v>108.37966761122094</v>
      </c>
      <c r="J159" s="272">
        <f>IF(J$91=0,0,J$91/PPA!J$12*1000)</f>
        <v>98.562277042646443</v>
      </c>
      <c r="K159" s="272">
        <f>IF(K$91=0,0,K$91/PPA!K$12*1000)</f>
        <v>107.38040816601716</v>
      </c>
      <c r="L159" s="272">
        <f>IF(L$91=0,0,L$91/PPA!L$12*1000)</f>
        <v>101.69294796722765</v>
      </c>
      <c r="M159" s="272">
        <f>IF(M$91=0,0,M$91/PPA!M$12*1000)</f>
        <v>99.357547111341916</v>
      </c>
      <c r="N159" s="272">
        <f>IF(N$91=0,0,N$91/PPA!N$12*1000)</f>
        <v>94.443402641750609</v>
      </c>
      <c r="O159" s="272">
        <f>IF(O$91=0,0,O$91/PPA!O$12*1000)</f>
        <v>95.287613505870183</v>
      </c>
      <c r="P159" s="272">
        <f>IF(P$91=0,0,P$91/PPA!P$12*1000)</f>
        <v>97.276453186736745</v>
      </c>
      <c r="Q159" s="272">
        <f>IF(Q$91=0,0,Q$91/PPA!Q$12*1000)</f>
        <v>90.509610521402436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239.09773420571565</v>
      </c>
      <c r="C5" s="96">
        <v>233.15728350227297</v>
      </c>
      <c r="D5" s="96">
        <v>230.34258842587033</v>
      </c>
      <c r="E5" s="96">
        <v>269.23465273116051</v>
      </c>
      <c r="F5" s="96">
        <v>293.54573759345482</v>
      </c>
      <c r="G5" s="96">
        <v>357.55950664905708</v>
      </c>
      <c r="H5" s="96">
        <v>342.93470534264753</v>
      </c>
      <c r="I5" s="96">
        <v>373.58033386958209</v>
      </c>
      <c r="J5" s="96">
        <v>340.15278276759904</v>
      </c>
      <c r="K5" s="96">
        <v>324.26549033140924</v>
      </c>
      <c r="L5" s="96">
        <v>350.07682630548516</v>
      </c>
      <c r="M5" s="96">
        <v>337.44489421182595</v>
      </c>
      <c r="N5" s="96">
        <v>325.1576465608004</v>
      </c>
      <c r="O5" s="96">
        <v>324.518254977043</v>
      </c>
      <c r="P5" s="96">
        <v>329.52858259528972</v>
      </c>
      <c r="Q5" s="96">
        <v>314.94506190811654</v>
      </c>
    </row>
    <row r="6" spans="1:17" x14ac:dyDescent="0.25">
      <c r="A6" s="132" t="s">
        <v>83</v>
      </c>
      <c r="B6" s="160">
        <v>1.0324196552782587</v>
      </c>
      <c r="C6" s="160">
        <v>1.0066470439970965</v>
      </c>
      <c r="D6" s="160">
        <v>0.99429424010082723</v>
      </c>
      <c r="E6" s="160">
        <v>1.1645828108986382</v>
      </c>
      <c r="F6" s="160">
        <v>1.2695879672754056</v>
      </c>
      <c r="G6" s="160">
        <v>1.5483027802561848</v>
      </c>
      <c r="H6" s="160">
        <v>1.4853255631447868</v>
      </c>
      <c r="I6" s="160">
        <v>1.6192626218041803</v>
      </c>
      <c r="J6" s="160">
        <v>1.474360896499767</v>
      </c>
      <c r="K6" s="160">
        <v>1.4053799638756801</v>
      </c>
      <c r="L6" s="160">
        <v>1.5184544431320126</v>
      </c>
      <c r="M6" s="160">
        <v>1.4631682507913877</v>
      </c>
      <c r="N6" s="160">
        <v>1.4091270681535937</v>
      </c>
      <c r="O6" s="160">
        <v>1.4076999115719198</v>
      </c>
      <c r="P6" s="160">
        <v>1.4299234974955568</v>
      </c>
      <c r="Q6" s="160">
        <v>1.366518065101886</v>
      </c>
    </row>
    <row r="7" spans="1:17" x14ac:dyDescent="0.25">
      <c r="A7" s="76" t="s">
        <v>82</v>
      </c>
      <c r="B7" s="159">
        <v>0.37707554451023051</v>
      </c>
      <c r="C7" s="159">
        <v>0.36766249102697846</v>
      </c>
      <c r="D7" s="159">
        <v>0.36315081766663521</v>
      </c>
      <c r="E7" s="159">
        <v>0.42534612286948614</v>
      </c>
      <c r="F7" s="159">
        <v>0.46369765590619466</v>
      </c>
      <c r="G7" s="159">
        <v>0.56549399359744934</v>
      </c>
      <c r="H7" s="159">
        <v>0.5424925248510809</v>
      </c>
      <c r="I7" s="159">
        <v>0.59141099426018728</v>
      </c>
      <c r="J7" s="159">
        <v>0.5384878474658662</v>
      </c>
      <c r="K7" s="159">
        <v>0.51329361312804689</v>
      </c>
      <c r="L7" s="159">
        <v>0.55459234336609198</v>
      </c>
      <c r="M7" s="159">
        <v>0.53439990420227168</v>
      </c>
      <c r="N7" s="159">
        <v>0.51466218585785439</v>
      </c>
      <c r="O7" s="159">
        <v>0.51414093866696164</v>
      </c>
      <c r="P7" s="159">
        <v>0.52225776472725849</v>
      </c>
      <c r="Q7" s="159">
        <v>0.49909989687525014</v>
      </c>
    </row>
    <row r="8" spans="1:17" x14ac:dyDescent="0.25">
      <c r="A8" s="76" t="s">
        <v>81</v>
      </c>
      <c r="B8" s="159">
        <v>11.88665702906567</v>
      </c>
      <c r="C8" s="159">
        <v>11.589926731965662</v>
      </c>
      <c r="D8" s="159">
        <v>11.447704000626164</v>
      </c>
      <c r="E8" s="159">
        <v>13.408303865898773</v>
      </c>
      <c r="F8" s="159">
        <v>14.617269884467678</v>
      </c>
      <c r="G8" s="159">
        <v>17.826224086264414</v>
      </c>
      <c r="H8" s="159">
        <v>17.101142404003692</v>
      </c>
      <c r="I8" s="159">
        <v>18.643212890192729</v>
      </c>
      <c r="J8" s="159">
        <v>16.974901847480908</v>
      </c>
      <c r="K8" s="159">
        <v>16.18069700698258</v>
      </c>
      <c r="L8" s="159">
        <v>17.482568340784308</v>
      </c>
      <c r="M8" s="159">
        <v>16.846036477567459</v>
      </c>
      <c r="N8" s="159">
        <v>16.223838904926883</v>
      </c>
      <c r="O8" s="159">
        <v>16.207407485080889</v>
      </c>
      <c r="P8" s="159">
        <v>16.463276445420515</v>
      </c>
      <c r="Q8" s="159">
        <v>15.733264550751539</v>
      </c>
    </row>
    <row r="9" spans="1:17" x14ac:dyDescent="0.25">
      <c r="A9" s="76" t="s">
        <v>80</v>
      </c>
      <c r="B9" s="159">
        <v>4.1597974535439244</v>
      </c>
      <c r="C9" s="159">
        <v>4.055955142686658</v>
      </c>
      <c r="D9" s="159">
        <v>4.006183558109476</v>
      </c>
      <c r="E9" s="159">
        <v>4.6923056786549715</v>
      </c>
      <c r="F9" s="159">
        <v>5.1153896250636937</v>
      </c>
      <c r="G9" s="159">
        <v>6.2383798387573055</v>
      </c>
      <c r="H9" s="159">
        <v>5.9846337326734673</v>
      </c>
      <c r="I9" s="159">
        <v>6.5242893201064129</v>
      </c>
      <c r="J9" s="159">
        <v>5.9404551933016858</v>
      </c>
      <c r="K9" s="159">
        <v>5.6625190784614254</v>
      </c>
      <c r="L9" s="159">
        <v>6.1181157231654844</v>
      </c>
      <c r="M9" s="159">
        <v>5.8953580868313633</v>
      </c>
      <c r="N9" s="159">
        <v>5.6776168100415436</v>
      </c>
      <c r="O9" s="159">
        <v>5.6718665492014813</v>
      </c>
      <c r="P9" s="159">
        <v>5.7614092227268534</v>
      </c>
      <c r="Q9" s="159">
        <v>5.5059377631671707</v>
      </c>
    </row>
    <row r="10" spans="1:17" x14ac:dyDescent="0.25">
      <c r="A10" s="129" t="s">
        <v>79</v>
      </c>
      <c r="B10" s="158">
        <v>3.9231685390472144</v>
      </c>
      <c r="C10" s="158">
        <v>3.8311940523825556</v>
      </c>
      <c r="D10" s="158">
        <v>3.7910597038644145</v>
      </c>
      <c r="E10" s="158">
        <v>4.4783846527503375</v>
      </c>
      <c r="F10" s="158">
        <v>4.8886544356973278</v>
      </c>
      <c r="G10" s="158">
        <v>5.9174723633349711</v>
      </c>
      <c r="H10" s="158">
        <v>5.6910540303219568</v>
      </c>
      <c r="I10" s="158">
        <v>6.1579015000547637</v>
      </c>
      <c r="J10" s="158">
        <v>5.6128786473257763</v>
      </c>
      <c r="K10" s="158">
        <v>5.3721008612927861</v>
      </c>
      <c r="L10" s="158">
        <v>5.783894923138897</v>
      </c>
      <c r="M10" s="158">
        <v>5.5939006312289852</v>
      </c>
      <c r="N10" s="158">
        <v>5.3966626935026127</v>
      </c>
      <c r="O10" s="158">
        <v>5.3752062746344116</v>
      </c>
      <c r="P10" s="158">
        <v>5.4453855098369193</v>
      </c>
      <c r="Q10" s="158">
        <v>5.2001580655583535</v>
      </c>
    </row>
    <row r="11" spans="1:17" x14ac:dyDescent="0.25">
      <c r="A11" s="92" t="s">
        <v>125</v>
      </c>
      <c r="B11" s="91">
        <v>7.5859211982811106E-2</v>
      </c>
      <c r="C11" s="91">
        <v>7.4432564139607096E-2</v>
      </c>
      <c r="D11" s="91">
        <v>6.9369116296226024E-2</v>
      </c>
      <c r="E11" s="91">
        <v>0.14694037396976861</v>
      </c>
      <c r="F11" s="91">
        <v>9.4943885526761043E-2</v>
      </c>
      <c r="G11" s="91">
        <v>8.9730919950686563E-2</v>
      </c>
      <c r="H11" s="91">
        <v>9.1921182308948232E-2</v>
      </c>
      <c r="I11" s="91">
        <v>8.075775124832496E-2</v>
      </c>
      <c r="J11" s="91">
        <v>7.2270669192451745E-2</v>
      </c>
      <c r="K11" s="91">
        <v>7.3471260858320037E-2</v>
      </c>
      <c r="L11" s="91">
        <v>7.3475254394663833E-2</v>
      </c>
      <c r="M11" s="91">
        <v>6.691033120551583E-2</v>
      </c>
      <c r="N11" s="91">
        <v>4.7363442995305295E-2</v>
      </c>
      <c r="O11" s="91">
        <v>4.2557283707220096E-2</v>
      </c>
      <c r="P11" s="91">
        <v>3.2745491981921809E-2</v>
      </c>
      <c r="Q11" s="91">
        <v>3.0682805407522218E-2</v>
      </c>
    </row>
    <row r="12" spans="1:17" x14ac:dyDescent="0.25">
      <c r="A12" s="92" t="s">
        <v>26</v>
      </c>
      <c r="B12" s="91">
        <v>1.8097098857662808</v>
      </c>
      <c r="C12" s="91">
        <v>1.7395780179409865</v>
      </c>
      <c r="D12" s="91">
        <v>1.6967186029125088</v>
      </c>
      <c r="E12" s="91">
        <v>1.7305612812685354</v>
      </c>
      <c r="F12" s="91">
        <v>1.9616852759025341</v>
      </c>
      <c r="G12" s="91">
        <v>2.6132991024240662</v>
      </c>
      <c r="H12" s="91">
        <v>2.4399015703518914</v>
      </c>
      <c r="I12" s="91">
        <v>2.8784929838118938</v>
      </c>
      <c r="J12" s="91">
        <v>2.5983772551617763</v>
      </c>
      <c r="K12" s="91">
        <v>2.3809421835764653</v>
      </c>
      <c r="L12" s="91">
        <v>2.6647591056263296</v>
      </c>
      <c r="M12" s="91">
        <v>2.4900683764044729</v>
      </c>
      <c r="N12" s="91">
        <v>2.3865536014805628</v>
      </c>
      <c r="O12" s="91">
        <v>2.4565313044618908</v>
      </c>
      <c r="P12" s="91">
        <v>2.5712784167746587</v>
      </c>
      <c r="Q12" s="91">
        <v>2.4735329551957914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2.0375994412981226</v>
      </c>
      <c r="C14" s="157">
        <v>2.017183470301962</v>
      </c>
      <c r="D14" s="157">
        <v>2.0249719846556795</v>
      </c>
      <c r="E14" s="157">
        <v>2.6008829975120338</v>
      </c>
      <c r="F14" s="157">
        <v>2.8320252742680325</v>
      </c>
      <c r="G14" s="157">
        <v>3.2144423409602179</v>
      </c>
      <c r="H14" s="157">
        <v>3.1592312776611173</v>
      </c>
      <c r="I14" s="157">
        <v>3.1986507649945448</v>
      </c>
      <c r="J14" s="157">
        <v>2.9422307229715483</v>
      </c>
      <c r="K14" s="157">
        <v>2.9176874168580009</v>
      </c>
      <c r="L14" s="157">
        <v>3.0456605631179032</v>
      </c>
      <c r="M14" s="157">
        <v>3.0369219236189968</v>
      </c>
      <c r="N14" s="157">
        <v>2.9627456490267448</v>
      </c>
      <c r="O14" s="157">
        <v>2.8761176864653004</v>
      </c>
      <c r="P14" s="157">
        <v>2.8413616010803384</v>
      </c>
      <c r="Q14" s="157">
        <v>2.6959423049550399</v>
      </c>
    </row>
    <row r="15" spans="1:17" x14ac:dyDescent="0.25">
      <c r="A15" s="156" t="s">
        <v>241</v>
      </c>
      <c r="B15" s="155">
        <v>7.6027665358090033</v>
      </c>
      <c r="C15" s="155">
        <v>7.5165915720711833</v>
      </c>
      <c r="D15" s="155">
        <v>7.4806881918069745</v>
      </c>
      <c r="E15" s="155">
        <v>8.4857448872374004</v>
      </c>
      <c r="F15" s="155">
        <v>9.2717471861171852</v>
      </c>
      <c r="G15" s="155">
        <v>11.029827489070289</v>
      </c>
      <c r="H15" s="155">
        <v>10.51240052923403</v>
      </c>
      <c r="I15" s="155">
        <v>11.293192658558244</v>
      </c>
      <c r="J15" s="155">
        <v>10.280243778257509</v>
      </c>
      <c r="K15" s="155">
        <v>9.8033065839761058</v>
      </c>
      <c r="L15" s="155">
        <v>10.405864352060407</v>
      </c>
      <c r="M15" s="155">
        <v>10.094524131499258</v>
      </c>
      <c r="N15" s="155">
        <v>9.8419572207356474</v>
      </c>
      <c r="O15" s="155">
        <v>9.6198121462360415</v>
      </c>
      <c r="P15" s="155">
        <v>9.700821132581396</v>
      </c>
      <c r="Q15" s="155">
        <v>9.2938651412995075</v>
      </c>
    </row>
    <row r="16" spans="1:17" x14ac:dyDescent="0.25">
      <c r="A16" s="156" t="s">
        <v>240</v>
      </c>
      <c r="B16" s="206">
        <v>193.13814987548773</v>
      </c>
      <c r="C16" s="206">
        <v>188.00404377168798</v>
      </c>
      <c r="D16" s="206">
        <v>185.5544208744717</v>
      </c>
      <c r="E16" s="206">
        <v>217.63051064050478</v>
      </c>
      <c r="F16" s="206">
        <v>237.21469900062783</v>
      </c>
      <c r="G16" s="206">
        <v>289.80315400959745</v>
      </c>
      <c r="H16" s="206">
        <v>278.14246800232104</v>
      </c>
      <c r="I16" s="206">
        <v>303.53229236588868</v>
      </c>
      <c r="J16" s="206">
        <v>276.37469406986747</v>
      </c>
      <c r="K16" s="206">
        <v>263.43647877730257</v>
      </c>
      <c r="L16" s="206">
        <v>284.97605302320096</v>
      </c>
      <c r="M16" s="206">
        <v>274.47547584798343</v>
      </c>
      <c r="N16" s="206">
        <v>264.11575668934972</v>
      </c>
      <c r="O16" s="206">
        <v>264.24016772791367</v>
      </c>
      <c r="P16" s="206">
        <v>268.54265432028257</v>
      </c>
      <c r="Q16" s="206">
        <v>256.59213509299525</v>
      </c>
    </row>
    <row r="17" spans="1:17" x14ac:dyDescent="0.25">
      <c r="A17" s="152" t="s">
        <v>249</v>
      </c>
      <c r="B17" s="264">
        <v>79.746113228450099</v>
      </c>
      <c r="C17" s="264">
        <v>75.897270140447574</v>
      </c>
      <c r="D17" s="264">
        <v>73.983130924269844</v>
      </c>
      <c r="E17" s="264">
        <v>91.069226573842755</v>
      </c>
      <c r="F17" s="264">
        <v>98.930524186308659</v>
      </c>
      <c r="G17" s="264">
        <v>125.29795751824213</v>
      </c>
      <c r="H17" s="264">
        <v>121.35447504675399</v>
      </c>
      <c r="I17" s="264">
        <v>135.09911613065009</v>
      </c>
      <c r="J17" s="264">
        <v>123.04922053938044</v>
      </c>
      <c r="K17" s="264">
        <v>117.22432111118827</v>
      </c>
      <c r="L17" s="264">
        <v>129.77700194154374</v>
      </c>
      <c r="M17" s="264">
        <v>123.91993203874964</v>
      </c>
      <c r="N17" s="264">
        <v>117.32714117736749</v>
      </c>
      <c r="O17" s="264">
        <v>120.76475173481388</v>
      </c>
      <c r="P17" s="264">
        <v>123.85902367201133</v>
      </c>
      <c r="Q17" s="264">
        <v>117.97808036288775</v>
      </c>
    </row>
    <row r="18" spans="1:17" x14ac:dyDescent="0.25">
      <c r="A18" s="150" t="s">
        <v>33</v>
      </c>
      <c r="B18" s="87">
        <v>66.866133783003093</v>
      </c>
      <c r="C18" s="87">
        <v>64.414788434700597</v>
      </c>
      <c r="D18" s="87">
        <v>63.034663873502019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12.879979445447004</v>
      </c>
      <c r="C25" s="87">
        <v>11.482481705746983</v>
      </c>
      <c r="D25" s="87">
        <v>10.948467050767823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91.069226573842755</v>
      </c>
      <c r="F26" s="87">
        <v>98.930524186308659</v>
      </c>
      <c r="G26" s="87">
        <v>125.29795751824213</v>
      </c>
      <c r="H26" s="87">
        <v>121.35447504675399</v>
      </c>
      <c r="I26" s="87">
        <v>135.09911613065009</v>
      </c>
      <c r="J26" s="87">
        <v>123.04922053938044</v>
      </c>
      <c r="K26" s="87">
        <v>117.22432111118827</v>
      </c>
      <c r="L26" s="87">
        <v>129.77700194154374</v>
      </c>
      <c r="M26" s="87">
        <v>123.91993203874964</v>
      </c>
      <c r="N26" s="87">
        <v>117.32714117736749</v>
      </c>
      <c r="O26" s="87">
        <v>120.76475173481388</v>
      </c>
      <c r="P26" s="87">
        <v>123.85902367201133</v>
      </c>
      <c r="Q26" s="87">
        <v>117.97808036288775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113.39203664703761</v>
      </c>
      <c r="C28" s="151">
        <v>112.1067736312404</v>
      </c>
      <c r="D28" s="151">
        <v>111.57128995020184</v>
      </c>
      <c r="E28" s="151">
        <v>126.56128406666201</v>
      </c>
      <c r="F28" s="151">
        <v>138.28417481431916</v>
      </c>
      <c r="G28" s="151">
        <v>164.50519649135532</v>
      </c>
      <c r="H28" s="151">
        <v>156.78799295556703</v>
      </c>
      <c r="I28" s="151">
        <v>168.43317623523862</v>
      </c>
      <c r="J28" s="151">
        <v>153.32547353048702</v>
      </c>
      <c r="K28" s="151">
        <v>146.21215766611431</v>
      </c>
      <c r="L28" s="151">
        <v>155.19905108165725</v>
      </c>
      <c r="M28" s="151">
        <v>150.5555438092338</v>
      </c>
      <c r="N28" s="151">
        <v>146.78861551198221</v>
      </c>
      <c r="O28" s="151">
        <v>143.4754159930998</v>
      </c>
      <c r="P28" s="151">
        <v>144.68363064827125</v>
      </c>
      <c r="Q28" s="151">
        <v>138.61405473010751</v>
      </c>
    </row>
    <row r="29" spans="1:17" x14ac:dyDescent="0.25">
      <c r="A29" s="243" t="s">
        <v>239</v>
      </c>
      <c r="B29" s="278">
        <v>16.977699572973648</v>
      </c>
      <c r="C29" s="278">
        <v>16.785262696454865</v>
      </c>
      <c r="D29" s="278">
        <v>16.705087039224178</v>
      </c>
      <c r="E29" s="278">
        <v>18.949474072346156</v>
      </c>
      <c r="F29" s="278">
        <v>20.704691838299517</v>
      </c>
      <c r="G29" s="278">
        <v>24.630652088179026</v>
      </c>
      <c r="H29" s="278">
        <v>23.4751885560975</v>
      </c>
      <c r="I29" s="278">
        <v>25.218771518716824</v>
      </c>
      <c r="J29" s="278">
        <v>22.95676048740005</v>
      </c>
      <c r="K29" s="278">
        <v>21.891714446390065</v>
      </c>
      <c r="L29" s="278">
        <v>23.237283156636956</v>
      </c>
      <c r="M29" s="278">
        <v>22.542030881721736</v>
      </c>
      <c r="N29" s="278">
        <v>21.978024988232555</v>
      </c>
      <c r="O29" s="278">
        <v>21.48195394373759</v>
      </c>
      <c r="P29" s="278">
        <v>21.662854702218684</v>
      </c>
      <c r="Q29" s="278">
        <v>20.754083332367536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2524.433216376824</v>
      </c>
      <c r="C31" s="96">
        <v>2546.8223126156595</v>
      </c>
      <c r="D31" s="96">
        <v>2503.3449832177598</v>
      </c>
      <c r="E31" s="96">
        <v>2667.736319116937</v>
      </c>
      <c r="F31" s="96">
        <v>3044.7132238145932</v>
      </c>
      <c r="G31" s="96">
        <v>3496.9184933563729</v>
      </c>
      <c r="H31" s="96">
        <v>3420.1963180676103</v>
      </c>
      <c r="I31" s="96">
        <v>3742.5085015668619</v>
      </c>
      <c r="J31" s="96">
        <v>3485.8631905470916</v>
      </c>
      <c r="K31" s="96">
        <v>3444.2030018537757</v>
      </c>
      <c r="L31" s="96">
        <v>3747.8599364038178</v>
      </c>
      <c r="M31" s="96">
        <v>3617.8668088069135</v>
      </c>
      <c r="N31" s="96">
        <v>3559.9294726983044</v>
      </c>
      <c r="O31" s="96">
        <v>3567.1888107184454</v>
      </c>
      <c r="P31" s="96">
        <v>3637.3776503860258</v>
      </c>
      <c r="Q31" s="96">
        <v>3572.9862756730422</v>
      </c>
    </row>
    <row r="32" spans="1:17" x14ac:dyDescent="0.25">
      <c r="A32" s="132" t="s">
        <v>83</v>
      </c>
      <c r="B32" s="160">
        <v>8.5606598533047595</v>
      </c>
      <c r="C32" s="160">
        <v>8.6449846919393778</v>
      </c>
      <c r="D32" s="160">
        <v>8.5190432001664469</v>
      </c>
      <c r="E32" s="160">
        <v>9.2252405416190317</v>
      </c>
      <c r="F32" s="160">
        <v>10.527321306666305</v>
      </c>
      <c r="G32" s="160">
        <v>11.98314033738143</v>
      </c>
      <c r="H32" s="160">
        <v>11.745474981433329</v>
      </c>
      <c r="I32" s="160">
        <v>12.739568373922172</v>
      </c>
      <c r="J32" s="160">
        <v>11.874196953339053</v>
      </c>
      <c r="K32" s="160">
        <v>11.826960749701268</v>
      </c>
      <c r="L32" s="160">
        <v>12.839545508927054</v>
      </c>
      <c r="M32" s="160">
        <v>12.345681411528918</v>
      </c>
      <c r="N32" s="160">
        <v>12.110408027205112</v>
      </c>
      <c r="O32" s="160">
        <v>12.109464023328847</v>
      </c>
      <c r="P32" s="160">
        <v>12.338472079107168</v>
      </c>
      <c r="Q32" s="160">
        <v>12.118904188663345</v>
      </c>
    </row>
    <row r="33" spans="1:17" x14ac:dyDescent="0.25">
      <c r="A33" s="76" t="s">
        <v>82</v>
      </c>
      <c r="B33" s="159">
        <v>3.1702180614919921</v>
      </c>
      <c r="C33" s="159">
        <v>3.201445575615061</v>
      </c>
      <c r="D33" s="159">
        <v>3.1548064147616297</v>
      </c>
      <c r="E33" s="159">
        <v>3.4163282606490526</v>
      </c>
      <c r="F33" s="159">
        <v>3.898520057731218</v>
      </c>
      <c r="G33" s="159">
        <v>4.437644829013327</v>
      </c>
      <c r="H33" s="159">
        <v>4.3496316364640712</v>
      </c>
      <c r="I33" s="159">
        <v>4.7177683083657564</v>
      </c>
      <c r="J33" s="159">
        <v>4.3973004759272891</v>
      </c>
      <c r="K33" s="159">
        <v>4.3798077746057889</v>
      </c>
      <c r="L33" s="159">
        <v>4.7547922439688444</v>
      </c>
      <c r="M33" s="159">
        <v>4.5719025008505501</v>
      </c>
      <c r="N33" s="159">
        <v>4.4847751128742894</v>
      </c>
      <c r="O33" s="159">
        <v>4.4844255255539274</v>
      </c>
      <c r="P33" s="159">
        <v>4.5692327118101748</v>
      </c>
      <c r="Q33" s="159">
        <v>4.4879214456301515</v>
      </c>
    </row>
    <row r="34" spans="1:17" x14ac:dyDescent="0.25">
      <c r="A34" s="76" t="s">
        <v>81</v>
      </c>
      <c r="B34" s="159">
        <v>61.976199628712585</v>
      </c>
      <c r="C34" s="159">
        <v>62.586682129177845</v>
      </c>
      <c r="D34" s="159">
        <v>61.674909535778539</v>
      </c>
      <c r="E34" s="159">
        <v>66.787532646745319</v>
      </c>
      <c r="F34" s="159">
        <v>76.214144474585211</v>
      </c>
      <c r="G34" s="159">
        <v>86.753767870093512</v>
      </c>
      <c r="H34" s="159">
        <v>85.033153361694104</v>
      </c>
      <c r="I34" s="159">
        <v>92.230043741433761</v>
      </c>
      <c r="J34" s="159">
        <v>85.965055664102607</v>
      </c>
      <c r="K34" s="159">
        <v>85.623081980236648</v>
      </c>
      <c r="L34" s="159">
        <v>92.953843423181127</v>
      </c>
      <c r="M34" s="159">
        <v>89.378439141934635</v>
      </c>
      <c r="N34" s="159">
        <v>87.675141676080273</v>
      </c>
      <c r="O34" s="159">
        <v>87.668307416375058</v>
      </c>
      <c r="P34" s="159">
        <v>89.326246082869488</v>
      </c>
      <c r="Q34" s="159">
        <v>87.73665092976357</v>
      </c>
    </row>
    <row r="35" spans="1:17" x14ac:dyDescent="0.25">
      <c r="A35" s="76" t="s">
        <v>80</v>
      </c>
      <c r="B35" s="159">
        <v>34.522457527181508</v>
      </c>
      <c r="C35" s="159">
        <v>34.862513166598859</v>
      </c>
      <c r="D35" s="159">
        <v>34.354630611381751</v>
      </c>
      <c r="E35" s="159">
        <v>37.202503105310342</v>
      </c>
      <c r="F35" s="159">
        <v>42.453386644498217</v>
      </c>
      <c r="G35" s="159">
        <v>48.324248414075903</v>
      </c>
      <c r="H35" s="159">
        <v>47.365818538692707</v>
      </c>
      <c r="I35" s="159">
        <v>51.374685554592141</v>
      </c>
      <c r="J35" s="159">
        <v>47.884913898639169</v>
      </c>
      <c r="K35" s="159">
        <v>47.694425097334772</v>
      </c>
      <c r="L35" s="159">
        <v>51.777861998469056</v>
      </c>
      <c r="M35" s="159">
        <v>49.786262913960968</v>
      </c>
      <c r="N35" s="159">
        <v>48.837479110284967</v>
      </c>
      <c r="O35" s="159">
        <v>48.833672238585557</v>
      </c>
      <c r="P35" s="159">
        <v>49.757189936340772</v>
      </c>
      <c r="Q35" s="159">
        <v>48.871741466004281</v>
      </c>
    </row>
    <row r="36" spans="1:17" x14ac:dyDescent="0.25">
      <c r="A36" s="129" t="s">
        <v>79</v>
      </c>
      <c r="B36" s="158">
        <v>32.534794135939926</v>
      </c>
      <c r="C36" s="158">
        <v>32.906468449616128</v>
      </c>
      <c r="D36" s="158">
        <v>32.48603000472329</v>
      </c>
      <c r="E36" s="158">
        <v>35.480426860224803</v>
      </c>
      <c r="F36" s="158">
        <v>40.54194126624229</v>
      </c>
      <c r="G36" s="158">
        <v>45.804812553926737</v>
      </c>
      <c r="H36" s="158">
        <v>45.009248055668095</v>
      </c>
      <c r="I36" s="158">
        <v>48.454072069769964</v>
      </c>
      <c r="J36" s="158">
        <v>45.211219031824321</v>
      </c>
      <c r="K36" s="158">
        <v>45.215118767489898</v>
      </c>
      <c r="L36" s="158">
        <v>48.913461594815985</v>
      </c>
      <c r="M36" s="158">
        <v>47.205832839875249</v>
      </c>
      <c r="N36" s="158">
        <v>46.386757174889951</v>
      </c>
      <c r="O36" s="158">
        <v>46.245565354605361</v>
      </c>
      <c r="P36" s="158">
        <v>46.9934501696588</v>
      </c>
      <c r="Q36" s="158">
        <v>46.123753185832442</v>
      </c>
    </row>
    <row r="37" spans="1:17" x14ac:dyDescent="0.25">
      <c r="A37" s="92" t="s">
        <v>125</v>
      </c>
      <c r="B37" s="91">
        <v>0.62909962205569259</v>
      </c>
      <c r="C37" s="91">
        <v>0.63930795203673463</v>
      </c>
      <c r="D37" s="91">
        <v>0.59443199776126121</v>
      </c>
      <c r="E37" s="91">
        <v>1.1641490393744212</v>
      </c>
      <c r="F37" s="91">
        <v>0.78737605229519947</v>
      </c>
      <c r="G37" s="91">
        <v>0.69457155289800598</v>
      </c>
      <c r="H37" s="91">
        <v>0.72698366138683168</v>
      </c>
      <c r="I37" s="91">
        <v>0.63545055066959</v>
      </c>
      <c r="J37" s="91">
        <v>0.58213356456463028</v>
      </c>
      <c r="K37" s="91">
        <v>0.61838224401965836</v>
      </c>
      <c r="L37" s="91">
        <v>0.62136831352605437</v>
      </c>
      <c r="M37" s="91">
        <v>0.56464319235758964</v>
      </c>
      <c r="N37" s="91">
        <v>0.40711021866071456</v>
      </c>
      <c r="O37" s="91">
        <v>0.36614141754598745</v>
      </c>
      <c r="P37" s="91">
        <v>0.28259223207495004</v>
      </c>
      <c r="Q37" s="91">
        <v>0.27214675512243802</v>
      </c>
    </row>
    <row r="38" spans="1:17" x14ac:dyDescent="0.25">
      <c r="A38" s="92" t="s">
        <v>26</v>
      </c>
      <c r="B38" s="91">
        <v>15.007904450997817</v>
      </c>
      <c r="C38" s="91">
        <v>14.941391216511764</v>
      </c>
      <c r="D38" s="91">
        <v>14.539378366318461</v>
      </c>
      <c r="E38" s="91">
        <v>13.710535768622861</v>
      </c>
      <c r="F38" s="91">
        <v>16.26838842560743</v>
      </c>
      <c r="G38" s="91">
        <v>20.228514504868397</v>
      </c>
      <c r="H38" s="91">
        <v>19.296624918032929</v>
      </c>
      <c r="I38" s="91">
        <v>22.649713784591761</v>
      </c>
      <c r="J38" s="91">
        <v>20.929688773228719</v>
      </c>
      <c r="K38" s="91">
        <v>20.039568576348305</v>
      </c>
      <c r="L38" s="91">
        <v>22.535435706316953</v>
      </c>
      <c r="M38" s="91">
        <v>21.013199784098447</v>
      </c>
      <c r="N38" s="91">
        <v>20.513507825868409</v>
      </c>
      <c r="O38" s="91">
        <v>21.134757101736149</v>
      </c>
      <c r="P38" s="91">
        <v>22.19002565249744</v>
      </c>
      <c r="Q38" s="91">
        <v>21.939453009727583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16.897790062886415</v>
      </c>
      <c r="C40" s="157">
        <v>17.325769281067629</v>
      </c>
      <c r="D40" s="157">
        <v>17.352219640643572</v>
      </c>
      <c r="E40" s="157">
        <v>20.605742052227519</v>
      </c>
      <c r="F40" s="157">
        <v>23.486176788339655</v>
      </c>
      <c r="G40" s="157">
        <v>24.881726496160336</v>
      </c>
      <c r="H40" s="157">
        <v>24.985639476248334</v>
      </c>
      <c r="I40" s="157">
        <v>25.168907734508615</v>
      </c>
      <c r="J40" s="157">
        <v>23.699396694030973</v>
      </c>
      <c r="K40" s="157">
        <v>24.557167947121929</v>
      </c>
      <c r="L40" s="157">
        <v>25.75665757497298</v>
      </c>
      <c r="M40" s="157">
        <v>25.627989863419213</v>
      </c>
      <c r="N40" s="157">
        <v>25.466139130360823</v>
      </c>
      <c r="O40" s="157">
        <v>24.744666835323223</v>
      </c>
      <c r="P40" s="157">
        <v>24.520832285086406</v>
      </c>
      <c r="Q40" s="157">
        <v>23.912153420982417</v>
      </c>
    </row>
    <row r="41" spans="1:17" x14ac:dyDescent="0.25">
      <c r="A41" s="156" t="s">
        <v>238</v>
      </c>
      <c r="B41" s="204">
        <v>221.6264484350921</v>
      </c>
      <c r="C41" s="204">
        <v>232.15690275379808</v>
      </c>
      <c r="D41" s="204">
        <v>233.16343036748802</v>
      </c>
      <c r="E41" s="204">
        <v>230.60765541033675</v>
      </c>
      <c r="F41" s="204">
        <v>264.80486575723563</v>
      </c>
      <c r="G41" s="204">
        <v>281.98567136462611</v>
      </c>
      <c r="H41" s="204">
        <v>271.0420331086716</v>
      </c>
      <c r="I41" s="204">
        <v>282.45617696457225</v>
      </c>
      <c r="J41" s="204">
        <v>263.02147605077238</v>
      </c>
      <c r="K41" s="204">
        <v>261.52783876403248</v>
      </c>
      <c r="L41" s="204">
        <v>269.2725233303878</v>
      </c>
      <c r="M41" s="204">
        <v>264.68969018445858</v>
      </c>
      <c r="N41" s="204">
        <v>269.72282311958645</v>
      </c>
      <c r="O41" s="204">
        <v>252.64828473290146</v>
      </c>
      <c r="P41" s="204">
        <v>251.7211863954908</v>
      </c>
      <c r="Q41" s="204">
        <v>249.19773855232754</v>
      </c>
    </row>
    <row r="42" spans="1:17" x14ac:dyDescent="0.25">
      <c r="A42" s="152" t="s">
        <v>247</v>
      </c>
      <c r="B42" s="151">
        <v>48.735405026889985</v>
      </c>
      <c r="C42" s="151">
        <v>48.239537267091386</v>
      </c>
      <c r="D42" s="151">
        <v>46.868213098523505</v>
      </c>
      <c r="E42" s="151">
        <v>51.787341801745761</v>
      </c>
      <c r="F42" s="151">
        <v>58.931137859122288</v>
      </c>
      <c r="G42" s="151">
        <v>70.133375661789387</v>
      </c>
      <c r="H42" s="151">
        <v>69.090815899365978</v>
      </c>
      <c r="I42" s="151">
        <v>77.190934091331712</v>
      </c>
      <c r="J42" s="151">
        <v>71.898901590387709</v>
      </c>
      <c r="K42" s="151">
        <v>70.808930402552051</v>
      </c>
      <c r="L42" s="151">
        <v>78.721160795449947</v>
      </c>
      <c r="M42" s="151">
        <v>75.497522299978243</v>
      </c>
      <c r="N42" s="151">
        <v>73.306399060849117</v>
      </c>
      <c r="O42" s="151">
        <v>75.370893187695302</v>
      </c>
      <c r="P42" s="151">
        <v>77.497583319931266</v>
      </c>
      <c r="Q42" s="151">
        <v>75.919130578364872</v>
      </c>
    </row>
    <row r="43" spans="1:17" x14ac:dyDescent="0.25">
      <c r="A43" s="150" t="s">
        <v>33</v>
      </c>
      <c r="B43" s="87">
        <v>3.3117863551012983</v>
      </c>
      <c r="C43" s="87">
        <v>2.7038736741672791</v>
      </c>
      <c r="D43" s="87">
        <v>2.5890770191252677</v>
      </c>
      <c r="E43" s="87">
        <v>6.779977769432822</v>
      </c>
      <c r="F43" s="87">
        <v>6.3510664151078906</v>
      </c>
      <c r="G43" s="87">
        <v>6.9350467841421404</v>
      </c>
      <c r="H43" s="87">
        <v>6.4925397558008324</v>
      </c>
      <c r="I43" s="87">
        <v>5.4258760965068342</v>
      </c>
      <c r="J43" s="87">
        <v>6.4115036897301705</v>
      </c>
      <c r="K43" s="87">
        <v>6.4360910764455674</v>
      </c>
      <c r="L43" s="87">
        <v>6.6557804717116609</v>
      </c>
      <c r="M43" s="87">
        <v>6.1516835704103636</v>
      </c>
      <c r="N43" s="87">
        <v>6.2468059768745965</v>
      </c>
      <c r="O43" s="87">
        <v>6.4456427751269807</v>
      </c>
      <c r="P43" s="87">
        <v>6.6400565790958321</v>
      </c>
      <c r="Q43" s="87">
        <v>6.5747778100080021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1.0284882172181229</v>
      </c>
      <c r="C45" s="87">
        <v>1.1351166059757825</v>
      </c>
      <c r="D45" s="87">
        <v>1.0105813058824946</v>
      </c>
      <c r="E45" s="87">
        <v>1.2180569246671566</v>
      </c>
      <c r="F45" s="87">
        <v>0.4549373390683939</v>
      </c>
      <c r="G45" s="87">
        <v>0.26444532018889483</v>
      </c>
      <c r="H45" s="87">
        <v>0.22252381551119788</v>
      </c>
      <c r="I45" s="87">
        <v>0.1534775834818192</v>
      </c>
      <c r="J45" s="87">
        <v>0.17991053384989167</v>
      </c>
      <c r="K45" s="87">
        <v>0.20241709184568857</v>
      </c>
      <c r="L45" s="87">
        <v>0.1825947373544819</v>
      </c>
      <c r="M45" s="87">
        <v>0.20543919439409378</v>
      </c>
      <c r="N45" s="87">
        <v>0.13953335677956122</v>
      </c>
      <c r="O45" s="87">
        <v>9.3106614751986061E-2</v>
      </c>
      <c r="P45" s="87">
        <v>4.7513740981572974E-2</v>
      </c>
      <c r="Q45" s="87">
        <v>0.35150999911662212</v>
      </c>
    </row>
    <row r="46" spans="1:17" x14ac:dyDescent="0.25">
      <c r="A46" s="150" t="s">
        <v>125</v>
      </c>
      <c r="B46" s="87">
        <v>1.7785965063083446</v>
      </c>
      <c r="C46" s="87">
        <v>1.8184315150874075</v>
      </c>
      <c r="D46" s="87">
        <v>1.6757257939191061</v>
      </c>
      <c r="E46" s="87">
        <v>2.7666194820917318</v>
      </c>
      <c r="F46" s="87">
        <v>1.8702092065172164</v>
      </c>
      <c r="G46" s="87">
        <v>1.6902214952903474</v>
      </c>
      <c r="H46" s="87">
        <v>1.6851162222607612</v>
      </c>
      <c r="I46" s="87">
        <v>1.5278800250830449</v>
      </c>
      <c r="J46" s="87">
        <v>1.3682760503536082</v>
      </c>
      <c r="K46" s="87">
        <v>1.3858965148046067</v>
      </c>
      <c r="L46" s="87">
        <v>1.3682302790893224</v>
      </c>
      <c r="M46" s="87">
        <v>1.2267149590158815</v>
      </c>
      <c r="N46" s="87">
        <v>0.9022117215737161</v>
      </c>
      <c r="O46" s="87">
        <v>0.78555018311135638</v>
      </c>
      <c r="P46" s="87">
        <v>0.61396387366668215</v>
      </c>
      <c r="Q46" s="87">
        <v>0.58986300047041229</v>
      </c>
    </row>
    <row r="47" spans="1:17" x14ac:dyDescent="0.25">
      <c r="A47" s="150" t="s">
        <v>29</v>
      </c>
      <c r="B47" s="87">
        <v>1.1481606931270796</v>
      </c>
      <c r="C47" s="87">
        <v>1.0335697567241244</v>
      </c>
      <c r="D47" s="87">
        <v>1.4985715993575022</v>
      </c>
      <c r="E47" s="87">
        <v>0.82895944904600727</v>
      </c>
      <c r="F47" s="87">
        <v>1.059759703001925</v>
      </c>
      <c r="G47" s="87">
        <v>1.0459089678044229</v>
      </c>
      <c r="H47" s="87">
        <v>0.95335661830792962</v>
      </c>
      <c r="I47" s="87">
        <v>1.0323302704183197</v>
      </c>
      <c r="J47" s="87">
        <v>1.1000228161005854</v>
      </c>
      <c r="K47" s="87">
        <v>0.58518301414064444</v>
      </c>
      <c r="L47" s="87">
        <v>0.34945009745349137</v>
      </c>
      <c r="M47" s="87">
        <v>0.12230546831586676</v>
      </c>
      <c r="N47" s="87">
        <v>0.14241844879114871</v>
      </c>
      <c r="O47" s="87">
        <v>0.2493459979398657</v>
      </c>
      <c r="P47" s="87">
        <v>0.14552610064259197</v>
      </c>
      <c r="Q47" s="87">
        <v>0.16379406324157122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3.4403466177196494E-2</v>
      </c>
      <c r="I48" s="87">
        <v>0</v>
      </c>
      <c r="J48" s="87">
        <v>1.8301746387205348E-2</v>
      </c>
      <c r="K48" s="87">
        <v>1.8277962203524435E-2</v>
      </c>
      <c r="L48" s="87">
        <v>1.7756303726076172E-2</v>
      </c>
      <c r="M48" s="87">
        <v>1.7758642146173648E-2</v>
      </c>
      <c r="N48" s="87">
        <v>1.809679811309501E-2</v>
      </c>
      <c r="O48" s="87">
        <v>1.8101345570573007E-2</v>
      </c>
      <c r="P48" s="87">
        <v>1.8479338086922256E-2</v>
      </c>
      <c r="Q48" s="87">
        <v>1.7569846394964426E-2</v>
      </c>
    </row>
    <row r="49" spans="1:17" x14ac:dyDescent="0.25">
      <c r="A49" s="150" t="s">
        <v>26</v>
      </c>
      <c r="B49" s="87">
        <v>40.543977679823946</v>
      </c>
      <c r="C49" s="87">
        <v>40.609362112043094</v>
      </c>
      <c r="D49" s="87">
        <v>39.164708781738987</v>
      </c>
      <c r="E49" s="87">
        <v>31.134619337174275</v>
      </c>
      <c r="F49" s="87">
        <v>36.923325540638544</v>
      </c>
      <c r="G49" s="87">
        <v>47.036923329422564</v>
      </c>
      <c r="H49" s="87">
        <v>42.740032860591242</v>
      </c>
      <c r="I49" s="87">
        <v>52.037748586617241</v>
      </c>
      <c r="J49" s="87">
        <v>47.006957503699248</v>
      </c>
      <c r="K49" s="87">
        <v>42.915131404775273</v>
      </c>
      <c r="L49" s="87">
        <v>47.415937423623191</v>
      </c>
      <c r="M49" s="87">
        <v>43.622448828612377</v>
      </c>
      <c r="N49" s="87">
        <v>43.439486269186538</v>
      </c>
      <c r="O49" s="87">
        <v>43.328197662519166</v>
      </c>
      <c r="P49" s="87">
        <v>46.066868327852809</v>
      </c>
      <c r="Q49" s="87">
        <v>45.438300377789353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4.9766529480702681</v>
      </c>
      <c r="F51" s="87">
        <v>7.3991859317201776</v>
      </c>
      <c r="G51" s="87">
        <v>7.2944396927176314</v>
      </c>
      <c r="H51" s="87">
        <v>9.1911079758639609</v>
      </c>
      <c r="I51" s="87">
        <v>8.8233927218541961</v>
      </c>
      <c r="J51" s="87">
        <v>6.8637802387762772</v>
      </c>
      <c r="K51" s="87">
        <v>11.36769317074757</v>
      </c>
      <c r="L51" s="87">
        <v>13.776127759895241</v>
      </c>
      <c r="M51" s="87">
        <v>10.564456722321315</v>
      </c>
      <c r="N51" s="87">
        <v>7.0892957015855185</v>
      </c>
      <c r="O51" s="87">
        <v>8.025850206655706</v>
      </c>
      <c r="P51" s="87">
        <v>8.7732613567482129</v>
      </c>
      <c r="Q51" s="87">
        <v>8.1878709038683013</v>
      </c>
    </row>
    <row r="52" spans="1:17" x14ac:dyDescent="0.25">
      <c r="A52" s="150" t="s">
        <v>22</v>
      </c>
      <c r="B52" s="87">
        <v>0.92439557531119809</v>
      </c>
      <c r="C52" s="87">
        <v>0.93918360309369464</v>
      </c>
      <c r="D52" s="87">
        <v>0.9295485985001497</v>
      </c>
      <c r="E52" s="87">
        <v>4.0824558912634989</v>
      </c>
      <c r="F52" s="87">
        <v>4.872653723068141</v>
      </c>
      <c r="G52" s="87">
        <v>5.866390072223397</v>
      </c>
      <c r="H52" s="87">
        <v>7.7717351848528535</v>
      </c>
      <c r="I52" s="87">
        <v>8.1902288073702554</v>
      </c>
      <c r="J52" s="87">
        <v>8.9501490114907192</v>
      </c>
      <c r="K52" s="87">
        <v>7.8982401675891749</v>
      </c>
      <c r="L52" s="87">
        <v>8.9552837225964712</v>
      </c>
      <c r="M52" s="87">
        <v>13.586714914762167</v>
      </c>
      <c r="N52" s="87">
        <v>15.328550787944941</v>
      </c>
      <c r="O52" s="87">
        <v>16.425098402019675</v>
      </c>
      <c r="P52" s="87">
        <v>15.191914002856644</v>
      </c>
      <c r="Q52" s="87">
        <v>14.59544457747565</v>
      </c>
    </row>
    <row r="53" spans="1:17" x14ac:dyDescent="0.25">
      <c r="A53" s="152" t="s">
        <v>246</v>
      </c>
      <c r="B53" s="151">
        <v>172.89104340820211</v>
      </c>
      <c r="C53" s="151">
        <v>183.9173654867067</v>
      </c>
      <c r="D53" s="151">
        <v>186.29521726896451</v>
      </c>
      <c r="E53" s="151">
        <v>178.82031360859099</v>
      </c>
      <c r="F53" s="151">
        <v>205.87372789811334</v>
      </c>
      <c r="G53" s="151">
        <v>211.8522957028367</v>
      </c>
      <c r="H53" s="151">
        <v>201.95121720930564</v>
      </c>
      <c r="I53" s="151">
        <v>205.26524287324057</v>
      </c>
      <c r="J53" s="151">
        <v>191.12257446038467</v>
      </c>
      <c r="K53" s="151">
        <v>190.71890836148046</v>
      </c>
      <c r="L53" s="151">
        <v>190.55136253493785</v>
      </c>
      <c r="M53" s="151">
        <v>189.19216788448034</v>
      </c>
      <c r="N53" s="151">
        <v>196.41642405873733</v>
      </c>
      <c r="O53" s="151">
        <v>177.27739154520617</v>
      </c>
      <c r="P53" s="151">
        <v>174.22360307555954</v>
      </c>
      <c r="Q53" s="151">
        <v>173.27860797396266</v>
      </c>
    </row>
    <row r="54" spans="1:17" x14ac:dyDescent="0.25">
      <c r="A54" s="156" t="s">
        <v>237</v>
      </c>
      <c r="B54" s="204">
        <v>1905.8175831516203</v>
      </c>
      <c r="C54" s="204">
        <v>1912.8825142709504</v>
      </c>
      <c r="D54" s="204">
        <v>1874.2431337185908</v>
      </c>
      <c r="E54" s="204">
        <v>2015.0304961342761</v>
      </c>
      <c r="F54" s="204">
        <v>2297.9308824971808</v>
      </c>
      <c r="G54" s="204">
        <v>2666.1377186889399</v>
      </c>
      <c r="H54" s="204">
        <v>2612.5334804692752</v>
      </c>
      <c r="I54" s="204">
        <v>2876.6888422590514</v>
      </c>
      <c r="J54" s="204">
        <v>2679.3245163764354</v>
      </c>
      <c r="K54" s="204">
        <v>2643.8666231392303</v>
      </c>
      <c r="L54" s="204">
        <v>2894.8496031634104</v>
      </c>
      <c r="M54" s="204">
        <v>2789.639184657126</v>
      </c>
      <c r="N54" s="204">
        <v>2734.9874655143658</v>
      </c>
      <c r="O54" s="204">
        <v>2760.9624049986646</v>
      </c>
      <c r="P54" s="204">
        <v>2822.1970930181928</v>
      </c>
      <c r="Q54" s="204">
        <v>2770.102591299536</v>
      </c>
    </row>
    <row r="55" spans="1:17" x14ac:dyDescent="0.25">
      <c r="A55" s="152" t="s">
        <v>245</v>
      </c>
      <c r="B55" s="151">
        <v>1548.0658067365057</v>
      </c>
      <c r="C55" s="151">
        <v>1532.314713189962</v>
      </c>
      <c r="D55" s="151">
        <v>1488.7550043060412</v>
      </c>
      <c r="E55" s="151">
        <v>1645.0096807613361</v>
      </c>
      <c r="F55" s="151">
        <v>1871.930261407414</v>
      </c>
      <c r="G55" s="151">
        <v>2227.7660504333107</v>
      </c>
      <c r="H55" s="151">
        <v>2194.649446215155</v>
      </c>
      <c r="I55" s="151">
        <v>2451.9473181952435</v>
      </c>
      <c r="J55" s="151">
        <v>2283.8474622829044</v>
      </c>
      <c r="K55" s="151">
        <v>2249.2248480810658</v>
      </c>
      <c r="L55" s="151">
        <v>2500.5545193848807</v>
      </c>
      <c r="M55" s="151">
        <v>2398.1565907051918</v>
      </c>
      <c r="N55" s="151">
        <v>2328.5562054622669</v>
      </c>
      <c r="O55" s="151">
        <v>2394.1342541973809</v>
      </c>
      <c r="P55" s="151">
        <v>2461.6879407507581</v>
      </c>
      <c r="Q55" s="151">
        <v>2411.5488536657076</v>
      </c>
    </row>
    <row r="56" spans="1:17" x14ac:dyDescent="0.25">
      <c r="A56" s="150" t="s">
        <v>33</v>
      </c>
      <c r="B56" s="87">
        <v>105.19791951498242</v>
      </c>
      <c r="C56" s="87">
        <v>85.887752002960639</v>
      </c>
      <c r="D56" s="87">
        <v>82.241270019273244</v>
      </c>
      <c r="E56" s="87">
        <v>215.36399973492496</v>
      </c>
      <c r="F56" s="87">
        <v>201.73975671519185</v>
      </c>
      <c r="G56" s="87">
        <v>220.28972137863275</v>
      </c>
      <c r="H56" s="87">
        <v>206.23361577249705</v>
      </c>
      <c r="I56" s="87">
        <v>172.3513583596289</v>
      </c>
      <c r="J56" s="87">
        <v>203.65952896789955</v>
      </c>
      <c r="K56" s="87">
        <v>204.44054007532984</v>
      </c>
      <c r="L56" s="87">
        <v>211.41890910142925</v>
      </c>
      <c r="M56" s="87">
        <v>195.40641929538802</v>
      </c>
      <c r="N56" s="87">
        <v>198.42795455954607</v>
      </c>
      <c r="O56" s="87">
        <v>204.74394697462179</v>
      </c>
      <c r="P56" s="87">
        <v>210.91944427716174</v>
      </c>
      <c r="Q56" s="87">
        <v>208.84588337672477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32.669625723399193</v>
      </c>
      <c r="C58" s="87">
        <v>36.056645130995456</v>
      </c>
      <c r="D58" s="87">
        <v>32.100817951561595</v>
      </c>
      <c r="E58" s="87">
        <v>38.691219960015559</v>
      </c>
      <c r="F58" s="87">
        <v>14.450950770407808</v>
      </c>
      <c r="G58" s="87">
        <v>8.4000278177648973</v>
      </c>
      <c r="H58" s="87">
        <v>7.0684035515321693</v>
      </c>
      <c r="I58" s="87">
        <v>4.8751702988342576</v>
      </c>
      <c r="J58" s="87">
        <v>5.714805192878913</v>
      </c>
      <c r="K58" s="87">
        <v>6.4297193880395183</v>
      </c>
      <c r="L58" s="87">
        <v>5.8000681277306017</v>
      </c>
      <c r="M58" s="87">
        <v>6.5257155866359202</v>
      </c>
      <c r="N58" s="87">
        <v>4.4322360388801805</v>
      </c>
      <c r="O58" s="87">
        <v>2.9575042332983812</v>
      </c>
      <c r="P58" s="87">
        <v>1.5092600076499647</v>
      </c>
      <c r="Q58" s="87">
        <v>11.165611736645642</v>
      </c>
    </row>
    <row r="59" spans="1:17" x14ac:dyDescent="0.25">
      <c r="A59" s="150" t="s">
        <v>125</v>
      </c>
      <c r="B59" s="87">
        <v>56.496594906265088</v>
      </c>
      <c r="C59" s="87">
        <v>57.761942243952973</v>
      </c>
      <c r="D59" s="87">
        <v>53.228936983312792</v>
      </c>
      <c r="E59" s="87">
        <v>87.880854137031491</v>
      </c>
      <c r="F59" s="87">
        <v>59.406645383488069</v>
      </c>
      <c r="G59" s="87">
        <v>53.68938867392869</v>
      </c>
      <c r="H59" s="87">
        <v>53.527221177694777</v>
      </c>
      <c r="I59" s="87">
        <v>48.532659620284967</v>
      </c>
      <c r="J59" s="87">
        <v>43.462886305349912</v>
      </c>
      <c r="K59" s="87">
        <v>44.022595176146346</v>
      </c>
      <c r="L59" s="87">
        <v>43.461432394602006</v>
      </c>
      <c r="M59" s="87">
        <v>38.966239874622119</v>
      </c>
      <c r="N59" s="87">
        <v>28.6584899794004</v>
      </c>
      <c r="O59" s="87">
        <v>24.952770522360737</v>
      </c>
      <c r="P59" s="87">
        <v>19.502381869412257</v>
      </c>
      <c r="Q59" s="87">
        <v>18.736824720824863</v>
      </c>
    </row>
    <row r="60" spans="1:17" x14ac:dyDescent="0.25">
      <c r="A60" s="150" t="s">
        <v>29</v>
      </c>
      <c r="B60" s="87">
        <v>36.470986722860175</v>
      </c>
      <c r="C60" s="87">
        <v>32.831039331236909</v>
      </c>
      <c r="D60" s="87">
        <v>47.601686097238314</v>
      </c>
      <c r="E60" s="87">
        <v>26.331653087343764</v>
      </c>
      <c r="F60" s="87">
        <v>33.662955271825858</v>
      </c>
      <c r="G60" s="87">
        <v>33.222990742022851</v>
      </c>
      <c r="H60" s="87">
        <v>30.283092581546008</v>
      </c>
      <c r="I60" s="87">
        <v>32.791667413287819</v>
      </c>
      <c r="J60" s="87">
        <v>34.941901217312726</v>
      </c>
      <c r="K60" s="87">
        <v>18.588166331526356</v>
      </c>
      <c r="L60" s="87">
        <v>11.100179566169727</v>
      </c>
      <c r="M60" s="87">
        <v>3.8849972288569448</v>
      </c>
      <c r="N60" s="87">
        <v>4.5238801380717844</v>
      </c>
      <c r="O60" s="87">
        <v>7.9204022875016173</v>
      </c>
      <c r="P60" s="87">
        <v>4.6225937851176271</v>
      </c>
      <c r="Q60" s="87">
        <v>5.2028702441440275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1.0928159844521244</v>
      </c>
      <c r="I61" s="87">
        <v>0</v>
      </c>
      <c r="J61" s="87">
        <v>0.58134959112299356</v>
      </c>
      <c r="K61" s="87">
        <v>0.58059409352371738</v>
      </c>
      <c r="L61" s="87">
        <v>0.56402376541653743</v>
      </c>
      <c r="M61" s="87">
        <v>0.56409804464316293</v>
      </c>
      <c r="N61" s="87">
        <v>0.57483946947478304</v>
      </c>
      <c r="O61" s="87">
        <v>0.57498391812408389</v>
      </c>
      <c r="P61" s="87">
        <v>0.58699073923164824</v>
      </c>
      <c r="Q61" s="87">
        <v>0.55810100313416411</v>
      </c>
    </row>
    <row r="62" spans="1:17" x14ac:dyDescent="0.25">
      <c r="A62" s="150" t="s">
        <v>26</v>
      </c>
      <c r="B62" s="87">
        <v>1287.8675263002901</v>
      </c>
      <c r="C62" s="87">
        <v>1289.9444435590165</v>
      </c>
      <c r="D62" s="87">
        <v>1244.0554554199446</v>
      </c>
      <c r="E62" s="87">
        <v>988.98202600435945</v>
      </c>
      <c r="F62" s="87">
        <v>1172.8585759967539</v>
      </c>
      <c r="G62" s="87">
        <v>1494.1140351698937</v>
      </c>
      <c r="H62" s="87">
        <v>1357.6245732187808</v>
      </c>
      <c r="I62" s="87">
        <v>1652.9637786337246</v>
      </c>
      <c r="J62" s="87">
        <v>1493.1621795292706</v>
      </c>
      <c r="K62" s="87">
        <v>1363.186526975215</v>
      </c>
      <c r="L62" s="87">
        <v>1506.1533063974425</v>
      </c>
      <c r="M62" s="87">
        <v>1385.6542569088642</v>
      </c>
      <c r="N62" s="87">
        <v>1379.8425050212199</v>
      </c>
      <c r="O62" s="87">
        <v>1376.3074551623736</v>
      </c>
      <c r="P62" s="87">
        <v>1463.3005233553245</v>
      </c>
      <c r="Q62" s="87">
        <v>1443.3342472944851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158.08191717399674</v>
      </c>
      <c r="F64" s="87">
        <v>235.03296488993504</v>
      </c>
      <c r="G64" s="87">
        <v>231.70573141573658</v>
      </c>
      <c r="H64" s="87">
        <v>291.95284158626703</v>
      </c>
      <c r="I64" s="87">
        <v>280.27247469419217</v>
      </c>
      <c r="J64" s="87">
        <v>218.02596052583468</v>
      </c>
      <c r="K64" s="87">
        <v>361.0914301296288</v>
      </c>
      <c r="L64" s="87">
        <v>437.59464649079007</v>
      </c>
      <c r="M64" s="87">
        <v>335.57686059138291</v>
      </c>
      <c r="N64" s="87">
        <v>225.18939287389296</v>
      </c>
      <c r="O64" s="87">
        <v>254.93877127024004</v>
      </c>
      <c r="P64" s="87">
        <v>278.6800666261197</v>
      </c>
      <c r="Q64" s="87">
        <v>260.08531106405189</v>
      </c>
    </row>
    <row r="65" spans="1:17" x14ac:dyDescent="0.25">
      <c r="A65" s="150" t="s">
        <v>22</v>
      </c>
      <c r="B65" s="87">
        <v>29.36315356870865</v>
      </c>
      <c r="C65" s="87">
        <v>29.832890921799724</v>
      </c>
      <c r="D65" s="87">
        <v>29.526837834710648</v>
      </c>
      <c r="E65" s="87">
        <v>129.67801066366408</v>
      </c>
      <c r="F65" s="87">
        <v>154.77841237981158</v>
      </c>
      <c r="G65" s="87">
        <v>186.3441552353315</v>
      </c>
      <c r="H65" s="87">
        <v>246.8668823423848</v>
      </c>
      <c r="I65" s="87">
        <v>260.1602091752905</v>
      </c>
      <c r="J65" s="87">
        <v>284.29885095323476</v>
      </c>
      <c r="K65" s="87">
        <v>250.88527591165618</v>
      </c>
      <c r="L65" s="87">
        <v>284.46195354129969</v>
      </c>
      <c r="M65" s="87">
        <v>431.57800317479837</v>
      </c>
      <c r="N65" s="87">
        <v>486.90690738178074</v>
      </c>
      <c r="O65" s="87">
        <v>521.7384198288604</v>
      </c>
      <c r="P65" s="87">
        <v>482.56668009074059</v>
      </c>
      <c r="Q65" s="87">
        <v>463.6200042256973</v>
      </c>
    </row>
    <row r="66" spans="1:17" x14ac:dyDescent="0.25">
      <c r="A66" s="152" t="s">
        <v>244</v>
      </c>
      <c r="B66" s="151">
        <v>357.75177641511459</v>
      </c>
      <c r="C66" s="151">
        <v>380.56780108098832</v>
      </c>
      <c r="D66" s="151">
        <v>385.4881294125496</v>
      </c>
      <c r="E66" s="151">
        <v>370.02081537294004</v>
      </c>
      <c r="F66" s="151">
        <v>426.00062108976675</v>
      </c>
      <c r="G66" s="151">
        <v>438.371668255629</v>
      </c>
      <c r="H66" s="151">
        <v>417.88403425412019</v>
      </c>
      <c r="I66" s="151">
        <v>424.7415240638079</v>
      </c>
      <c r="J66" s="151">
        <v>395.47705409353114</v>
      </c>
      <c r="K66" s="151">
        <v>394.64177505816468</v>
      </c>
      <c r="L66" s="151">
        <v>394.29508377852994</v>
      </c>
      <c r="M66" s="151">
        <v>391.48259395193418</v>
      </c>
      <c r="N66" s="151">
        <v>406.43126005209899</v>
      </c>
      <c r="O66" s="151">
        <v>366.82815080128387</v>
      </c>
      <c r="P66" s="151">
        <v>360.50915226743467</v>
      </c>
      <c r="Q66" s="151">
        <v>358.5537376338284</v>
      </c>
    </row>
    <row r="67" spans="1:17" x14ac:dyDescent="0.25">
      <c r="A67" s="156" t="s">
        <v>236</v>
      </c>
      <c r="B67" s="204">
        <v>256.22485558348149</v>
      </c>
      <c r="C67" s="204">
        <v>259.58080157796348</v>
      </c>
      <c r="D67" s="204">
        <v>255.74899936486955</v>
      </c>
      <c r="E67" s="204">
        <v>269.98613615777555</v>
      </c>
      <c r="F67" s="204">
        <v>308.34216181045355</v>
      </c>
      <c r="G67" s="204">
        <v>351.49148929831631</v>
      </c>
      <c r="H67" s="204">
        <v>343.11747791571116</v>
      </c>
      <c r="I67" s="204">
        <v>373.8473442951539</v>
      </c>
      <c r="J67" s="204">
        <v>348.18451209605109</v>
      </c>
      <c r="K67" s="204">
        <v>344.06914558114579</v>
      </c>
      <c r="L67" s="204">
        <v>372.49830514065718</v>
      </c>
      <c r="M67" s="204">
        <v>360.24981515717911</v>
      </c>
      <c r="N67" s="204">
        <v>355.72462296301671</v>
      </c>
      <c r="O67" s="204">
        <v>354.23668642843109</v>
      </c>
      <c r="P67" s="204">
        <v>360.47477999255528</v>
      </c>
      <c r="Q67" s="204">
        <v>354.34697460528457</v>
      </c>
    </row>
    <row r="68" spans="1:17" x14ac:dyDescent="0.25">
      <c r="A68" s="152" t="s">
        <v>243</v>
      </c>
      <c r="B68" s="151">
        <v>175.59079752335361</v>
      </c>
      <c r="C68" s="151">
        <v>173.80421515349104</v>
      </c>
      <c r="D68" s="151">
        <v>168.86341484026849</v>
      </c>
      <c r="E68" s="151">
        <v>186.58674619746631</v>
      </c>
      <c r="F68" s="151">
        <v>212.32542316889652</v>
      </c>
      <c r="G68" s="151">
        <v>252.68642701674122</v>
      </c>
      <c r="H68" s="151">
        <v>248.93014551977456</v>
      </c>
      <c r="I68" s="151">
        <v>278.11439488788625</v>
      </c>
      <c r="J68" s="151">
        <v>259.04751308301462</v>
      </c>
      <c r="K68" s="151">
        <v>255.12041100919487</v>
      </c>
      <c r="L68" s="151">
        <v>283.62771168948871</v>
      </c>
      <c r="M68" s="151">
        <v>272.013131816098</v>
      </c>
      <c r="N68" s="151">
        <v>264.11864367511822</v>
      </c>
      <c r="O68" s="151">
        <v>271.55689457331391</v>
      </c>
      <c r="P68" s="151">
        <v>279.21923402034054</v>
      </c>
      <c r="Q68" s="151">
        <v>273.53216164263813</v>
      </c>
    </row>
    <row r="69" spans="1:17" x14ac:dyDescent="0.25">
      <c r="A69" s="150" t="s">
        <v>33</v>
      </c>
      <c r="B69" s="87">
        <v>11.932171426467914</v>
      </c>
      <c r="C69" s="87">
        <v>9.7418977966321094</v>
      </c>
      <c r="D69" s="87">
        <v>9.3282922012601563</v>
      </c>
      <c r="E69" s="87">
        <v>24.427861081044725</v>
      </c>
      <c r="F69" s="87">
        <v>22.882518701491669</v>
      </c>
      <c r="G69" s="87">
        <v>24.986565619335657</v>
      </c>
      <c r="H69" s="87">
        <v>23.392238826047123</v>
      </c>
      <c r="I69" s="87">
        <v>19.549112406531982</v>
      </c>
      <c r="J69" s="87">
        <v>23.100270646821944</v>
      </c>
      <c r="K69" s="87">
        <v>23.188857554840656</v>
      </c>
      <c r="L69" s="87">
        <v>23.980385523078784</v>
      </c>
      <c r="M69" s="87">
        <v>22.164154040449098</v>
      </c>
      <c r="N69" s="87">
        <v>22.506874475504066</v>
      </c>
      <c r="O69" s="87">
        <v>23.223271763325155</v>
      </c>
      <c r="P69" s="87">
        <v>23.923733262918809</v>
      </c>
      <c r="Q69" s="87">
        <v>23.688537697822948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3.7055825473300015</v>
      </c>
      <c r="C71" s="87">
        <v>4.089758359765689</v>
      </c>
      <c r="D71" s="87">
        <v>3.6410649991354576</v>
      </c>
      <c r="E71" s="87">
        <v>4.3885874491684307</v>
      </c>
      <c r="F71" s="87">
        <v>1.6391124716434784</v>
      </c>
      <c r="G71" s="87">
        <v>0.95278093303351852</v>
      </c>
      <c r="H71" s="87">
        <v>0.80174021765063963</v>
      </c>
      <c r="I71" s="87">
        <v>0.55297070519184854</v>
      </c>
      <c r="J71" s="87">
        <v>0.64820707048858039</v>
      </c>
      <c r="K71" s="87">
        <v>0.72929687503226026</v>
      </c>
      <c r="L71" s="87">
        <v>0.65787809782129503</v>
      </c>
      <c r="M71" s="87">
        <v>0.74018533274342591</v>
      </c>
      <c r="N71" s="87">
        <v>0.50273047663224268</v>
      </c>
      <c r="O71" s="87">
        <v>0.33545765609171452</v>
      </c>
      <c r="P71" s="87">
        <v>0.17118921383066735</v>
      </c>
      <c r="Q71" s="87">
        <v>1.2664698497584179</v>
      </c>
    </row>
    <row r="72" spans="1:17" x14ac:dyDescent="0.25">
      <c r="A72" s="150" t="s">
        <v>125</v>
      </c>
      <c r="B72" s="87">
        <v>6.4081785889050664</v>
      </c>
      <c r="C72" s="87">
        <v>6.5517017823002206</v>
      </c>
      <c r="D72" s="87">
        <v>6.037541463385014</v>
      </c>
      <c r="E72" s="87">
        <v>9.9679672516540325</v>
      </c>
      <c r="F72" s="87">
        <v>6.7382537587752669</v>
      </c>
      <c r="G72" s="87">
        <v>6.0897686227372807</v>
      </c>
      <c r="H72" s="87">
        <v>6.0713746243218614</v>
      </c>
      <c r="I72" s="87">
        <v>5.5048618550786177</v>
      </c>
      <c r="J72" s="87">
        <v>4.9298181225975588</v>
      </c>
      <c r="K72" s="87">
        <v>4.993303619516599</v>
      </c>
      <c r="L72" s="87">
        <v>4.9296532114247658</v>
      </c>
      <c r="M72" s="87">
        <v>4.4197818376307483</v>
      </c>
      <c r="N72" s="87">
        <v>3.2506157615523597</v>
      </c>
      <c r="O72" s="87">
        <v>2.8302911009159164</v>
      </c>
      <c r="P72" s="87">
        <v>2.2120757212990751</v>
      </c>
      <c r="Q72" s="87">
        <v>2.1252416928713385</v>
      </c>
    </row>
    <row r="73" spans="1:17" x14ac:dyDescent="0.25">
      <c r="A73" s="150" t="s">
        <v>29</v>
      </c>
      <c r="B73" s="87">
        <v>4.1367554384725667</v>
      </c>
      <c r="C73" s="87">
        <v>3.7238910352560382</v>
      </c>
      <c r="D73" s="87">
        <v>5.3992653212145285</v>
      </c>
      <c r="E73" s="87">
        <v>2.986692132592232</v>
      </c>
      <c r="F73" s="87">
        <v>3.8182518711098776</v>
      </c>
      <c r="G73" s="87">
        <v>3.768348486942406</v>
      </c>
      <c r="H73" s="87">
        <v>3.4348878159623952</v>
      </c>
      <c r="I73" s="87">
        <v>3.7194252390071827</v>
      </c>
      <c r="J73" s="87">
        <v>3.9633174991859339</v>
      </c>
      <c r="K73" s="87">
        <v>2.1083799774184984</v>
      </c>
      <c r="L73" s="87">
        <v>1.2590481452368438</v>
      </c>
      <c r="M73" s="87">
        <v>0.44065940790275532</v>
      </c>
      <c r="N73" s="87">
        <v>0.51312529343869773</v>
      </c>
      <c r="O73" s="87">
        <v>0.89837896316569277</v>
      </c>
      <c r="P73" s="87">
        <v>0.52432198025639754</v>
      </c>
      <c r="Q73" s="87">
        <v>0.59014037491448468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0.12395366490313445</v>
      </c>
      <c r="I74" s="87">
        <v>0</v>
      </c>
      <c r="J74" s="87">
        <v>6.5940115659783971E-2</v>
      </c>
      <c r="K74" s="87">
        <v>6.5854422645051272E-2</v>
      </c>
      <c r="L74" s="87">
        <v>6.3974917836597964E-2</v>
      </c>
      <c r="M74" s="87">
        <v>6.3983343026655037E-2</v>
      </c>
      <c r="N74" s="87">
        <v>6.5201699083945283E-2</v>
      </c>
      <c r="O74" s="87">
        <v>6.5218083305740984E-2</v>
      </c>
      <c r="P74" s="87">
        <v>6.6579968107293414E-2</v>
      </c>
      <c r="Q74" s="87">
        <v>6.3303123040680642E-2</v>
      </c>
    </row>
    <row r="75" spans="1:17" x14ac:dyDescent="0.25">
      <c r="A75" s="150" t="s">
        <v>26</v>
      </c>
      <c r="B75" s="87">
        <v>146.07756664054213</v>
      </c>
      <c r="C75" s="87">
        <v>146.31314290368471</v>
      </c>
      <c r="D75" s="87">
        <v>141.10814193420663</v>
      </c>
      <c r="E75" s="87">
        <v>112.17620202364259</v>
      </c>
      <c r="F75" s="87">
        <v>133.03256996259475</v>
      </c>
      <c r="G75" s="87">
        <v>169.47126787806658</v>
      </c>
      <c r="H75" s="87">
        <v>153.98982427713025</v>
      </c>
      <c r="I75" s="87">
        <v>187.48894711354737</v>
      </c>
      <c r="J75" s="87">
        <v>169.36330277068114</v>
      </c>
      <c r="K75" s="87">
        <v>154.62069403191089</v>
      </c>
      <c r="L75" s="87">
        <v>170.83683336452467</v>
      </c>
      <c r="M75" s="87">
        <v>157.16911710308867</v>
      </c>
      <c r="N75" s="87">
        <v>156.50991376398096</v>
      </c>
      <c r="O75" s="87">
        <v>156.10894746054694</v>
      </c>
      <c r="P75" s="87">
        <v>165.97621676946966</v>
      </c>
      <c r="Q75" s="87">
        <v>163.71152341997629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17.930587827606114</v>
      </c>
      <c r="F77" s="87">
        <v>26.658831665756523</v>
      </c>
      <c r="G77" s="87">
        <v>26.28143712817382</v>
      </c>
      <c r="H77" s="87">
        <v>33.115021383627514</v>
      </c>
      <c r="I77" s="87">
        <v>31.790164953739385</v>
      </c>
      <c r="J77" s="87">
        <v>24.729796448532174</v>
      </c>
      <c r="K77" s="87">
        <v>40.95712980636992</v>
      </c>
      <c r="L77" s="87">
        <v>49.634577958446094</v>
      </c>
      <c r="M77" s="87">
        <v>38.063116131892968</v>
      </c>
      <c r="N77" s="87">
        <v>25.54231539541842</v>
      </c>
      <c r="O77" s="87">
        <v>28.916666185744823</v>
      </c>
      <c r="P77" s="87">
        <v>31.609544594166355</v>
      </c>
      <c r="Q77" s="87">
        <v>29.500417227172559</v>
      </c>
    </row>
    <row r="78" spans="1:17" x14ac:dyDescent="0.25">
      <c r="A78" s="150" t="s">
        <v>22</v>
      </c>
      <c r="B78" s="87">
        <v>3.3305428816359353</v>
      </c>
      <c r="C78" s="87">
        <v>3.3838232758522828</v>
      </c>
      <c r="D78" s="87">
        <v>3.349108921066716</v>
      </c>
      <c r="E78" s="87">
        <v>14.708848431758193</v>
      </c>
      <c r="F78" s="87">
        <v>17.555884737524924</v>
      </c>
      <c r="G78" s="87">
        <v>21.136258348451946</v>
      </c>
      <c r="H78" s="87">
        <v>28.00110471013161</v>
      </c>
      <c r="I78" s="87">
        <v>29.508912614789889</v>
      </c>
      <c r="J78" s="87">
        <v>32.246860409047464</v>
      </c>
      <c r="K78" s="87">
        <v>28.456894721461005</v>
      </c>
      <c r="L78" s="87">
        <v>32.265360471119642</v>
      </c>
      <c r="M78" s="87">
        <v>48.95213461936369</v>
      </c>
      <c r="N78" s="87">
        <v>55.227866809507532</v>
      </c>
      <c r="O78" s="87">
        <v>59.178663360217946</v>
      </c>
      <c r="P78" s="87">
        <v>54.735572510292315</v>
      </c>
      <c r="Q78" s="87">
        <v>52.586528257081397</v>
      </c>
    </row>
    <row r="79" spans="1:17" x14ac:dyDescent="0.25">
      <c r="A79" s="149" t="s">
        <v>242</v>
      </c>
      <c r="B79" s="148">
        <v>80.634058060127842</v>
      </c>
      <c r="C79" s="148">
        <v>85.776586424472441</v>
      </c>
      <c r="D79" s="148">
        <v>86.885584524601057</v>
      </c>
      <c r="E79" s="148">
        <v>83.39938996030925</v>
      </c>
      <c r="F79" s="148">
        <v>96.016738641557012</v>
      </c>
      <c r="G79" s="148">
        <v>98.805062281575061</v>
      </c>
      <c r="H79" s="148">
        <v>94.187332395936622</v>
      </c>
      <c r="I79" s="148">
        <v>95.73294940726764</v>
      </c>
      <c r="J79" s="148">
        <v>89.136999013036501</v>
      </c>
      <c r="K79" s="148">
        <v>88.948734571950951</v>
      </c>
      <c r="L79" s="148">
        <v>88.870593451168446</v>
      </c>
      <c r="M79" s="148">
        <v>88.236683341081147</v>
      </c>
      <c r="N79" s="148">
        <v>91.605979287898492</v>
      </c>
      <c r="O79" s="148">
        <v>82.679791855117145</v>
      </c>
      <c r="P79" s="148">
        <v>81.255545972214733</v>
      </c>
      <c r="Q79" s="148">
        <v>80.814812962646428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164.7747326006477</v>
      </c>
      <c r="C81" s="96">
        <v>160.46253041871557</v>
      </c>
      <c r="D81" s="96">
        <v>142.9024261795058</v>
      </c>
      <c r="E81" s="96">
        <v>133.23530967166369</v>
      </c>
      <c r="F81" s="96">
        <v>155.59303219662533</v>
      </c>
      <c r="G81" s="96">
        <v>178.61273153994483</v>
      </c>
      <c r="H81" s="96">
        <v>170.52617764846971</v>
      </c>
      <c r="I81" s="96">
        <v>178.4933527206519</v>
      </c>
      <c r="J81" s="96">
        <v>162.83785097758127</v>
      </c>
      <c r="K81" s="96">
        <v>161.55769711766789</v>
      </c>
      <c r="L81" s="96">
        <v>167.42016147716879</v>
      </c>
      <c r="M81" s="96">
        <v>164.2617418891212</v>
      </c>
      <c r="N81" s="96">
        <v>163.58853524101372</v>
      </c>
      <c r="O81" s="96">
        <v>160.40720330070724</v>
      </c>
      <c r="P81" s="96">
        <v>161.367474466434</v>
      </c>
      <c r="Q81" s="96">
        <v>157.75354666166999</v>
      </c>
    </row>
    <row r="82" spans="1:17" x14ac:dyDescent="0.25">
      <c r="A82" s="132" t="s">
        <v>83</v>
      </c>
      <c r="B82" s="160">
        <v>4.4973810153099167</v>
      </c>
      <c r="C82" s="160">
        <v>4.3780749271824018</v>
      </c>
      <c r="D82" s="160">
        <v>3.8972911713793059</v>
      </c>
      <c r="E82" s="160">
        <v>3.6263018916867487</v>
      </c>
      <c r="F82" s="160">
        <v>4.2334826012336944</v>
      </c>
      <c r="G82" s="160">
        <v>4.8684520492806129</v>
      </c>
      <c r="H82" s="160">
        <v>4.6452707268203195</v>
      </c>
      <c r="I82" s="160">
        <v>4.8709332183693315</v>
      </c>
      <c r="J82" s="160">
        <v>4.4425817409085422</v>
      </c>
      <c r="K82" s="160">
        <v>4.4034143098644449</v>
      </c>
      <c r="L82" s="160">
        <v>4.5670094593110333</v>
      </c>
      <c r="M82" s="160">
        <v>4.4769446256945526</v>
      </c>
      <c r="N82" s="160">
        <v>4.4567606621639939</v>
      </c>
      <c r="O82" s="160">
        <v>4.3731655574785426</v>
      </c>
      <c r="P82" s="160">
        <v>4.40214591191795</v>
      </c>
      <c r="Q82" s="160">
        <v>4.304293186195717</v>
      </c>
    </row>
    <row r="83" spans="1:17" x14ac:dyDescent="0.25">
      <c r="A83" s="76" t="s">
        <v>82</v>
      </c>
      <c r="B83" s="159">
        <v>0.51972227377251234</v>
      </c>
      <c r="C83" s="159">
        <v>0.50593513161456383</v>
      </c>
      <c r="D83" s="159">
        <v>0.45037523444146349</v>
      </c>
      <c r="E83" s="159">
        <v>0.41905941660651724</v>
      </c>
      <c r="F83" s="159">
        <v>0.48922588413112827</v>
      </c>
      <c r="G83" s="159">
        <v>0.56260364869935464</v>
      </c>
      <c r="H83" s="159">
        <v>0.53681257074136968</v>
      </c>
      <c r="I83" s="159">
        <v>0.56289037531558161</v>
      </c>
      <c r="J83" s="159">
        <v>0.51338960962953362</v>
      </c>
      <c r="K83" s="159">
        <v>0.50886337841835316</v>
      </c>
      <c r="L83" s="159">
        <v>0.52776861298911715</v>
      </c>
      <c r="M83" s="159">
        <v>0.51736062221520807</v>
      </c>
      <c r="N83" s="159">
        <v>0.51502814129261465</v>
      </c>
      <c r="O83" s="159">
        <v>0.50536779947690569</v>
      </c>
      <c r="P83" s="159">
        <v>0.50871680096303917</v>
      </c>
      <c r="Q83" s="159">
        <v>0.49740883285135995</v>
      </c>
    </row>
    <row r="84" spans="1:17" x14ac:dyDescent="0.25">
      <c r="A84" s="76" t="s">
        <v>81</v>
      </c>
      <c r="B84" s="159">
        <v>22.658041230791518</v>
      </c>
      <c r="C84" s="159">
        <v>22.056970906824002</v>
      </c>
      <c r="D84" s="159">
        <v>19.634757150640695</v>
      </c>
      <c r="E84" s="159">
        <v>18.269498958934349</v>
      </c>
      <c r="F84" s="159">
        <v>21.328507191641965</v>
      </c>
      <c r="G84" s="159">
        <v>24.527516545122008</v>
      </c>
      <c r="H84" s="159">
        <v>23.403117347225841</v>
      </c>
      <c r="I84" s="159">
        <v>24.540016805011344</v>
      </c>
      <c r="J84" s="159">
        <v>22.381959614718294</v>
      </c>
      <c r="K84" s="159">
        <v>22.184632044632448</v>
      </c>
      <c r="L84" s="159">
        <v>23.008832980399255</v>
      </c>
      <c r="M84" s="159">
        <v>22.555081628983906</v>
      </c>
      <c r="N84" s="159">
        <v>22.453393763019392</v>
      </c>
      <c r="O84" s="159">
        <v>22.032237244990917</v>
      </c>
      <c r="P84" s="159">
        <v>22.178241789310317</v>
      </c>
      <c r="Q84" s="159">
        <v>21.685254629358312</v>
      </c>
    </row>
    <row r="85" spans="1:17" x14ac:dyDescent="0.25">
      <c r="A85" s="76" t="s">
        <v>80</v>
      </c>
      <c r="B85" s="159">
        <v>7.0296730902704372</v>
      </c>
      <c r="C85" s="159">
        <v>6.843190603160628</v>
      </c>
      <c r="D85" s="159">
        <v>6.0916970964057269</v>
      </c>
      <c r="E85" s="159">
        <v>5.6681247904966483</v>
      </c>
      <c r="F85" s="159">
        <v>6.6171842276009194</v>
      </c>
      <c r="G85" s="159">
        <v>7.6096791100412293</v>
      </c>
      <c r="H85" s="159">
        <v>7.2608334749017347</v>
      </c>
      <c r="I85" s="159">
        <v>7.6135573243877586</v>
      </c>
      <c r="J85" s="159">
        <v>6.9440185763846172</v>
      </c>
      <c r="K85" s="159">
        <v>6.8827975601779796</v>
      </c>
      <c r="L85" s="159">
        <v>7.1385064751773033</v>
      </c>
      <c r="M85" s="159">
        <v>6.9977298020205962</v>
      </c>
      <c r="N85" s="159">
        <v>6.9661810707028007</v>
      </c>
      <c r="O85" s="159">
        <v>6.8355169673312597</v>
      </c>
      <c r="P85" s="159">
        <v>6.8808149790086546</v>
      </c>
      <c r="Q85" s="159">
        <v>6.7278653688961141</v>
      </c>
    </row>
    <row r="86" spans="1:17" x14ac:dyDescent="0.25">
      <c r="A86" s="129" t="s">
        <v>79</v>
      </c>
      <c r="B86" s="158">
        <v>38.845241126319358</v>
      </c>
      <c r="C86" s="158">
        <v>37.873684301439326</v>
      </c>
      <c r="D86" s="158">
        <v>33.775827016911769</v>
      </c>
      <c r="E86" s="158">
        <v>31.696580442817449</v>
      </c>
      <c r="F86" s="158">
        <v>37.052861967788637</v>
      </c>
      <c r="G86" s="158">
        <v>42.293018189882694</v>
      </c>
      <c r="H86" s="158">
        <v>40.455681420176383</v>
      </c>
      <c r="I86" s="158">
        <v>42.104165078653978</v>
      </c>
      <c r="J86" s="158">
        <v>38.442773584478317</v>
      </c>
      <c r="K86" s="158">
        <v>38.259332379540865</v>
      </c>
      <c r="L86" s="158">
        <v>39.541029864422008</v>
      </c>
      <c r="M86" s="158">
        <v>38.904482152124686</v>
      </c>
      <c r="N86" s="158">
        <v>38.796439152524442</v>
      </c>
      <c r="O86" s="158">
        <v>37.95582261679364</v>
      </c>
      <c r="P86" s="158">
        <v>38.104625666993428</v>
      </c>
      <c r="Q86" s="158">
        <v>37.230635605469175</v>
      </c>
    </row>
    <row r="87" spans="1:17" x14ac:dyDescent="0.25">
      <c r="A87" s="92" t="s">
        <v>125</v>
      </c>
      <c r="B87" s="91">
        <v>0.75111975226038274</v>
      </c>
      <c r="C87" s="91">
        <v>0.73581118508393017</v>
      </c>
      <c r="D87" s="91">
        <v>0.61803280754165657</v>
      </c>
      <c r="E87" s="91">
        <v>1.0399971741976441</v>
      </c>
      <c r="F87" s="91">
        <v>0.71961369562559319</v>
      </c>
      <c r="G87" s="91">
        <v>0.64131967107836441</v>
      </c>
      <c r="H87" s="91">
        <v>0.65343503109324452</v>
      </c>
      <c r="I87" s="91">
        <v>0.55217474490459284</v>
      </c>
      <c r="J87" s="91">
        <v>0.49498397295438618</v>
      </c>
      <c r="K87" s="91">
        <v>0.52325178958869456</v>
      </c>
      <c r="L87" s="91">
        <v>0.50230636395080286</v>
      </c>
      <c r="M87" s="91">
        <v>0.46534823511976409</v>
      </c>
      <c r="N87" s="91">
        <v>0.34049430890571403</v>
      </c>
      <c r="O87" s="91">
        <v>0.30050878587978835</v>
      </c>
      <c r="P87" s="91">
        <v>0.22913983077940675</v>
      </c>
      <c r="Q87" s="91">
        <v>0.21967415856970168</v>
      </c>
    </row>
    <row r="88" spans="1:17" x14ac:dyDescent="0.25">
      <c r="A88" s="92" t="s">
        <v>26</v>
      </c>
      <c r="B88" s="91">
        <v>17.918836823244881</v>
      </c>
      <c r="C88" s="91">
        <v>17.19678715523381</v>
      </c>
      <c r="D88" s="91">
        <v>15.116637168739958</v>
      </c>
      <c r="E88" s="91">
        <v>12.248361656309767</v>
      </c>
      <c r="F88" s="91">
        <v>14.868314933757819</v>
      </c>
      <c r="G88" s="91">
        <v>18.67762106659605</v>
      </c>
      <c r="H88" s="91">
        <v>17.344393516706791</v>
      </c>
      <c r="I88" s="91">
        <v>19.681468397486611</v>
      </c>
      <c r="J88" s="91">
        <v>17.796363467582513</v>
      </c>
      <c r="K88" s="91">
        <v>16.956728983677419</v>
      </c>
      <c r="L88" s="91">
        <v>18.21736403881258</v>
      </c>
      <c r="M88" s="91">
        <v>17.317937356015282</v>
      </c>
      <c r="N88" s="91">
        <v>17.156859126206548</v>
      </c>
      <c r="O88" s="91">
        <v>17.346248996016033</v>
      </c>
      <c r="P88" s="91">
        <v>17.992775971476107</v>
      </c>
      <c r="Q88" s="91">
        <v>17.709308631010963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20.175284550814094</v>
      </c>
      <c r="C90" s="157">
        <v>19.941085961121587</v>
      </c>
      <c r="D90" s="157">
        <v>18.041157040630157</v>
      </c>
      <c r="E90" s="157">
        <v>18.408221612310037</v>
      </c>
      <c r="F90" s="157">
        <v>21.464933338405224</v>
      </c>
      <c r="G90" s="157">
        <v>22.974077452208281</v>
      </c>
      <c r="H90" s="157">
        <v>22.457852872376346</v>
      </c>
      <c r="I90" s="157">
        <v>21.870521936262772</v>
      </c>
      <c r="J90" s="157">
        <v>20.151426143941414</v>
      </c>
      <c r="K90" s="157">
        <v>20.779351606274755</v>
      </c>
      <c r="L90" s="157">
        <v>20.821359461658624</v>
      </c>
      <c r="M90" s="157">
        <v>21.121196560989645</v>
      </c>
      <c r="N90" s="157">
        <v>21.299085717412176</v>
      </c>
      <c r="O90" s="157">
        <v>20.309064834897818</v>
      </c>
      <c r="P90" s="157">
        <v>19.882709864737912</v>
      </c>
      <c r="Q90" s="157">
        <v>19.301652815888509</v>
      </c>
    </row>
    <row r="91" spans="1:17" x14ac:dyDescent="0.25">
      <c r="A91" s="243" t="s">
        <v>235</v>
      </c>
      <c r="B91" s="242">
        <v>91.224673864183956</v>
      </c>
      <c r="C91" s="242">
        <v>88.804674548494631</v>
      </c>
      <c r="D91" s="242">
        <v>79.052478509726839</v>
      </c>
      <c r="E91" s="242">
        <v>73.555744171121987</v>
      </c>
      <c r="F91" s="242">
        <v>85.871770324228976</v>
      </c>
      <c r="G91" s="242">
        <v>98.751461996918948</v>
      </c>
      <c r="H91" s="242">
        <v>94.224462108604058</v>
      </c>
      <c r="I91" s="242">
        <v>98.801789918913926</v>
      </c>
      <c r="J91" s="242">
        <v>90.113127851461968</v>
      </c>
      <c r="K91" s="242">
        <v>89.318657445033807</v>
      </c>
      <c r="L91" s="242">
        <v>92.637014084870103</v>
      </c>
      <c r="M91" s="242">
        <v>90.810143058082247</v>
      </c>
      <c r="N91" s="242">
        <v>90.400732451310489</v>
      </c>
      <c r="O91" s="242">
        <v>88.705093114635986</v>
      </c>
      <c r="P91" s="242">
        <v>89.292929318240624</v>
      </c>
      <c r="Q91" s="242">
        <v>87.308089038899311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0.99999999999999989</v>
      </c>
      <c r="K95" s="77">
        <f t="shared" si="0"/>
        <v>1</v>
      </c>
      <c r="L95" s="77">
        <f t="shared" si="0"/>
        <v>1</v>
      </c>
      <c r="M95" s="77">
        <f t="shared" si="0"/>
        <v>0.99999999999999978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4.3179817605046075E-3</v>
      </c>
      <c r="C96" s="240">
        <f t="shared" si="1"/>
        <v>4.3174591369232653E-3</v>
      </c>
      <c r="D96" s="240">
        <f t="shared" si="1"/>
        <v>4.3165888118897062E-3</v>
      </c>
      <c r="E96" s="240">
        <f t="shared" si="1"/>
        <v>4.3255309043056644E-3</v>
      </c>
      <c r="F96" s="240">
        <f t="shared" si="1"/>
        <v>4.325009034993099E-3</v>
      </c>
      <c r="G96" s="240">
        <f t="shared" si="1"/>
        <v>4.3301960973333494E-3</v>
      </c>
      <c r="H96" s="240">
        <f t="shared" si="1"/>
        <v>4.3312197336828452E-3</v>
      </c>
      <c r="I96" s="240">
        <f t="shared" si="1"/>
        <v>4.3344428895164197E-3</v>
      </c>
      <c r="J96" s="240">
        <f t="shared" si="1"/>
        <v>4.3344078637365946E-3</v>
      </c>
      <c r="K96" s="240">
        <f t="shared" si="1"/>
        <v>4.3340411045262291E-3</v>
      </c>
      <c r="L96" s="240">
        <f t="shared" si="1"/>
        <v>4.3374891710397708E-3</v>
      </c>
      <c r="M96" s="240">
        <f t="shared" si="1"/>
        <v>4.3360213056680766E-3</v>
      </c>
      <c r="N96" s="240">
        <f t="shared" si="1"/>
        <v>4.3336734751833819E-3</v>
      </c>
      <c r="O96" s="240">
        <f t="shared" si="1"/>
        <v>4.3378142523030115E-3</v>
      </c>
      <c r="P96" s="240">
        <f t="shared" si="1"/>
        <v>4.3393003612427648E-3</v>
      </c>
      <c r="Q96" s="240">
        <f t="shared" si="1"/>
        <v>4.3389093222250931E-3</v>
      </c>
    </row>
    <row r="97" spans="1:17" x14ac:dyDescent="0.25">
      <c r="A97" s="76" t="s">
        <v>82</v>
      </c>
      <c r="B97" s="239">
        <f t="shared" ref="B97:Q97" si="2">IF(B$7=0,0,B$7/B$5)</f>
        <v>1.5770770298718141E-3</v>
      </c>
      <c r="C97" s="239">
        <f t="shared" si="2"/>
        <v>1.5768861495737672E-3</v>
      </c>
      <c r="D97" s="239">
        <f t="shared" si="2"/>
        <v>1.5765682766194394E-3</v>
      </c>
      <c r="E97" s="239">
        <f t="shared" si="2"/>
        <v>1.5798342395925088E-3</v>
      </c>
      <c r="F97" s="239">
        <f t="shared" si="2"/>
        <v>1.5796436347796376E-3</v>
      </c>
      <c r="G97" s="239">
        <f t="shared" si="2"/>
        <v>1.5815381302460487E-3</v>
      </c>
      <c r="H97" s="239">
        <f t="shared" si="2"/>
        <v>1.5819119978219838E-3</v>
      </c>
      <c r="I97" s="239">
        <f t="shared" si="2"/>
        <v>1.5830892063677271E-3</v>
      </c>
      <c r="J97" s="239">
        <f t="shared" si="2"/>
        <v>1.5830764137354557E-3</v>
      </c>
      <c r="K97" s="239">
        <f t="shared" si="2"/>
        <v>1.5829424605234592E-3</v>
      </c>
      <c r="L97" s="239">
        <f t="shared" si="2"/>
        <v>1.5842018142673113E-3</v>
      </c>
      <c r="M97" s="239">
        <f t="shared" si="2"/>
        <v>1.5836656988112855E-3</v>
      </c>
      <c r="N97" s="239">
        <f t="shared" si="2"/>
        <v>1.5828081895088357E-3</v>
      </c>
      <c r="O97" s="239">
        <f t="shared" si="2"/>
        <v>1.5843205452443125E-3</v>
      </c>
      <c r="P97" s="239">
        <f t="shared" si="2"/>
        <v>1.5848633238855307E-3</v>
      </c>
      <c r="Q97" s="239">
        <f t="shared" si="2"/>
        <v>1.5847205028439522E-3</v>
      </c>
    </row>
    <row r="98" spans="1:17" x14ac:dyDescent="0.25">
      <c r="A98" s="76" t="s">
        <v>81</v>
      </c>
      <c r="B98" s="239">
        <f t="shared" ref="B98:Q98" si="3">IF(B$8=0,0,B$8/B$5)</f>
        <v>4.9714636855732776E-2</v>
      </c>
      <c r="C98" s="239">
        <f t="shared" si="3"/>
        <v>4.9708619683127654E-2</v>
      </c>
      <c r="D98" s="239">
        <f t="shared" si="3"/>
        <v>4.9698599285777779E-2</v>
      </c>
      <c r="E98" s="239">
        <f t="shared" si="3"/>
        <v>4.9801553142891294E-2</v>
      </c>
      <c r="F98" s="239">
        <f t="shared" si="3"/>
        <v>4.9795544654481806E-2</v>
      </c>
      <c r="G98" s="239">
        <f t="shared" si="3"/>
        <v>4.9855265360797041E-2</v>
      </c>
      <c r="H98" s="239">
        <f t="shared" si="3"/>
        <v>4.9867050892142488E-2</v>
      </c>
      <c r="I98" s="239">
        <f t="shared" si="3"/>
        <v>4.9904160363808459E-2</v>
      </c>
      <c r="J98" s="239">
        <f t="shared" si="3"/>
        <v>4.990375709811138E-2</v>
      </c>
      <c r="K98" s="239">
        <f t="shared" si="3"/>
        <v>4.9899534453837234E-2</v>
      </c>
      <c r="L98" s="239">
        <f t="shared" si="3"/>
        <v>4.9939233411378715E-2</v>
      </c>
      <c r="M98" s="239">
        <f t="shared" si="3"/>
        <v>4.9922333295084956E-2</v>
      </c>
      <c r="N98" s="239">
        <f t="shared" si="3"/>
        <v>4.9895301791382685E-2</v>
      </c>
      <c r="O98" s="239">
        <f t="shared" si="3"/>
        <v>4.9942976200914889E-2</v>
      </c>
      <c r="P98" s="239">
        <f t="shared" si="3"/>
        <v>4.9960086362644526E-2</v>
      </c>
      <c r="Q98" s="239">
        <f t="shared" si="3"/>
        <v>4.9955584175317633E-2</v>
      </c>
    </row>
    <row r="99" spans="1:17" x14ac:dyDescent="0.25">
      <c r="A99" s="76" t="s">
        <v>80</v>
      </c>
      <c r="B99" s="239">
        <f t="shared" ref="B99:Q99" si="4">IF(B$9=0,0,B$9/B$5)</f>
        <v>1.7397895749045052E-2</v>
      </c>
      <c r="C99" s="239">
        <f t="shared" si="4"/>
        <v>1.7395790008194696E-2</v>
      </c>
      <c r="D99" s="239">
        <f t="shared" si="4"/>
        <v>1.7392283318022887E-2</v>
      </c>
      <c r="E99" s="239">
        <f t="shared" si="4"/>
        <v>1.7428312555814982E-2</v>
      </c>
      <c r="F99" s="239">
        <f t="shared" si="4"/>
        <v>1.7426209854044059E-2</v>
      </c>
      <c r="G99" s="239">
        <f t="shared" si="4"/>
        <v>1.744710942584515E-2</v>
      </c>
      <c r="H99" s="239">
        <f t="shared" si="4"/>
        <v>1.7451233833839726E-2</v>
      </c>
      <c r="I99" s="239">
        <f t="shared" si="4"/>
        <v>1.7464220486467202E-2</v>
      </c>
      <c r="J99" s="239">
        <f t="shared" si="4"/>
        <v>1.7464079361539001E-2</v>
      </c>
      <c r="K99" s="239">
        <f t="shared" si="4"/>
        <v>1.7462601625211977E-2</v>
      </c>
      <c r="L99" s="239">
        <f t="shared" si="4"/>
        <v>1.7476494481890311E-2</v>
      </c>
      <c r="M99" s="239">
        <f t="shared" si="4"/>
        <v>1.7470580198290512E-2</v>
      </c>
      <c r="N99" s="239">
        <f t="shared" si="4"/>
        <v>1.7461120382970603E-2</v>
      </c>
      <c r="O99" s="239">
        <f t="shared" si="4"/>
        <v>1.7477804290555916E-2</v>
      </c>
      <c r="P99" s="239">
        <f t="shared" si="4"/>
        <v>1.7483792080648507E-2</v>
      </c>
      <c r="Q99" s="239">
        <f t="shared" si="4"/>
        <v>1.7482216516776176E-2</v>
      </c>
    </row>
    <row r="100" spans="1:17" x14ac:dyDescent="0.25">
      <c r="A100" s="129" t="s">
        <v>79</v>
      </c>
      <c r="B100" s="238">
        <f t="shared" ref="B100:Q100" si="5">IF(B$10=0,0,B$10/B$5)</f>
        <v>1.6408221316191088E-2</v>
      </c>
      <c r="C100" s="238">
        <f t="shared" si="5"/>
        <v>1.6431800863493964E-2</v>
      </c>
      <c r="D100" s="238">
        <f t="shared" si="5"/>
        <v>1.6458353315259661E-2</v>
      </c>
      <c r="E100" s="238">
        <f t="shared" si="5"/>
        <v>1.6633760206276823E-2</v>
      </c>
      <c r="F100" s="238">
        <f t="shared" si="5"/>
        <v>1.6653808281378805E-2</v>
      </c>
      <c r="G100" s="238">
        <f t="shared" si="5"/>
        <v>1.6549615527753095E-2</v>
      </c>
      <c r="H100" s="238">
        <f t="shared" si="5"/>
        <v>1.6595153367856625E-2</v>
      </c>
      <c r="I100" s="238">
        <f t="shared" si="5"/>
        <v>1.6483473410579753E-2</v>
      </c>
      <c r="J100" s="238">
        <f t="shared" si="5"/>
        <v>1.6501051679358558E-2</v>
      </c>
      <c r="K100" s="238">
        <f t="shared" si="5"/>
        <v>1.6566982986078276E-2</v>
      </c>
      <c r="L100" s="238">
        <f t="shared" si="5"/>
        <v>1.6521787472135434E-2</v>
      </c>
      <c r="M100" s="238">
        <f t="shared" si="5"/>
        <v>1.6577227058938691E-2</v>
      </c>
      <c r="N100" s="238">
        <f t="shared" si="5"/>
        <v>1.6597065302271785E-2</v>
      </c>
      <c r="O100" s="238">
        <f t="shared" si="5"/>
        <v>1.6563648399424136E-2</v>
      </c>
      <c r="P100" s="238">
        <f t="shared" si="5"/>
        <v>1.6524774473128681E-2</v>
      </c>
      <c r="Q100" s="238">
        <f t="shared" si="5"/>
        <v>1.651131798686677E-2</v>
      </c>
    </row>
    <row r="101" spans="1:17" x14ac:dyDescent="0.25">
      <c r="A101" s="127" t="s">
        <v>241</v>
      </c>
      <c r="B101" s="236">
        <f t="shared" ref="B101:Q101" si="6">IF(B$15=0,0,B$15/B$5)</f>
        <v>3.1797735604084443E-2</v>
      </c>
      <c r="C101" s="236">
        <f t="shared" si="6"/>
        <v>3.2238287644991828E-2</v>
      </c>
      <c r="D101" s="236">
        <f t="shared" si="6"/>
        <v>3.2476357250862606E-2</v>
      </c>
      <c r="E101" s="236">
        <f t="shared" si="6"/>
        <v>3.1518026380172877E-2</v>
      </c>
      <c r="F101" s="236">
        <f t="shared" si="6"/>
        <v>3.1585357914336538E-2</v>
      </c>
      <c r="G101" s="236">
        <f t="shared" si="6"/>
        <v>3.0847529666987741E-2</v>
      </c>
      <c r="H101" s="236">
        <f t="shared" si="6"/>
        <v>3.0654233489522249E-2</v>
      </c>
      <c r="I101" s="236">
        <f t="shared" si="6"/>
        <v>3.0229623014633122E-2</v>
      </c>
      <c r="J101" s="236">
        <f t="shared" si="6"/>
        <v>3.0222430328553949E-2</v>
      </c>
      <c r="K101" s="236">
        <f t="shared" si="6"/>
        <v>3.0232346260333862E-2</v>
      </c>
      <c r="L101" s="236">
        <f t="shared" si="6"/>
        <v>2.9724516363673865E-2</v>
      </c>
      <c r="M101" s="236">
        <f t="shared" si="6"/>
        <v>2.9914585476473597E-2</v>
      </c>
      <c r="N101" s="236">
        <f t="shared" si="6"/>
        <v>3.0268263178904898E-2</v>
      </c>
      <c r="O101" s="236">
        <f t="shared" si="6"/>
        <v>2.9643362118154382E-2</v>
      </c>
      <c r="P101" s="236">
        <f t="shared" si="6"/>
        <v>2.9438481652122577E-2</v>
      </c>
      <c r="Q101" s="236">
        <f t="shared" si="6"/>
        <v>2.9509480431259914E-2</v>
      </c>
    </row>
    <row r="102" spans="1:17" x14ac:dyDescent="0.25">
      <c r="A102" s="127" t="s">
        <v>240</v>
      </c>
      <c r="B102" s="237">
        <f t="shared" ref="B102:Q102" si="7">IF(B$16=0,0,B$16/B$5)</f>
        <v>0.80777908881944871</v>
      </c>
      <c r="C102" s="237">
        <f t="shared" si="7"/>
        <v>0.80633999910989351</v>
      </c>
      <c r="D102" s="237">
        <f t="shared" si="7"/>
        <v>0.80555846030265255</v>
      </c>
      <c r="E102" s="237">
        <f t="shared" si="7"/>
        <v>0.80833023696179207</v>
      </c>
      <c r="F102" s="237">
        <f t="shared" si="7"/>
        <v>0.8081013233077754</v>
      </c>
      <c r="G102" s="237">
        <f t="shared" si="7"/>
        <v>0.81050328300748509</v>
      </c>
      <c r="H102" s="237">
        <f t="shared" si="7"/>
        <v>0.8110653826197366</v>
      </c>
      <c r="I102" s="237">
        <f t="shared" si="7"/>
        <v>0.81249537207130562</v>
      </c>
      <c r="J102" s="237">
        <f t="shared" si="7"/>
        <v>0.81250164064861885</v>
      </c>
      <c r="K102" s="237">
        <f t="shared" si="7"/>
        <v>0.8124098512859399</v>
      </c>
      <c r="L102" s="237">
        <f t="shared" si="7"/>
        <v>0.81403860984081322</v>
      </c>
      <c r="M102" s="237">
        <f t="shared" si="7"/>
        <v>0.81339347714559163</v>
      </c>
      <c r="N102" s="237">
        <f t="shared" si="7"/>
        <v>0.81226986196667339</v>
      </c>
      <c r="O102" s="237">
        <f t="shared" si="7"/>
        <v>0.81425363188461153</v>
      </c>
      <c r="P102" s="237">
        <f t="shared" si="7"/>
        <v>0.81492977697201163</v>
      </c>
      <c r="Q102" s="237">
        <f t="shared" si="7"/>
        <v>0.81472029927509881</v>
      </c>
    </row>
    <row r="103" spans="1:17" x14ac:dyDescent="0.25">
      <c r="A103" s="142" t="s">
        <v>249</v>
      </c>
      <c r="B103" s="235">
        <f t="shared" ref="B103:Q103" si="8">IF(B$17=0,0,B$17/B$5)</f>
        <v>0.33352935565603431</v>
      </c>
      <c r="C103" s="235">
        <f t="shared" si="8"/>
        <v>0.32551961920463734</v>
      </c>
      <c r="D103" s="235">
        <f t="shared" si="8"/>
        <v>0.32118737325068897</v>
      </c>
      <c r="E103" s="235">
        <f t="shared" si="8"/>
        <v>0.3382522481783885</v>
      </c>
      <c r="F103" s="235">
        <f t="shared" si="8"/>
        <v>0.33701911326446221</v>
      </c>
      <c r="G103" s="235">
        <f t="shared" si="8"/>
        <v>0.35042546817590692</v>
      </c>
      <c r="H103" s="235">
        <f t="shared" si="8"/>
        <v>0.35387049824980865</v>
      </c>
      <c r="I103" s="235">
        <f t="shared" si="8"/>
        <v>0.3616333727508621</v>
      </c>
      <c r="J103" s="235">
        <f t="shared" si="8"/>
        <v>0.36174691718882918</v>
      </c>
      <c r="K103" s="235">
        <f t="shared" si="8"/>
        <v>0.36150723591147932</v>
      </c>
      <c r="L103" s="235">
        <f t="shared" si="8"/>
        <v>0.37071006187738154</v>
      </c>
      <c r="M103" s="235">
        <f t="shared" si="8"/>
        <v>0.36723012902059426</v>
      </c>
      <c r="N103" s="235">
        <f t="shared" si="8"/>
        <v>0.3608315609930729</v>
      </c>
      <c r="O103" s="235">
        <f t="shared" si="8"/>
        <v>0.37213546505529249</v>
      </c>
      <c r="P103" s="235">
        <f t="shared" si="8"/>
        <v>0.37586731535251588</v>
      </c>
      <c r="Q103" s="235">
        <f t="shared" si="8"/>
        <v>0.37459892099310704</v>
      </c>
    </row>
    <row r="104" spans="1:17" x14ac:dyDescent="0.25">
      <c r="A104" s="142" t="s">
        <v>248</v>
      </c>
      <c r="B104" s="235">
        <f t="shared" ref="B104:Q104" si="9">IF(B$28=0,0,B$28/B$5)</f>
        <v>0.47424973316341434</v>
      </c>
      <c r="C104" s="235">
        <f t="shared" si="9"/>
        <v>0.48082037990525611</v>
      </c>
      <c r="D104" s="235">
        <f t="shared" si="9"/>
        <v>0.48437108705196352</v>
      </c>
      <c r="E104" s="235">
        <f t="shared" si="9"/>
        <v>0.47007798878340351</v>
      </c>
      <c r="F104" s="235">
        <f t="shared" si="9"/>
        <v>0.47108221004331313</v>
      </c>
      <c r="G104" s="235">
        <f t="shared" si="9"/>
        <v>0.46007781483157817</v>
      </c>
      <c r="H104" s="235">
        <f t="shared" si="9"/>
        <v>0.45719488436992789</v>
      </c>
      <c r="I104" s="235">
        <f t="shared" si="9"/>
        <v>0.45086199932044363</v>
      </c>
      <c r="J104" s="235">
        <f t="shared" si="9"/>
        <v>0.45075472345978967</v>
      </c>
      <c r="K104" s="235">
        <f t="shared" si="9"/>
        <v>0.45090261537446064</v>
      </c>
      <c r="L104" s="235">
        <f t="shared" si="9"/>
        <v>0.44332854796343174</v>
      </c>
      <c r="M104" s="235">
        <f t="shared" si="9"/>
        <v>0.44616334812499731</v>
      </c>
      <c r="N104" s="235">
        <f t="shared" si="9"/>
        <v>0.45143830097360044</v>
      </c>
      <c r="O104" s="235">
        <f t="shared" si="9"/>
        <v>0.44211816682931909</v>
      </c>
      <c r="P104" s="235">
        <f t="shared" si="9"/>
        <v>0.4390624616194958</v>
      </c>
      <c r="Q104" s="235">
        <f t="shared" si="9"/>
        <v>0.44012137828199188</v>
      </c>
    </row>
    <row r="105" spans="1:17" x14ac:dyDescent="0.25">
      <c r="A105" s="72" t="s">
        <v>239</v>
      </c>
      <c r="B105" s="277">
        <f t="shared" ref="B105:Q105" si="10">IF(B$29=0,0,B$29/B$5)</f>
        <v>7.1007362865121604E-2</v>
      </c>
      <c r="C105" s="277">
        <f t="shared" si="10"/>
        <v>7.1991157403801326E-2</v>
      </c>
      <c r="D105" s="277">
        <f t="shared" si="10"/>
        <v>7.2522789438915547E-2</v>
      </c>
      <c r="E105" s="277">
        <f t="shared" si="10"/>
        <v>7.0382745609153877E-2</v>
      </c>
      <c r="F105" s="277">
        <f t="shared" si="10"/>
        <v>7.0533103318210708E-2</v>
      </c>
      <c r="G105" s="277">
        <f t="shared" si="10"/>
        <v>6.8885462783552537E-2</v>
      </c>
      <c r="H105" s="277">
        <f t="shared" si="10"/>
        <v>6.8453814065397578E-2</v>
      </c>
      <c r="I105" s="277">
        <f t="shared" si="10"/>
        <v>6.7505618557321512E-2</v>
      </c>
      <c r="J105" s="277">
        <f t="shared" si="10"/>
        <v>6.7489556606346174E-2</v>
      </c>
      <c r="K105" s="277">
        <f t="shared" si="10"/>
        <v>6.7511699823549098E-2</v>
      </c>
      <c r="L105" s="277">
        <f t="shared" si="10"/>
        <v>6.637766744480128E-2</v>
      </c>
      <c r="M105" s="277">
        <f t="shared" si="10"/>
        <v>6.6802109821141098E-2</v>
      </c>
      <c r="N105" s="277">
        <f t="shared" si="10"/>
        <v>6.759190571310443E-2</v>
      </c>
      <c r="O105" s="277">
        <f t="shared" si="10"/>
        <v>6.6196442308791723E-2</v>
      </c>
      <c r="P105" s="277">
        <f t="shared" si="10"/>
        <v>6.5738924774315866E-2</v>
      </c>
      <c r="Q105" s="277">
        <f t="shared" si="10"/>
        <v>6.5897471789611431E-2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0.99999999999999989</v>
      </c>
      <c r="D107" s="77">
        <f t="shared" si="11"/>
        <v>1.0000000000000002</v>
      </c>
      <c r="E107" s="77">
        <f t="shared" si="11"/>
        <v>1</v>
      </c>
      <c r="F107" s="77">
        <f t="shared" si="11"/>
        <v>0.99999999999999989</v>
      </c>
      <c r="G107" s="77">
        <f t="shared" si="11"/>
        <v>1</v>
      </c>
      <c r="H107" s="77">
        <f t="shared" si="11"/>
        <v>1</v>
      </c>
      <c r="I107" s="77">
        <f t="shared" si="11"/>
        <v>0.99999999999999989</v>
      </c>
      <c r="J107" s="77">
        <f t="shared" si="11"/>
        <v>0.99999999999999978</v>
      </c>
      <c r="K107" s="77">
        <f t="shared" si="11"/>
        <v>1.0000000000000004</v>
      </c>
      <c r="L107" s="77">
        <f t="shared" si="11"/>
        <v>1</v>
      </c>
      <c r="M107" s="77">
        <f t="shared" si="11"/>
        <v>1</v>
      </c>
      <c r="N107" s="77">
        <f t="shared" si="11"/>
        <v>0.99999999999999989</v>
      </c>
      <c r="O107" s="77">
        <f t="shared" si="11"/>
        <v>1</v>
      </c>
      <c r="P107" s="77">
        <f t="shared" si="11"/>
        <v>0.99999999999999989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3.3911215387949101E-3</v>
      </c>
      <c r="C108" s="203">
        <f t="shared" si="12"/>
        <v>3.3944200383028414E-3</v>
      </c>
      <c r="D108" s="203">
        <f t="shared" si="12"/>
        <v>3.4030640032746123E-3</v>
      </c>
      <c r="E108" s="203">
        <f t="shared" si="12"/>
        <v>3.4580780999648167E-3</v>
      </c>
      <c r="F108" s="203">
        <f t="shared" si="12"/>
        <v>3.4575740087196345E-3</v>
      </c>
      <c r="G108" s="203">
        <f t="shared" si="12"/>
        <v>3.4267714160760741E-3</v>
      </c>
      <c r="H108" s="203">
        <f t="shared" si="12"/>
        <v>3.4341522793257229E-3</v>
      </c>
      <c r="I108" s="203">
        <f t="shared" si="12"/>
        <v>3.4040185529541334E-3</v>
      </c>
      <c r="J108" s="203">
        <f t="shared" si="12"/>
        <v>3.4063863967866877E-3</v>
      </c>
      <c r="K108" s="203">
        <f t="shared" si="12"/>
        <v>3.4338744677173891E-3</v>
      </c>
      <c r="L108" s="203">
        <f t="shared" si="12"/>
        <v>3.4258338696741631E-3</v>
      </c>
      <c r="M108" s="203">
        <f t="shared" si="12"/>
        <v>3.4124200983507822E-3</v>
      </c>
      <c r="N108" s="203">
        <f t="shared" si="12"/>
        <v>3.4018674021723916E-3</v>
      </c>
      <c r="O108" s="203">
        <f t="shared" si="12"/>
        <v>3.3946798630179473E-3</v>
      </c>
      <c r="P108" s="203">
        <f t="shared" si="12"/>
        <v>3.3921339121324719E-3</v>
      </c>
      <c r="Q108" s="203">
        <f t="shared" si="12"/>
        <v>3.3918138088511159E-3</v>
      </c>
    </row>
    <row r="109" spans="1:17" x14ac:dyDescent="0.25">
      <c r="A109" s="76" t="s">
        <v>82</v>
      </c>
      <c r="B109" s="202">
        <f t="shared" ref="B109:Q109" si="13">IF(B$33=0,0,B$33/B$31)</f>
        <v>1.2558137965091533E-3</v>
      </c>
      <c r="C109" s="202">
        <f t="shared" si="13"/>
        <v>1.2570353101418704E-3</v>
      </c>
      <c r="D109" s="202">
        <f t="shared" si="13"/>
        <v>1.2602363780906025E-3</v>
      </c>
      <c r="E109" s="202">
        <f t="shared" si="13"/>
        <v>1.2806094201168695E-3</v>
      </c>
      <c r="F109" s="202">
        <f t="shared" si="13"/>
        <v>1.2804227430151618E-3</v>
      </c>
      <c r="G109" s="202">
        <f t="shared" si="13"/>
        <v>1.2690158027543949E-3</v>
      </c>
      <c r="H109" s="202">
        <f t="shared" si="13"/>
        <v>1.2717491137823299E-3</v>
      </c>
      <c r="I109" s="202">
        <f t="shared" si="13"/>
        <v>1.2605898707753332E-3</v>
      </c>
      <c r="J109" s="202">
        <f t="shared" si="13"/>
        <v>1.2614667402472417E-3</v>
      </c>
      <c r="K109" s="202">
        <f t="shared" si="13"/>
        <v>1.2716462334677839E-3</v>
      </c>
      <c r="L109" s="202">
        <f t="shared" si="13"/>
        <v>1.2686686067919625E-3</v>
      </c>
      <c r="M109" s="202">
        <f t="shared" si="13"/>
        <v>1.2637011649299092E-3</v>
      </c>
      <c r="N109" s="202">
        <f t="shared" si="13"/>
        <v>1.2597932479474049E-3</v>
      </c>
      <c r="O109" s="202">
        <f t="shared" si="13"/>
        <v>1.2571315294776187E-3</v>
      </c>
      <c r="P109" s="202">
        <f t="shared" si="13"/>
        <v>1.2561887026839936E-3</v>
      </c>
      <c r="Q109" s="202">
        <f t="shared" si="13"/>
        <v>1.256070160746633E-3</v>
      </c>
    </row>
    <row r="110" spans="1:17" x14ac:dyDescent="0.25">
      <c r="A110" s="76" t="s">
        <v>81</v>
      </c>
      <c r="B110" s="202">
        <f t="shared" ref="B110:Q110" si="14">IF(B$34=0,0,B$34/B$31)</f>
        <v>2.4550540385324005E-2</v>
      </c>
      <c r="C110" s="202">
        <f t="shared" si="14"/>
        <v>2.457442037442319E-2</v>
      </c>
      <c r="D110" s="202">
        <f t="shared" si="14"/>
        <v>2.4636999674133044E-2</v>
      </c>
      <c r="E110" s="202">
        <f t="shared" si="14"/>
        <v>2.503528259826408E-2</v>
      </c>
      <c r="F110" s="202">
        <f t="shared" si="14"/>
        <v>2.5031633152990257E-2</v>
      </c>
      <c r="G110" s="202">
        <f t="shared" si="14"/>
        <v>2.4808633096514206E-2</v>
      </c>
      <c r="H110" s="202">
        <f t="shared" si="14"/>
        <v>2.4862067979108671E-2</v>
      </c>
      <c r="I110" s="202">
        <f t="shared" si="14"/>
        <v>2.4643910281785641E-2</v>
      </c>
      <c r="J110" s="202">
        <f t="shared" si="14"/>
        <v>2.4661052647511034E-2</v>
      </c>
      <c r="K110" s="202">
        <f t="shared" si="14"/>
        <v>2.4860056719697324E-2</v>
      </c>
      <c r="L110" s="202">
        <f t="shared" si="14"/>
        <v>2.4801845586677147E-2</v>
      </c>
      <c r="M110" s="202">
        <f t="shared" si="14"/>
        <v>2.4704734548093969E-2</v>
      </c>
      <c r="N110" s="202">
        <f t="shared" si="14"/>
        <v>2.4628336698374401E-2</v>
      </c>
      <c r="O110" s="202">
        <f t="shared" si="14"/>
        <v>2.4576301414984066E-2</v>
      </c>
      <c r="P110" s="202">
        <f t="shared" si="14"/>
        <v>2.4557869616147643E-2</v>
      </c>
      <c r="Q110" s="202">
        <f t="shared" si="14"/>
        <v>2.4555552179734205E-2</v>
      </c>
    </row>
    <row r="111" spans="1:17" x14ac:dyDescent="0.25">
      <c r="A111" s="76" t="s">
        <v>80</v>
      </c>
      <c r="B111" s="202">
        <f t="shared" ref="B111:Q111" si="15">IF(B$35=0,0,B$35/B$31)</f>
        <v>1.367533009121534E-2</v>
      </c>
      <c r="C111" s="202">
        <f t="shared" si="15"/>
        <v>1.3688631905691945E-2</v>
      </c>
      <c r="D111" s="202">
        <f t="shared" si="15"/>
        <v>1.3723490306646772E-2</v>
      </c>
      <c r="E111" s="202">
        <f t="shared" si="15"/>
        <v>1.3945344912358115E-2</v>
      </c>
      <c r="F111" s="202">
        <f t="shared" si="15"/>
        <v>1.3943312070392677E-2</v>
      </c>
      <c r="G111" s="202">
        <f t="shared" si="15"/>
        <v>1.3819094870493783E-2</v>
      </c>
      <c r="H111" s="202">
        <f t="shared" si="15"/>
        <v>1.3848859578170091E-2</v>
      </c>
      <c r="I111" s="202">
        <f t="shared" si="15"/>
        <v>1.3727339706264741E-2</v>
      </c>
      <c r="J111" s="202">
        <f t="shared" si="15"/>
        <v>1.3736888478151615E-2</v>
      </c>
      <c r="K111" s="202">
        <f t="shared" si="15"/>
        <v>1.3847739251044195E-2</v>
      </c>
      <c r="L111" s="202">
        <f t="shared" si="15"/>
        <v>1.3815314039764102E-2</v>
      </c>
      <c r="M111" s="202">
        <f t="shared" si="15"/>
        <v>1.3761220505068648E-2</v>
      </c>
      <c r="N111" s="202">
        <f t="shared" si="15"/>
        <v>1.371866478952119E-2</v>
      </c>
      <c r="O111" s="202">
        <f t="shared" si="15"/>
        <v>1.3689679697316125E-2</v>
      </c>
      <c r="P111" s="202">
        <f t="shared" si="15"/>
        <v>1.3679412675519179E-2</v>
      </c>
      <c r="Q111" s="202">
        <f t="shared" si="15"/>
        <v>1.3678121799333899E-2</v>
      </c>
    </row>
    <row r="112" spans="1:17" x14ac:dyDescent="0.25">
      <c r="A112" s="129" t="s">
        <v>79</v>
      </c>
      <c r="B112" s="201">
        <f t="shared" ref="B112:Q112" si="16">IF(B$36=0,0,B$36/B$31)</f>
        <v>1.2887959928936156E-2</v>
      </c>
      <c r="C112" s="201">
        <f t="shared" si="16"/>
        <v>1.2920598459741089E-2</v>
      </c>
      <c r="D112" s="201">
        <f t="shared" si="16"/>
        <v>1.2977048797711558E-2</v>
      </c>
      <c r="E112" s="201">
        <f t="shared" si="16"/>
        <v>1.3299825251083806E-2</v>
      </c>
      <c r="F112" s="201">
        <f t="shared" si="16"/>
        <v>1.3315520473041135E-2</v>
      </c>
      <c r="G112" s="201">
        <f t="shared" si="16"/>
        <v>1.3098621726800066E-2</v>
      </c>
      <c r="H112" s="201">
        <f t="shared" si="16"/>
        <v>1.3159843432934295E-2</v>
      </c>
      <c r="I112" s="201">
        <f t="shared" si="16"/>
        <v>1.2946950434310003E-2</v>
      </c>
      <c r="J112" s="201">
        <f t="shared" si="16"/>
        <v>1.2969877634448589E-2</v>
      </c>
      <c r="K112" s="201">
        <f t="shared" si="16"/>
        <v>1.312789018044341E-2</v>
      </c>
      <c r="L112" s="201">
        <f t="shared" si="16"/>
        <v>1.3051037772171896E-2</v>
      </c>
      <c r="M112" s="201">
        <f t="shared" si="16"/>
        <v>1.3047974216453428E-2</v>
      </c>
      <c r="N112" s="201">
        <f t="shared" si="16"/>
        <v>1.3030246113199086E-2</v>
      </c>
      <c r="O112" s="201">
        <f t="shared" si="16"/>
        <v>1.2964148467737352E-2</v>
      </c>
      <c r="P112" s="201">
        <f t="shared" si="16"/>
        <v>1.2919596117458824E-2</v>
      </c>
      <c r="Q112" s="201">
        <f t="shared" si="16"/>
        <v>1.2909020529933082E-2</v>
      </c>
    </row>
    <row r="113" spans="1:17" x14ac:dyDescent="0.25">
      <c r="A113" s="127" t="s">
        <v>238</v>
      </c>
      <c r="B113" s="200">
        <f t="shared" ref="B113:Q113" si="17">IF(B$41=0,0,B$41/B$31)</f>
        <v>8.7792557552059142E-2</v>
      </c>
      <c r="C113" s="200">
        <f t="shared" si="17"/>
        <v>9.1155516269749617E-2</v>
      </c>
      <c r="D113" s="200">
        <f t="shared" si="17"/>
        <v>9.314075044813977E-2</v>
      </c>
      <c r="E113" s="200">
        <f t="shared" si="17"/>
        <v>8.6443196712436526E-2</v>
      </c>
      <c r="F113" s="200">
        <f t="shared" si="17"/>
        <v>8.6972022089316092E-2</v>
      </c>
      <c r="G113" s="200">
        <f t="shared" si="17"/>
        <v>8.0638331119343251E-2</v>
      </c>
      <c r="H113" s="200">
        <f t="shared" si="17"/>
        <v>7.9247507424313191E-2</v>
      </c>
      <c r="I113" s="200">
        <f t="shared" si="17"/>
        <v>7.5472420930057307E-2</v>
      </c>
      <c r="J113" s="200">
        <f t="shared" si="17"/>
        <v>7.54537575553825E-2</v>
      </c>
      <c r="K113" s="200">
        <f t="shared" si="17"/>
        <v>7.5932759661166943E-2</v>
      </c>
      <c r="L113" s="200">
        <f t="shared" si="17"/>
        <v>7.1847008132529824E-2</v>
      </c>
      <c r="M113" s="200">
        <f t="shared" si="17"/>
        <v>7.3161811689730766E-2</v>
      </c>
      <c r="N113" s="200">
        <f t="shared" si="17"/>
        <v>7.5766338964896915E-2</v>
      </c>
      <c r="O113" s="200">
        <f t="shared" si="17"/>
        <v>7.0825599131103215E-2</v>
      </c>
      <c r="P113" s="200">
        <f t="shared" si="17"/>
        <v>6.9204028448565477E-2</v>
      </c>
      <c r="Q113" s="200">
        <f t="shared" si="17"/>
        <v>6.9744947034644358E-2</v>
      </c>
    </row>
    <row r="114" spans="1:17" x14ac:dyDescent="0.25">
      <c r="A114" s="142" t="s">
        <v>247</v>
      </c>
      <c r="B114" s="199">
        <f t="shared" ref="B114:Q114" si="18">IF(B$42=0,0,B$42/B$31)</f>
        <v>1.9305483983781971E-2</v>
      </c>
      <c r="C114" s="199">
        <f t="shared" si="18"/>
        <v>1.8941069044407736E-2</v>
      </c>
      <c r="D114" s="199">
        <f t="shared" si="18"/>
        <v>1.872223501464023E-2</v>
      </c>
      <c r="E114" s="199">
        <f t="shared" si="18"/>
        <v>1.9412466453539227E-2</v>
      </c>
      <c r="F114" s="199">
        <f t="shared" si="18"/>
        <v>1.935523431178518E-2</v>
      </c>
      <c r="G114" s="199">
        <f t="shared" si="18"/>
        <v>2.0055765038571077E-2</v>
      </c>
      <c r="H114" s="199">
        <f t="shared" si="18"/>
        <v>2.0200833365729677E-2</v>
      </c>
      <c r="I114" s="199">
        <f t="shared" si="18"/>
        <v>2.0625453237852226E-2</v>
      </c>
      <c r="J114" s="199">
        <f t="shared" si="18"/>
        <v>2.0625852955262848E-2</v>
      </c>
      <c r="K114" s="199">
        <f t="shared" si="18"/>
        <v>2.0558872506771672E-2</v>
      </c>
      <c r="L114" s="199">
        <f t="shared" si="18"/>
        <v>2.1004296353450504E-2</v>
      </c>
      <c r="M114" s="199">
        <f t="shared" si="18"/>
        <v>2.0867966204890648E-2</v>
      </c>
      <c r="N114" s="199">
        <f t="shared" si="18"/>
        <v>2.0592093080227622E-2</v>
      </c>
      <c r="O114" s="199">
        <f t="shared" si="18"/>
        <v>2.1128932946085161E-2</v>
      </c>
      <c r="P114" s="199">
        <f t="shared" si="18"/>
        <v>2.1305894182229508E-2</v>
      </c>
      <c r="Q114" s="199">
        <f t="shared" si="18"/>
        <v>2.1248089055159892E-2</v>
      </c>
    </row>
    <row r="115" spans="1:17" x14ac:dyDescent="0.25">
      <c r="A115" s="142" t="s">
        <v>246</v>
      </c>
      <c r="B115" s="199">
        <f t="shared" ref="B115:Q115" si="19">IF(B$53=0,0,B$53/B$31)</f>
        <v>6.8487073568277171E-2</v>
      </c>
      <c r="C115" s="199">
        <f t="shared" si="19"/>
        <v>7.2214447225341885E-2</v>
      </c>
      <c r="D115" s="199">
        <f t="shared" si="19"/>
        <v>7.4418515433499546E-2</v>
      </c>
      <c r="E115" s="199">
        <f t="shared" si="19"/>
        <v>6.7030730258897303E-2</v>
      </c>
      <c r="F115" s="199">
        <f t="shared" si="19"/>
        <v>6.7616787777530912E-2</v>
      </c>
      <c r="G115" s="199">
        <f t="shared" si="19"/>
        <v>6.0582566080772164E-2</v>
      </c>
      <c r="H115" s="199">
        <f t="shared" si="19"/>
        <v>5.904667405858352E-2</v>
      </c>
      <c r="I115" s="199">
        <f t="shared" si="19"/>
        <v>5.4846967692205095E-2</v>
      </c>
      <c r="J115" s="199">
        <f t="shared" si="19"/>
        <v>5.4827904600119659E-2</v>
      </c>
      <c r="K115" s="199">
        <f t="shared" si="19"/>
        <v>5.5373887154395278E-2</v>
      </c>
      <c r="L115" s="199">
        <f t="shared" si="19"/>
        <v>5.0842711779079321E-2</v>
      </c>
      <c r="M115" s="199">
        <f t="shared" si="19"/>
        <v>5.2293845484840118E-2</v>
      </c>
      <c r="N115" s="199">
        <f t="shared" si="19"/>
        <v>5.5174245884669293E-2</v>
      </c>
      <c r="O115" s="199">
        <f t="shared" si="19"/>
        <v>4.9696666185018064E-2</v>
      </c>
      <c r="P115" s="199">
        <f t="shared" si="19"/>
        <v>4.7898134266335976E-2</v>
      </c>
      <c r="Q115" s="199">
        <f t="shared" si="19"/>
        <v>4.849685797948447E-2</v>
      </c>
    </row>
    <row r="116" spans="1:17" x14ac:dyDescent="0.25">
      <c r="A116" s="127" t="s">
        <v>237</v>
      </c>
      <c r="B116" s="200">
        <f t="shared" ref="B116:Q116" si="20">IF(B$54=0,0,B$54/B$31)</f>
        <v>0.75494870325265817</v>
      </c>
      <c r="C116" s="200">
        <f t="shared" si="20"/>
        <v>0.75108597282013179</v>
      </c>
      <c r="D116" s="200">
        <f t="shared" si="20"/>
        <v>0.74869550392909434</v>
      </c>
      <c r="E116" s="200">
        <f t="shared" si="20"/>
        <v>0.75533345694423171</v>
      </c>
      <c r="F116" s="200">
        <f t="shared" si="20"/>
        <v>0.75472818409419851</v>
      </c>
      <c r="G116" s="200">
        <f t="shared" si="20"/>
        <v>0.76242489602036956</v>
      </c>
      <c r="H116" s="200">
        <f t="shared" si="20"/>
        <v>0.76385483098389528</v>
      </c>
      <c r="I116" s="200">
        <f t="shared" si="20"/>
        <v>0.76865258717640295</v>
      </c>
      <c r="J116" s="200">
        <f t="shared" si="20"/>
        <v>0.76862583811154295</v>
      </c>
      <c r="K116" s="200">
        <f t="shared" si="20"/>
        <v>0.76762798874404914</v>
      </c>
      <c r="L116" s="200">
        <f t="shared" si="20"/>
        <v>0.77240069060347649</v>
      </c>
      <c r="M116" s="200">
        <f t="shared" si="20"/>
        <v>0.77107293664497356</v>
      </c>
      <c r="N116" s="200">
        <f t="shared" si="20"/>
        <v>0.76827012627341162</v>
      </c>
      <c r="O116" s="200">
        <f t="shared" si="20"/>
        <v>0.77398830045180489</v>
      </c>
      <c r="P116" s="200">
        <f t="shared" si="20"/>
        <v>0.77588784126352128</v>
      </c>
      <c r="Q116" s="200">
        <f t="shared" si="20"/>
        <v>0.77529057700557014</v>
      </c>
    </row>
    <row r="117" spans="1:17" x14ac:dyDescent="0.25">
      <c r="A117" s="142" t="s">
        <v>245</v>
      </c>
      <c r="B117" s="199">
        <f t="shared" ref="B117:Q117" si="21">IF(B$55=0,0,B$55/B$31)</f>
        <v>0.6132330206613098</v>
      </c>
      <c r="C117" s="199">
        <f t="shared" si="21"/>
        <v>0.60165748729295176</v>
      </c>
      <c r="D117" s="199">
        <f t="shared" si="21"/>
        <v>0.59470628870033693</v>
      </c>
      <c r="E117" s="199">
        <f t="shared" si="21"/>
        <v>0.61663128734771666</v>
      </c>
      <c r="F117" s="199">
        <f t="shared" si="21"/>
        <v>0.61481332519788223</v>
      </c>
      <c r="G117" s="199">
        <f t="shared" si="21"/>
        <v>0.63706547769578736</v>
      </c>
      <c r="H117" s="199">
        <f t="shared" si="21"/>
        <v>0.6416735304408252</v>
      </c>
      <c r="I117" s="199">
        <f t="shared" si="21"/>
        <v>0.65516145579060037</v>
      </c>
      <c r="J117" s="199">
        <f t="shared" si="21"/>
        <v>0.65517415269658474</v>
      </c>
      <c r="K117" s="199">
        <f t="shared" si="21"/>
        <v>0.65304653845039451</v>
      </c>
      <c r="L117" s="199">
        <f t="shared" si="21"/>
        <v>0.66719529593313365</v>
      </c>
      <c r="M117" s="199">
        <f t="shared" si="21"/>
        <v>0.66286480886123245</v>
      </c>
      <c r="N117" s="199">
        <f t="shared" si="21"/>
        <v>0.65410178019546583</v>
      </c>
      <c r="O117" s="199">
        <f t="shared" si="21"/>
        <v>0.67115434064035229</v>
      </c>
      <c r="P117" s="199">
        <f t="shared" si="21"/>
        <v>0.67677546225905505</v>
      </c>
      <c r="Q117" s="199">
        <f t="shared" si="21"/>
        <v>0.6749392993991965</v>
      </c>
    </row>
    <row r="118" spans="1:17" x14ac:dyDescent="0.25">
      <c r="A118" s="142" t="s">
        <v>244</v>
      </c>
      <c r="B118" s="199">
        <f t="shared" ref="B118:Q118" si="22">IF(B$66=0,0,B$66/B$31)</f>
        <v>0.14171568259134834</v>
      </c>
      <c r="C118" s="199">
        <f t="shared" si="22"/>
        <v>0.14942848552718005</v>
      </c>
      <c r="D118" s="199">
        <f t="shared" si="22"/>
        <v>0.15398921522875736</v>
      </c>
      <c r="E118" s="199">
        <f t="shared" si="22"/>
        <v>0.13870216959651499</v>
      </c>
      <c r="F118" s="199">
        <f t="shared" si="22"/>
        <v>0.13991485889631619</v>
      </c>
      <c r="G118" s="199">
        <f t="shared" si="22"/>
        <v>0.12535941832458211</v>
      </c>
      <c r="H118" s="199">
        <f t="shared" si="22"/>
        <v>0.12218130054307003</v>
      </c>
      <c r="I118" s="199">
        <f t="shared" si="22"/>
        <v>0.11349113138580259</v>
      </c>
      <c r="J118" s="199">
        <f t="shared" si="22"/>
        <v>0.1134516854149582</v>
      </c>
      <c r="K118" s="199">
        <f t="shared" si="22"/>
        <v>0.11458145029365469</v>
      </c>
      <c r="L118" s="199">
        <f t="shared" si="22"/>
        <v>0.10520539467034291</v>
      </c>
      <c r="M118" s="199">
        <f t="shared" si="22"/>
        <v>0.10820812778374111</v>
      </c>
      <c r="N118" s="199">
        <f t="shared" si="22"/>
        <v>0.11416834607794576</v>
      </c>
      <c r="O118" s="199">
        <f t="shared" si="22"/>
        <v>0.10283395981145256</v>
      </c>
      <c r="P118" s="199">
        <f t="shared" si="22"/>
        <v>9.9112379004466233E-2</v>
      </c>
      <c r="Q118" s="199">
        <f t="shared" si="22"/>
        <v>0.10035127760637361</v>
      </c>
    </row>
    <row r="119" spans="1:17" x14ac:dyDescent="0.25">
      <c r="A119" s="127" t="s">
        <v>236</v>
      </c>
      <c r="B119" s="200">
        <f t="shared" ref="B119:Q119" si="23">IF(B$67=0,0,B$67/B$31)</f>
        <v>0.10149797345450338</v>
      </c>
      <c r="C119" s="200">
        <f t="shared" si="23"/>
        <v>0.10192340482181757</v>
      </c>
      <c r="D119" s="200">
        <f t="shared" si="23"/>
        <v>0.10216290646290942</v>
      </c>
      <c r="E119" s="200">
        <f t="shared" si="23"/>
        <v>0.10120420606154405</v>
      </c>
      <c r="F119" s="200">
        <f t="shared" si="23"/>
        <v>0.10127133136832657</v>
      </c>
      <c r="G119" s="200">
        <f t="shared" si="23"/>
        <v>0.10051463594764878</v>
      </c>
      <c r="H119" s="200">
        <f t="shared" si="23"/>
        <v>0.10032098920847048</v>
      </c>
      <c r="I119" s="200">
        <f t="shared" si="23"/>
        <v>9.9892183047449762E-2</v>
      </c>
      <c r="J119" s="200">
        <f t="shared" si="23"/>
        <v>9.988473243592931E-2</v>
      </c>
      <c r="K119" s="200">
        <f t="shared" si="23"/>
        <v>9.9898044742414205E-2</v>
      </c>
      <c r="L119" s="200">
        <f t="shared" si="23"/>
        <v>9.9389601388914312E-2</v>
      </c>
      <c r="M119" s="200">
        <f t="shared" si="23"/>
        <v>9.9575201132399052E-2</v>
      </c>
      <c r="N119" s="200">
        <f t="shared" si="23"/>
        <v>9.9924626510476802E-2</v>
      </c>
      <c r="O119" s="200">
        <f t="shared" si="23"/>
        <v>9.9304159444558934E-2</v>
      </c>
      <c r="P119" s="200">
        <f t="shared" si="23"/>
        <v>9.9102929263970976E-2</v>
      </c>
      <c r="Q119" s="200">
        <f t="shared" si="23"/>
        <v>9.9173897481186477E-2</v>
      </c>
    </row>
    <row r="120" spans="1:17" x14ac:dyDescent="0.25">
      <c r="A120" s="142" t="s">
        <v>243</v>
      </c>
      <c r="B120" s="199">
        <f t="shared" ref="B120:Q120" si="24">IF(B$68=0,0,B$68/B$31)</f>
        <v>6.9556523176861507E-2</v>
      </c>
      <c r="C120" s="199">
        <f t="shared" si="24"/>
        <v>6.824355758646905E-2</v>
      </c>
      <c r="D120" s="199">
        <f t="shared" si="24"/>
        <v>6.7455111449806704E-2</v>
      </c>
      <c r="E120" s="199">
        <f t="shared" si="24"/>
        <v>6.9941974722310438E-2</v>
      </c>
      <c r="F120" s="199">
        <f t="shared" si="24"/>
        <v>6.9735770682167214E-2</v>
      </c>
      <c r="G120" s="199">
        <f t="shared" si="24"/>
        <v>7.2259741683086978E-2</v>
      </c>
      <c r="H120" s="199">
        <f t="shared" si="24"/>
        <v>7.2782414332408424E-2</v>
      </c>
      <c r="I120" s="199">
        <f t="shared" si="24"/>
        <v>7.4312294754026384E-2</v>
      </c>
      <c r="J120" s="199">
        <f t="shared" si="24"/>
        <v>7.4313734912344109E-2</v>
      </c>
      <c r="K120" s="199">
        <f t="shared" si="24"/>
        <v>7.4072408296456754E-2</v>
      </c>
      <c r="L120" s="199">
        <f t="shared" si="24"/>
        <v>7.5677244214637826E-2</v>
      </c>
      <c r="M120" s="199">
        <f t="shared" si="24"/>
        <v>7.5186054708797162E-2</v>
      </c>
      <c r="N120" s="199">
        <f t="shared" si="24"/>
        <v>7.4192100068467187E-2</v>
      </c>
      <c r="O120" s="199">
        <f t="shared" si="24"/>
        <v>7.6126302526336231E-2</v>
      </c>
      <c r="P120" s="199">
        <f t="shared" si="24"/>
        <v>7.6763883450679832E-2</v>
      </c>
      <c r="Q120" s="199">
        <f t="shared" si="24"/>
        <v>7.6555614978149611E-2</v>
      </c>
    </row>
    <row r="121" spans="1:17" x14ac:dyDescent="0.25">
      <c r="A121" s="140" t="s">
        <v>242</v>
      </c>
      <c r="B121" s="198">
        <f t="shared" ref="B121:Q121" si="25">IF(B$79=0,0,B$79/B$31)</f>
        <v>3.1941450277641864E-2</v>
      </c>
      <c r="C121" s="198">
        <f t="shared" si="25"/>
        <v>3.3679847235348517E-2</v>
      </c>
      <c r="D121" s="198">
        <f t="shared" si="25"/>
        <v>3.4707795013102713E-2</v>
      </c>
      <c r="E121" s="198">
        <f t="shared" si="25"/>
        <v>3.1262231339233622E-2</v>
      </c>
      <c r="F121" s="198">
        <f t="shared" si="25"/>
        <v>3.1535560686159363E-2</v>
      </c>
      <c r="G121" s="198">
        <f t="shared" si="25"/>
        <v>2.8254894264561799E-2</v>
      </c>
      <c r="H121" s="198">
        <f t="shared" si="25"/>
        <v>2.7538574876062049E-2</v>
      </c>
      <c r="I121" s="198">
        <f t="shared" si="25"/>
        <v>2.5579888293423378E-2</v>
      </c>
      <c r="J121" s="198">
        <f t="shared" si="25"/>
        <v>2.5570997523585205E-2</v>
      </c>
      <c r="K121" s="198">
        <f t="shared" si="25"/>
        <v>2.5825636445957457E-2</v>
      </c>
      <c r="L121" s="198">
        <f t="shared" si="25"/>
        <v>2.3712357174276475E-2</v>
      </c>
      <c r="M121" s="198">
        <f t="shared" si="25"/>
        <v>2.4389146423601897E-2</v>
      </c>
      <c r="N121" s="198">
        <f t="shared" si="25"/>
        <v>2.5732526442009622E-2</v>
      </c>
      <c r="O121" s="198">
        <f t="shared" si="25"/>
        <v>2.3177856918222706E-2</v>
      </c>
      <c r="P121" s="198">
        <f t="shared" si="25"/>
        <v>2.2339045813291145E-2</v>
      </c>
      <c r="Q121" s="198">
        <f t="shared" si="25"/>
        <v>2.2618282503036866E-2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0.99999999999999978</v>
      </c>
      <c r="D123" s="77">
        <f t="shared" si="26"/>
        <v>1</v>
      </c>
      <c r="E123" s="77">
        <f t="shared" si="26"/>
        <v>1</v>
      </c>
      <c r="F123" s="77">
        <f t="shared" si="26"/>
        <v>0.99999999999999989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2.729411812313412E-2</v>
      </c>
      <c r="C124" s="203">
        <f t="shared" si="27"/>
        <v>2.728409502055169E-2</v>
      </c>
      <c r="D124" s="203">
        <f t="shared" si="27"/>
        <v>2.7272393307610839E-2</v>
      </c>
      <c r="E124" s="203">
        <f t="shared" si="27"/>
        <v>2.7217273713876357E-2</v>
      </c>
      <c r="F124" s="203">
        <f t="shared" si="27"/>
        <v>2.7208690141623929E-2</v>
      </c>
      <c r="G124" s="203">
        <f t="shared" si="27"/>
        <v>2.7257027017650395E-2</v>
      </c>
      <c r="H124" s="203">
        <f t="shared" si="27"/>
        <v>2.724080719381565E-2</v>
      </c>
      <c r="I124" s="203">
        <f t="shared" si="27"/>
        <v>2.7289157518333503E-2</v>
      </c>
      <c r="J124" s="203">
        <f t="shared" si="27"/>
        <v>2.7282242514488696E-2</v>
      </c>
      <c r="K124" s="203">
        <f t="shared" si="27"/>
        <v>2.7255985870220042E-2</v>
      </c>
      <c r="L124" s="203">
        <f t="shared" si="27"/>
        <v>2.7278730464812266E-2</v>
      </c>
      <c r="M124" s="203">
        <f t="shared" si="27"/>
        <v>2.7254944299303415E-2</v>
      </c>
      <c r="N124" s="203">
        <f t="shared" si="27"/>
        <v>2.7243722523695706E-2</v>
      </c>
      <c r="O124" s="203">
        <f t="shared" si="27"/>
        <v>2.7262900091091242E-2</v>
      </c>
      <c r="P124" s="203">
        <f t="shared" si="27"/>
        <v>2.7280255370382207E-2</v>
      </c>
      <c r="Q124" s="203">
        <f t="shared" si="27"/>
        <v>2.7284921811786742E-2</v>
      </c>
    </row>
    <row r="125" spans="1:17" x14ac:dyDescent="0.25">
      <c r="A125" s="76" t="s">
        <v>82</v>
      </c>
      <c r="B125" s="202">
        <f t="shared" ref="B125:Q125" si="28">IF(B$83=0,0,B$83/B$81)</f>
        <v>3.1541381713671153E-3</v>
      </c>
      <c r="C125" s="202">
        <f t="shared" si="28"/>
        <v>3.1529798906595953E-3</v>
      </c>
      <c r="D125" s="202">
        <f t="shared" si="28"/>
        <v>3.1516276279013491E-3</v>
      </c>
      <c r="E125" s="202">
        <f t="shared" si="28"/>
        <v>3.1452579473055576E-3</v>
      </c>
      <c r="F125" s="202">
        <f t="shared" si="28"/>
        <v>3.1442660202989419E-3</v>
      </c>
      <c r="G125" s="202">
        <f t="shared" si="28"/>
        <v>3.1498518826108112E-3</v>
      </c>
      <c r="H125" s="202">
        <f t="shared" si="28"/>
        <v>3.1479775020113281E-3</v>
      </c>
      <c r="I125" s="202">
        <f t="shared" si="28"/>
        <v>3.153564918445585E-3</v>
      </c>
      <c r="J125" s="202">
        <f t="shared" si="28"/>
        <v>3.1527658130308697E-3</v>
      </c>
      <c r="K125" s="202">
        <f t="shared" si="28"/>
        <v>3.1497315664739322E-3</v>
      </c>
      <c r="L125" s="202">
        <f t="shared" si="28"/>
        <v>3.1523599567253396E-3</v>
      </c>
      <c r="M125" s="202">
        <f t="shared" si="28"/>
        <v>3.1496112013985169E-3</v>
      </c>
      <c r="N125" s="202">
        <f t="shared" si="28"/>
        <v>3.1483144007239121E-3</v>
      </c>
      <c r="O125" s="202">
        <f t="shared" si="28"/>
        <v>3.1505305814073597E-3</v>
      </c>
      <c r="P125" s="202">
        <f t="shared" si="28"/>
        <v>3.1525361764824372E-3</v>
      </c>
      <c r="Q125" s="202">
        <f t="shared" si="28"/>
        <v>3.1530754355598737E-3</v>
      </c>
    </row>
    <row r="126" spans="1:17" x14ac:dyDescent="0.25">
      <c r="A126" s="76" t="s">
        <v>81</v>
      </c>
      <c r="B126" s="202">
        <f t="shared" ref="B126:Q126" si="29">IF(B$84=0,0,B$84/B$81)</f>
        <v>0.13750919739439743</v>
      </c>
      <c r="C126" s="202">
        <f t="shared" si="29"/>
        <v>0.13745870047834782</v>
      </c>
      <c r="D126" s="202">
        <f t="shared" si="29"/>
        <v>0.13739974663534854</v>
      </c>
      <c r="E126" s="202">
        <f t="shared" si="29"/>
        <v>0.13712205123368945</v>
      </c>
      <c r="F126" s="202">
        <f t="shared" si="29"/>
        <v>0.13707880674687797</v>
      </c>
      <c r="G126" s="202">
        <f t="shared" si="29"/>
        <v>0.13732233046129017</v>
      </c>
      <c r="H126" s="202">
        <f t="shared" si="29"/>
        <v>0.13724061413884545</v>
      </c>
      <c r="I126" s="202">
        <f t="shared" si="29"/>
        <v>0.13748420560746202</v>
      </c>
      <c r="J126" s="202">
        <f t="shared" si="29"/>
        <v>0.13744936745572583</v>
      </c>
      <c r="K126" s="202">
        <f t="shared" si="29"/>
        <v>0.13731708510597695</v>
      </c>
      <c r="L126" s="202">
        <f t="shared" si="29"/>
        <v>0.13743167356541455</v>
      </c>
      <c r="M126" s="202">
        <f t="shared" si="29"/>
        <v>0.13731183761711768</v>
      </c>
      <c r="N126" s="202">
        <f t="shared" si="29"/>
        <v>0.13725530172355282</v>
      </c>
      <c r="O126" s="202">
        <f t="shared" si="29"/>
        <v>0.13735191931305105</v>
      </c>
      <c r="P126" s="202">
        <f t="shared" si="29"/>
        <v>0.13743935611958533</v>
      </c>
      <c r="Q126" s="202">
        <f t="shared" si="29"/>
        <v>0.13746286589591628</v>
      </c>
    </row>
    <row r="127" spans="1:17" x14ac:dyDescent="0.25">
      <c r="A127" s="76" t="s">
        <v>80</v>
      </c>
      <c r="B127" s="202">
        <f t="shared" ref="B127:Q127" si="30">IF(B$85=0,0,B$85/B$81)</f>
        <v>4.2662324370495171E-2</v>
      </c>
      <c r="C127" s="202">
        <f t="shared" si="30"/>
        <v>4.2646657667081582E-2</v>
      </c>
      <c r="D127" s="202">
        <f t="shared" si="30"/>
        <v>4.2628367196185235E-2</v>
      </c>
      <c r="E127" s="202">
        <f t="shared" si="30"/>
        <v>4.2542212004196195E-2</v>
      </c>
      <c r="F127" s="202">
        <f t="shared" si="30"/>
        <v>4.2528795372010493E-2</v>
      </c>
      <c r="G127" s="202">
        <f t="shared" si="30"/>
        <v>4.2604348774204853E-2</v>
      </c>
      <c r="H127" s="202">
        <f t="shared" si="30"/>
        <v>4.2578996228189323E-2</v>
      </c>
      <c r="I127" s="202">
        <f t="shared" si="30"/>
        <v>4.2654570651172834E-2</v>
      </c>
      <c r="J127" s="202">
        <f t="shared" si="30"/>
        <v>4.2643762090305626E-2</v>
      </c>
      <c r="K127" s="202">
        <f t="shared" si="30"/>
        <v>4.2602721399061586E-2</v>
      </c>
      <c r="L127" s="202">
        <f t="shared" si="30"/>
        <v>4.2638272548499404E-2</v>
      </c>
      <c r="M127" s="202">
        <f t="shared" si="30"/>
        <v>4.2601093361984158E-2</v>
      </c>
      <c r="N127" s="202">
        <f t="shared" si="30"/>
        <v>4.2583553061585767E-2</v>
      </c>
      <c r="O127" s="202">
        <f t="shared" si="30"/>
        <v>4.261352873609462E-2</v>
      </c>
      <c r="P127" s="202">
        <f t="shared" si="30"/>
        <v>4.2640656066287579E-2</v>
      </c>
      <c r="Q127" s="202">
        <f t="shared" si="30"/>
        <v>4.2647949990786548E-2</v>
      </c>
    </row>
    <row r="128" spans="1:17" x14ac:dyDescent="0.25">
      <c r="A128" s="129" t="s">
        <v>79</v>
      </c>
      <c r="B128" s="201">
        <f t="shared" ref="B128:Q128" si="31">IF(B$86=0,0,B$86/B$81)</f>
        <v>0.23574755979404735</v>
      </c>
      <c r="C128" s="201">
        <f t="shared" si="31"/>
        <v>0.23602821295794499</v>
      </c>
      <c r="D128" s="201">
        <f t="shared" si="31"/>
        <v>0.2363558682655571</v>
      </c>
      <c r="E128" s="201">
        <f t="shared" si="31"/>
        <v>0.23789925148917665</v>
      </c>
      <c r="F128" s="201">
        <f t="shared" si="31"/>
        <v>0.23813959690022854</v>
      </c>
      <c r="G128" s="201">
        <f t="shared" si="31"/>
        <v>0.23678613403000509</v>
      </c>
      <c r="H128" s="201">
        <f t="shared" si="31"/>
        <v>0.23724029927870391</v>
      </c>
      <c r="I128" s="201">
        <f t="shared" si="31"/>
        <v>0.23588645984228002</v>
      </c>
      <c r="J128" s="201">
        <f t="shared" si="31"/>
        <v>0.23608008429054331</v>
      </c>
      <c r="K128" s="201">
        <f t="shared" si="31"/>
        <v>0.23681528681159222</v>
      </c>
      <c r="L128" s="201">
        <f t="shared" si="31"/>
        <v>0.23617842388602789</v>
      </c>
      <c r="M128" s="201">
        <f t="shared" si="31"/>
        <v>0.23684445145106103</v>
      </c>
      <c r="N128" s="201">
        <f t="shared" si="31"/>
        <v>0.23715866821208437</v>
      </c>
      <c r="O128" s="201">
        <f t="shared" si="31"/>
        <v>0.23662168428708147</v>
      </c>
      <c r="P128" s="201">
        <f t="shared" si="31"/>
        <v>0.23613572557287285</v>
      </c>
      <c r="Q128" s="201">
        <f t="shared" si="31"/>
        <v>0.2360050622843794</v>
      </c>
    </row>
    <row r="129" spans="1:17" x14ac:dyDescent="0.25">
      <c r="A129" s="72" t="s">
        <v>235</v>
      </c>
      <c r="B129" s="276">
        <f t="shared" ref="B129:Q129" si="32">IF(B$91=0,0,B$91/B$81)</f>
        <v>0.55363266214655882</v>
      </c>
      <c r="C129" s="276">
        <f t="shared" si="32"/>
        <v>0.55342935398541415</v>
      </c>
      <c r="D129" s="276">
        <f t="shared" si="32"/>
        <v>0.55319199696739696</v>
      </c>
      <c r="E129" s="276">
        <f t="shared" si="32"/>
        <v>0.55207395361175593</v>
      </c>
      <c r="F129" s="276">
        <f t="shared" si="32"/>
        <v>0.55189984481896004</v>
      </c>
      <c r="G129" s="276">
        <f t="shared" si="32"/>
        <v>0.5528803078342388</v>
      </c>
      <c r="H129" s="276">
        <f t="shared" si="32"/>
        <v>0.55255130565843436</v>
      </c>
      <c r="I129" s="276">
        <f t="shared" si="32"/>
        <v>0.55353204146230617</v>
      </c>
      <c r="J129" s="276">
        <f t="shared" si="32"/>
        <v>0.55339177783590565</v>
      </c>
      <c r="K129" s="276">
        <f t="shared" si="32"/>
        <v>0.55285918924667532</v>
      </c>
      <c r="L129" s="276">
        <f t="shared" si="32"/>
        <v>0.55332053957852068</v>
      </c>
      <c r="M129" s="276">
        <f t="shared" si="32"/>
        <v>0.55283806206913522</v>
      </c>
      <c r="N129" s="276">
        <f t="shared" si="32"/>
        <v>0.55261044007835758</v>
      </c>
      <c r="O129" s="276">
        <f t="shared" si="32"/>
        <v>0.5529994369912743</v>
      </c>
      <c r="P129" s="276">
        <f t="shared" si="32"/>
        <v>0.55335147069438961</v>
      </c>
      <c r="Q129" s="276">
        <f t="shared" si="32"/>
        <v>0.55344612458157116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0.4873472667457982</v>
      </c>
      <c r="C133" s="253">
        <f>IF(C$5=0,0,C$5/PPA_fec!C$5)</f>
        <v>0.48740625958529649</v>
      </c>
      <c r="D133" s="253">
        <f>IF(D$5=0,0,D$5/PPA_fec!D$5)</f>
        <v>0.48750453206102107</v>
      </c>
      <c r="E133" s="253">
        <f>IF(E$5=0,0,E$5/PPA_fec!E$5)</f>
        <v>0.49187703570909119</v>
      </c>
      <c r="F133" s="253">
        <f>IF(F$5=0,0,F$5/PPA_fec!F$5)</f>
        <v>0.49519796681049127</v>
      </c>
      <c r="G133" s="253">
        <f>IF(G$5=0,0,G$5/PPA_fec!G$5)</f>
        <v>0.50453838328777567</v>
      </c>
      <c r="H133" s="253">
        <f>IF(H$5=0,0,H$5/PPA_fec!H$5)</f>
        <v>0.50798138502582313</v>
      </c>
      <c r="I133" s="253">
        <f>IF(I$5=0,0,I$5/PPA_fec!I$5)</f>
        <v>0.50760364255551538</v>
      </c>
      <c r="J133" s="253">
        <f>IF(J$5=0,0,J$5/PPA_fec!J$5)</f>
        <v>0.51266902895414257</v>
      </c>
      <c r="K133" s="253">
        <f>IF(K$5=0,0,K$5/PPA_fec!K$5)</f>
        <v>0.51271241250397592</v>
      </c>
      <c r="L133" s="253">
        <f>IF(L$5=0,0,L$5/PPA_fec!L$5)</f>
        <v>0.51230483419520789</v>
      </c>
      <c r="M133" s="253">
        <f>IF(M$5=0,0,M$5/PPA_fec!M$5)</f>
        <v>0.51247826381486494</v>
      </c>
      <c r="N133" s="253">
        <f>IF(N$5=0,0,N$5/PPA_fec!N$5)</f>
        <v>0.51275590635009916</v>
      </c>
      <c r="O133" s="253">
        <f>IF(O$5=0,0,O$5/PPA_fec!O$5)</f>
        <v>0.5122664414257212</v>
      </c>
      <c r="P133" s="253">
        <f>IF(P$5=0,0,P$5/PPA_fec!P$5)</f>
        <v>0.51209100214409475</v>
      </c>
      <c r="Q133" s="253">
        <f>IF(Q$5=0,0,Q$5/PPA_fec!Q$5)</f>
        <v>0.52508923947320474</v>
      </c>
    </row>
    <row r="134" spans="1:17" x14ac:dyDescent="0.25">
      <c r="A134" s="132" t="s">
        <v>83</v>
      </c>
      <c r="B134" s="252">
        <f>IF(B$6=0,0,B$6/PPA_fec!B$6)</f>
        <v>0.36867658904566342</v>
      </c>
      <c r="C134" s="252">
        <f>IF(C$6=0,0,C$6/PPA_fec!C$6)</f>
        <v>0.36867658904566347</v>
      </c>
      <c r="D134" s="252">
        <f>IF(D$6=0,0,D$6/PPA_fec!D$6)</f>
        <v>0.36867658904566336</v>
      </c>
      <c r="E134" s="252">
        <f>IF(E$6=0,0,E$6/PPA_fec!E$6)</f>
        <v>0.37275389390562769</v>
      </c>
      <c r="F134" s="252">
        <f>IF(F$6=0,0,F$6/PPA_fec!F$6)</f>
        <v>0.37522528360035218</v>
      </c>
      <c r="G134" s="252">
        <f>IF(G$6=0,0,G$6/PPA_fec!G$6)</f>
        <v>0.38276127986572334</v>
      </c>
      <c r="H134" s="252">
        <f>IF(H$6=0,0,H$6/PPA_fec!H$6)</f>
        <v>0.38546436725381</v>
      </c>
      <c r="I134" s="252">
        <f>IF(I$6=0,0,I$6/PPA_fec!I$6)</f>
        <v>0.38546436725381</v>
      </c>
      <c r="J134" s="252">
        <f>IF(J$6=0,0,J$6/PPA_fec!J$6)</f>
        <v>0.3893077775573856</v>
      </c>
      <c r="K134" s="252">
        <f>IF(K$6=0,0,K$6/PPA_fec!K$6)</f>
        <v>0.3893077775573856</v>
      </c>
      <c r="L134" s="252">
        <f>IF(L$6=0,0,L$6/PPA_fec!L$6)</f>
        <v>0.38930777755738555</v>
      </c>
      <c r="M134" s="252">
        <f>IF(M$6=0,0,M$6/PPA_fec!M$6)</f>
        <v>0.38930777755738566</v>
      </c>
      <c r="N134" s="252">
        <f>IF(N$6=0,0,N$6/PPA_fec!N$6)</f>
        <v>0.38930777755738549</v>
      </c>
      <c r="O134" s="252">
        <f>IF(O$6=0,0,O$6/PPA_fec!O$6)</f>
        <v>0.3893077775573856</v>
      </c>
      <c r="P134" s="252">
        <f>IF(P$6=0,0,P$6/PPA_fec!P$6)</f>
        <v>0.3893077775573856</v>
      </c>
      <c r="Q134" s="252">
        <f>IF(Q$6=0,0,Q$6/PPA_fec!Q$6)</f>
        <v>0.39915347548656849</v>
      </c>
    </row>
    <row r="135" spans="1:17" x14ac:dyDescent="0.25">
      <c r="A135" s="76" t="s">
        <v>82</v>
      </c>
      <c r="B135" s="251">
        <f>IF(B$7=0,0,B$7/PPA_fec!B$7)</f>
        <v>9.6181075241083255E-2</v>
      </c>
      <c r="C135" s="251">
        <f>IF(C$7=0,0,C$7/PPA_fec!C$7)</f>
        <v>9.6181075241083241E-2</v>
      </c>
      <c r="D135" s="251">
        <f>IF(D$7=0,0,D$7/PPA_fec!D$7)</f>
        <v>9.6181075241083241E-2</v>
      </c>
      <c r="E135" s="251">
        <f>IF(E$7=0,0,E$7/PPA_fec!E$7)</f>
        <v>9.7244770569642577E-2</v>
      </c>
      <c r="F135" s="251">
        <f>IF(F$7=0,0,F$7/PPA_fec!F$7)</f>
        <v>9.7889511584507746E-2</v>
      </c>
      <c r="G135" s="251">
        <f>IF(G$7=0,0,G$7/PPA_fec!G$7)</f>
        <v>9.9855517144265188E-2</v>
      </c>
      <c r="H135" s="251">
        <f>IF(H$7=0,0,H$7/PPA_fec!H$7)</f>
        <v>0.10056070391006927</v>
      </c>
      <c r="I135" s="251">
        <f>IF(I$7=0,0,I$7/PPA_fec!I$7)</f>
        <v>0.10056070391006929</v>
      </c>
      <c r="J135" s="251">
        <f>IF(J$7=0,0,J$7/PPA_fec!J$7)</f>
        <v>0.10156338036573317</v>
      </c>
      <c r="K135" s="251">
        <f>IF(K$7=0,0,K$7/PPA_fec!K$7)</f>
        <v>0.10156338036573315</v>
      </c>
      <c r="L135" s="251">
        <f>IF(L$7=0,0,L$7/PPA_fec!L$7)</f>
        <v>0.10156338036573315</v>
      </c>
      <c r="M135" s="251">
        <f>IF(M$7=0,0,M$7/PPA_fec!M$7)</f>
        <v>0.10156338036573315</v>
      </c>
      <c r="N135" s="251">
        <f>IF(N$7=0,0,N$7/PPA_fec!N$7)</f>
        <v>0.10156338036573317</v>
      </c>
      <c r="O135" s="251">
        <f>IF(O$7=0,0,O$7/PPA_fec!O$7)</f>
        <v>0.10156338036573315</v>
      </c>
      <c r="P135" s="251">
        <f>IF(P$7=0,0,P$7/PPA_fec!P$7)</f>
        <v>0.10156338036573315</v>
      </c>
      <c r="Q135" s="251">
        <f>IF(Q$7=0,0,Q$7/PPA_fec!Q$7)</f>
        <v>0.10413194544815131</v>
      </c>
    </row>
    <row r="136" spans="1:17" x14ac:dyDescent="0.25">
      <c r="A136" s="76" t="s">
        <v>81</v>
      </c>
      <c r="B136" s="251">
        <f>IF(B$8=0,0,B$8/PPA_fec!B$8)</f>
        <v>0.53058997693269161</v>
      </c>
      <c r="C136" s="251">
        <f>IF(C$8=0,0,C$8/PPA_fec!C$8)</f>
        <v>0.53058997693269172</v>
      </c>
      <c r="D136" s="251">
        <f>IF(D$8=0,0,D$8/PPA_fec!D$8)</f>
        <v>0.53058997693269161</v>
      </c>
      <c r="E136" s="251">
        <f>IF(E$8=0,0,E$8/PPA_fec!E$8)</f>
        <v>0.53645793046127344</v>
      </c>
      <c r="F136" s="251">
        <f>IF(F$8=0,0,F$8/PPA_fec!F$8)</f>
        <v>0.54001469169883909</v>
      </c>
      <c r="G136" s="251">
        <f>IF(G$8=0,0,G$8/PPA_fec!G$8)</f>
        <v>0.55086030599444313</v>
      </c>
      <c r="H136" s="251">
        <f>IF(H$8=0,0,H$8/PPA_fec!H$8)</f>
        <v>0.55475052066363195</v>
      </c>
      <c r="I136" s="251">
        <f>IF(I$8=0,0,I$8/PPA_fec!I$8)</f>
        <v>0.55475052066363195</v>
      </c>
      <c r="J136" s="251">
        <f>IF(J$8=0,0,J$8/PPA_fec!J$8)</f>
        <v>0.56028185909115669</v>
      </c>
      <c r="K136" s="251">
        <f>IF(K$8=0,0,K$8/PPA_fec!K$8)</f>
        <v>0.56028185909115669</v>
      </c>
      <c r="L136" s="251">
        <f>IF(L$8=0,0,L$8/PPA_fec!L$8)</f>
        <v>0.56028185909115669</v>
      </c>
      <c r="M136" s="251">
        <f>IF(M$8=0,0,M$8/PPA_fec!M$8)</f>
        <v>0.5602818590911568</v>
      </c>
      <c r="N136" s="251">
        <f>IF(N$8=0,0,N$8/PPA_fec!N$8)</f>
        <v>0.56028185909115669</v>
      </c>
      <c r="O136" s="251">
        <f>IF(O$8=0,0,O$8/PPA_fec!O$8)</f>
        <v>0.56028185909115669</v>
      </c>
      <c r="P136" s="251">
        <f>IF(P$8=0,0,P$8/PPA_fec!P$8)</f>
        <v>0.56028185909115669</v>
      </c>
      <c r="Q136" s="251">
        <f>IF(Q$8=0,0,Q$8/PPA_fec!Q$8)</f>
        <v>0.57445153731958465</v>
      </c>
    </row>
    <row r="137" spans="1:17" x14ac:dyDescent="0.25">
      <c r="A137" s="76" t="s">
        <v>80</v>
      </c>
      <c r="B137" s="251">
        <f>IF(B$9=0,0,B$9/PPA_fec!B$9)</f>
        <v>0.37136544438416075</v>
      </c>
      <c r="C137" s="251">
        <f>IF(C$9=0,0,C$9/PPA_fec!C$9)</f>
        <v>0.3713654443841608</v>
      </c>
      <c r="D137" s="251">
        <f>IF(D$9=0,0,D$9/PPA_fec!D$9)</f>
        <v>0.3713654443841608</v>
      </c>
      <c r="E137" s="251">
        <f>IF(E$9=0,0,E$9/PPA_fec!E$9)</f>
        <v>0.37547248610093981</v>
      </c>
      <c r="F137" s="251">
        <f>IF(F$9=0,0,F$9/PPA_fec!F$9)</f>
        <v>0.3779619002907682</v>
      </c>
      <c r="G137" s="251">
        <f>IF(G$9=0,0,G$9/PPA_fec!G$9)</f>
        <v>0.38555285855912819</v>
      </c>
      <c r="H137" s="251">
        <f>IF(H$9=0,0,H$9/PPA_fec!H$9)</f>
        <v>0.38827566027454086</v>
      </c>
      <c r="I137" s="251">
        <f>IF(I$9=0,0,I$9/PPA_fec!I$9)</f>
        <v>0.3882756602745408</v>
      </c>
      <c r="J137" s="251">
        <f>IF(J$9=0,0,J$9/PPA_fec!J$9)</f>
        <v>0.39214710158040916</v>
      </c>
      <c r="K137" s="251">
        <f>IF(K$9=0,0,K$9/PPA_fec!K$9)</f>
        <v>0.39214710158040922</v>
      </c>
      <c r="L137" s="251">
        <f>IF(L$9=0,0,L$9/PPA_fec!L$9)</f>
        <v>0.39214710158040911</v>
      </c>
      <c r="M137" s="251">
        <f>IF(M$9=0,0,M$9/PPA_fec!M$9)</f>
        <v>0.39214710158040911</v>
      </c>
      <c r="N137" s="251">
        <f>IF(N$9=0,0,N$9/PPA_fec!N$9)</f>
        <v>0.39214710158040916</v>
      </c>
      <c r="O137" s="251">
        <f>IF(O$9=0,0,O$9/PPA_fec!O$9)</f>
        <v>0.39214710158040916</v>
      </c>
      <c r="P137" s="251">
        <f>IF(P$9=0,0,P$9/PPA_fec!P$9)</f>
        <v>0.39214710158040911</v>
      </c>
      <c r="Q137" s="251">
        <f>IF(Q$9=0,0,Q$9/PPA_fec!Q$9)</f>
        <v>0.40206460677434586</v>
      </c>
    </row>
    <row r="138" spans="1:17" x14ac:dyDescent="0.25">
      <c r="A138" s="129" t="s">
        <v>79</v>
      </c>
      <c r="B138" s="250">
        <f>IF(B$10=0,0,B$10/PPA_fec!B$10)</f>
        <v>0.58373404160820463</v>
      </c>
      <c r="C138" s="250">
        <f>IF(C$10=0,0,C$10/PPA_fec!C$10)</f>
        <v>0.58464366252111255</v>
      </c>
      <c r="D138" s="250">
        <f>IF(D$10=0,0,D$10/PPA_fec!D$10)</f>
        <v>0.58570646734455867</v>
      </c>
      <c r="E138" s="250">
        <f>IF(E$10=0,0,E$10/PPA_fec!E$10)</f>
        <v>0.59725798446790479</v>
      </c>
      <c r="F138" s="250">
        <f>IF(F$10=0,0,F$10/PPA_fec!F$10)</f>
        <v>0.60201511380737005</v>
      </c>
      <c r="G138" s="250">
        <f>IF(G$10=0,0,G$10/PPA_fec!G$10)</f>
        <v>0.6095328285276167</v>
      </c>
      <c r="H138" s="250">
        <f>IF(H$10=0,0,H$10/PPA_fec!H$10)</f>
        <v>0.61538095172457197</v>
      </c>
      <c r="I138" s="250">
        <f>IF(I$10=0,0,I$10/PPA_fec!I$10)</f>
        <v>0.61078511224993504</v>
      </c>
      <c r="J138" s="250">
        <f>IF(J$10=0,0,J$10/PPA_fec!J$10)</f>
        <v>0.61753800044179807</v>
      </c>
      <c r="K138" s="250">
        <f>IF(K$10=0,0,K$10/PPA_fec!K$10)</f>
        <v>0.62005789089131846</v>
      </c>
      <c r="L138" s="250">
        <f>IF(L$10=0,0,L$10/PPA_fec!L$10)</f>
        <v>0.61787477620670594</v>
      </c>
      <c r="M138" s="250">
        <f>IF(M$10=0,0,M$10/PPA_fec!M$10)</f>
        <v>0.62015795217066583</v>
      </c>
      <c r="N138" s="250">
        <f>IF(N$10=0,0,N$10/PPA_fec!N$10)</f>
        <v>0.62123648714758573</v>
      </c>
      <c r="O138" s="250">
        <f>IF(O$10=0,0,O$10/PPA_fec!O$10)</f>
        <v>0.619393851715203</v>
      </c>
      <c r="P138" s="250">
        <f>IF(P$10=0,0,P$10/PPA_fec!P$10)</f>
        <v>0.61772854004974187</v>
      </c>
      <c r="Q138" s="250">
        <f>IF(Q$10=0,0,Q$10/PPA_fec!Q$10)</f>
        <v>0.63289234208805512</v>
      </c>
    </row>
    <row r="139" spans="1:17" x14ac:dyDescent="0.25">
      <c r="A139" s="127" t="s">
        <v>241</v>
      </c>
      <c r="B139" s="248">
        <f>IF(B$15=0,0,B$15/PPA_fec!B$15)</f>
        <v>0.45843950297966929</v>
      </c>
      <c r="C139" s="248">
        <f>IF(C$15=0,0,C$15/PPA_fec!C$15)</f>
        <v>0.45843950297966929</v>
      </c>
      <c r="D139" s="248">
        <f>IF(D$15=0,0,D$15/PPA_fec!D$15)</f>
        <v>0.45843950297966923</v>
      </c>
      <c r="E139" s="248">
        <f>IF(E$15=0,0,E$15/PPA_fec!E$15)</f>
        <v>0.46350952279930885</v>
      </c>
      <c r="F139" s="248">
        <f>IF(F$15=0,0,F$15/PPA_fec!F$15)</f>
        <v>0.46658262995333605</v>
      </c>
      <c r="G139" s="248">
        <f>IF(G$15=0,0,G$15/PPA_fec!G$15)</f>
        <v>0.47595344026514974</v>
      </c>
      <c r="H139" s="248">
        <f>IF(H$15=0,0,H$15/PPA_fec!H$15)</f>
        <v>0.47931465731967654</v>
      </c>
      <c r="I139" s="248">
        <f>IF(I$15=0,0,I$15/PPA_fec!I$15)</f>
        <v>0.47931465731967654</v>
      </c>
      <c r="J139" s="248">
        <f>IF(J$15=0,0,J$15/PPA_fec!J$15)</f>
        <v>0.48409383549825052</v>
      </c>
      <c r="K139" s="248">
        <f>IF(K$15=0,0,K$15/PPA_fec!K$15)</f>
        <v>0.48409383549825052</v>
      </c>
      <c r="L139" s="248">
        <f>IF(L$15=0,0,L$15/PPA_fec!L$15)</f>
        <v>0.48409383549825058</v>
      </c>
      <c r="M139" s="248">
        <f>IF(M$15=0,0,M$15/PPA_fec!M$15)</f>
        <v>0.48409383549825058</v>
      </c>
      <c r="N139" s="248">
        <f>IF(N$15=0,0,N$15/PPA_fec!N$15)</f>
        <v>0.48409383549825058</v>
      </c>
      <c r="O139" s="248">
        <f>IF(O$15=0,0,O$15/PPA_fec!O$15)</f>
        <v>0.48409383549825047</v>
      </c>
      <c r="P139" s="248">
        <f>IF(P$15=0,0,P$15/PPA_fec!P$15)</f>
        <v>0.48409383549825058</v>
      </c>
      <c r="Q139" s="248">
        <f>IF(Q$15=0,0,Q$15/PPA_fec!Q$15)</f>
        <v>0.4963366982111404</v>
      </c>
    </row>
    <row r="140" spans="1:17" x14ac:dyDescent="0.25">
      <c r="A140" s="127" t="s">
        <v>240</v>
      </c>
      <c r="B140" s="249">
        <f>IF(B$16=0,0,B$16/PPA_fec!B$16)</f>
        <v>0.49506415353927558</v>
      </c>
      <c r="C140" s="249">
        <f>IF(C$16=0,0,C$16/PPA_fec!C$16)</f>
        <v>0.4951900702144163</v>
      </c>
      <c r="D140" s="249">
        <f>IF(D$16=0,0,D$16/PPA_fec!D$16)</f>
        <v>0.49533286861607123</v>
      </c>
      <c r="E140" s="249">
        <f>IF(E$16=0,0,E$16/PPA_fec!E$16)</f>
        <v>0.49928667649151542</v>
      </c>
      <c r="F140" s="249">
        <f>IF(F$16=0,0,F$16/PPA_fec!F$16)</f>
        <v>0.50266884218075936</v>
      </c>
      <c r="G140" s="249">
        <f>IF(G$16=0,0,G$16/PPA_fec!G$16)</f>
        <v>0.51196848293102015</v>
      </c>
      <c r="H140" s="249">
        <f>IF(H$16=0,0,H$16/PPA_fec!H$16)</f>
        <v>0.51537768540812379</v>
      </c>
      <c r="I140" s="249">
        <f>IF(I$16=0,0,I$16/PPA_fec!I$16)</f>
        <v>0.51491901184117084</v>
      </c>
      <c r="J140" s="249">
        <f>IF(J$16=0,0,J$16/PPA_fec!J$16)</f>
        <v>0.52004601567602904</v>
      </c>
      <c r="K140" s="249">
        <f>IF(K$16=0,0,K$16/PPA_fec!K$16)</f>
        <v>0.52005890655742659</v>
      </c>
      <c r="L140" s="249">
        <f>IF(L$16=0,0,L$16/PPA_fec!L$16)</f>
        <v>0.51951086367340449</v>
      </c>
      <c r="M140" s="249">
        <f>IF(M$16=0,0,M$16/PPA_fec!M$16)</f>
        <v>0.5197168516221633</v>
      </c>
      <c r="N140" s="249">
        <f>IF(N$16=0,0,N$16/PPA_fec!N$16)</f>
        <v>0.52009868842209295</v>
      </c>
      <c r="O140" s="249">
        <f>IF(O$16=0,0,O$16/PPA_fec!O$16)</f>
        <v>0.51942517906123531</v>
      </c>
      <c r="P140" s="249">
        <f>IF(P$16=0,0,P$16/PPA_fec!P$16)</f>
        <v>0.51920455996048231</v>
      </c>
      <c r="Q140" s="249">
        <f>IF(Q$16=0,0,Q$16/PPA_fec!Q$16)</f>
        <v>0.53241281771093218</v>
      </c>
    </row>
    <row r="141" spans="1:17" x14ac:dyDescent="0.25">
      <c r="A141" s="72" t="s">
        <v>239</v>
      </c>
      <c r="B141" s="265">
        <f>IF(B$29=0,0,B$29/PPA_fec!B$29)</f>
        <v>0.46068252297251466</v>
      </c>
      <c r="C141" s="265">
        <f>IF(C$29=0,0,C$29/PPA_fec!C$29)</f>
        <v>0.46068252297251461</v>
      </c>
      <c r="D141" s="265">
        <f>IF(D$29=0,0,D$29/PPA_fec!D$29)</f>
        <v>0.46068252297251466</v>
      </c>
      <c r="E141" s="265">
        <f>IF(E$29=0,0,E$29/PPA_fec!E$29)</f>
        <v>0.46577734902230161</v>
      </c>
      <c r="F141" s="265">
        <f>IF(F$29=0,0,F$29/PPA_fec!F$29)</f>
        <v>0.46886549205509104</v>
      </c>
      <c r="G141" s="265">
        <f>IF(G$29=0,0,G$29/PPA_fec!G$29)</f>
        <v>0.47828215119699458</v>
      </c>
      <c r="H141" s="265">
        <f>IF(H$29=0,0,H$29/PPA_fec!H$29)</f>
        <v>0.4816598137737868</v>
      </c>
      <c r="I141" s="265">
        <f>IF(I$29=0,0,I$29/PPA_fec!I$29)</f>
        <v>0.48165981377378686</v>
      </c>
      <c r="J141" s="265">
        <f>IF(J$29=0,0,J$29/PPA_fec!J$29)</f>
        <v>0.48646237517334023</v>
      </c>
      <c r="K141" s="265">
        <f>IF(K$29=0,0,K$29/PPA_fec!K$29)</f>
        <v>0.48646237517334034</v>
      </c>
      <c r="L141" s="265">
        <f>IF(L$29=0,0,L$29/PPA_fec!L$29)</f>
        <v>0.48646237517334018</v>
      </c>
      <c r="M141" s="265">
        <f>IF(M$29=0,0,M$29/PPA_fec!M$29)</f>
        <v>0.48646237517334034</v>
      </c>
      <c r="N141" s="265">
        <f>IF(N$29=0,0,N$29/PPA_fec!N$29)</f>
        <v>0.48646237517334029</v>
      </c>
      <c r="O141" s="265">
        <f>IF(O$29=0,0,O$29/PPA_fec!O$29)</f>
        <v>0.48646237517334034</v>
      </c>
      <c r="P141" s="265">
        <f>IF(P$29=0,0,P$29/PPA_fec!P$29)</f>
        <v>0.48646237517334034</v>
      </c>
      <c r="Q141" s="265">
        <f>IF(Q$29=0,0,Q$29/PPA_fec!Q$29)</f>
        <v>0.49876513888877505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0.66627529952426656</v>
      </c>
      <c r="C143" s="253">
        <f>IF(C$31=0,0,C$31/PPA_fec!C$31)</f>
        <v>0.66562785203019437</v>
      </c>
      <c r="D143" s="253">
        <f>IF(D$31=0,0,D$31/PPA_fec!D$31)</f>
        <v>0.66684637096818855</v>
      </c>
      <c r="E143" s="253">
        <f>IF(E$31=0,0,E$31/PPA_fec!E$31)</f>
        <v>0.66005627684901691</v>
      </c>
      <c r="F143" s="253">
        <f>IF(F$31=0,0,F$31/PPA_fec!F$31)</f>
        <v>0.6601525086547998</v>
      </c>
      <c r="G143" s="253">
        <f>IF(G$31=0,0,G$31/PPA_fec!G$31)</f>
        <v>0.67812829682163833</v>
      </c>
      <c r="H143" s="253">
        <f>IF(H$31=0,0,H$31/PPA_fec!H$31)</f>
        <v>0.68282757678801331</v>
      </c>
      <c r="I143" s="253">
        <f>IF(I$31=0,0,I$31/PPA_fec!I$31)</f>
        <v>0.69604125494902058</v>
      </c>
      <c r="J143" s="253">
        <f>IF(J$31=0,0,J$31/PPA_fec!J$31)</f>
        <v>0.69555742346287774</v>
      </c>
      <c r="K143" s="253">
        <f>IF(K$31=0,0,K$31/PPA_fec!K$31)</f>
        <v>0.68998950536561721</v>
      </c>
      <c r="L143" s="253">
        <f>IF(L$31=0,0,L$31/PPA_fec!L$31)</f>
        <v>0.70254473442273435</v>
      </c>
      <c r="M143" s="253">
        <f>IF(M$31=0,0,M$31/PPA_fec!M$31)</f>
        <v>0.70530634469942499</v>
      </c>
      <c r="N143" s="253">
        <f>IF(N$31=0,0,N$31/PPA_fec!N$31)</f>
        <v>0.72086226147486709</v>
      </c>
      <c r="O143" s="253">
        <f>IF(O$31=0,0,O$31/PPA_fec!O$31)</f>
        <v>0.72238853963315697</v>
      </c>
      <c r="P143" s="253">
        <f>IF(P$31=0,0,P$31/PPA_fec!P$31)</f>
        <v>0.73871530189922041</v>
      </c>
      <c r="Q143" s="253">
        <f>IF(Q$31=0,0,Q$31/PPA_fec!Q$31)</f>
        <v>0.73878501834164689</v>
      </c>
    </row>
    <row r="144" spans="1:17" x14ac:dyDescent="0.25">
      <c r="A144" s="132" t="s">
        <v>83</v>
      </c>
      <c r="B144" s="252">
        <f>IF(B$32=0,0,B$32/PPA_fec!B$32)</f>
        <v>0.42683715302861197</v>
      </c>
      <c r="C144" s="252">
        <f>IF(C$32=0,0,C$32/PPA_fec!C$32)</f>
        <v>0.42683715302861203</v>
      </c>
      <c r="D144" s="252">
        <f>IF(D$32=0,0,D$32/PPA_fec!D$32)</f>
        <v>0.4287074742890285</v>
      </c>
      <c r="E144" s="252">
        <f>IF(E$32=0,0,E$32/PPA_fec!E$32)</f>
        <v>0.43120214136026219</v>
      </c>
      <c r="F144" s="252">
        <f>IF(F$32=0,0,F$32/PPA_fec!F$32)</f>
        <v>0.43120214136026219</v>
      </c>
      <c r="G144" s="252">
        <f>IF(G$32=0,0,G$32/PPA_fec!G$32)</f>
        <v>0.43899760266589533</v>
      </c>
      <c r="H144" s="252">
        <f>IF(H$32=0,0,H$32/PPA_fec!H$32)</f>
        <v>0.4429918612467077</v>
      </c>
      <c r="I144" s="252">
        <f>IF(I$32=0,0,I$32/PPA_fec!I$32)</f>
        <v>0.44760202831068074</v>
      </c>
      <c r="J144" s="252">
        <f>IF(J$32=0,0,J$32/PPA_fec!J$32)</f>
        <v>0.44760202831068074</v>
      </c>
      <c r="K144" s="252">
        <f>IF(K$32=0,0,K$32/PPA_fec!K$32)</f>
        <v>0.44760202831068074</v>
      </c>
      <c r="L144" s="252">
        <f>IF(L$32=0,0,L$32/PPA_fec!L$32)</f>
        <v>0.45467955665205417</v>
      </c>
      <c r="M144" s="252">
        <f>IF(M$32=0,0,M$32/PPA_fec!M$32)</f>
        <v>0.45467955665205412</v>
      </c>
      <c r="N144" s="252">
        <f>IF(N$32=0,0,N$32/PPA_fec!N$32)</f>
        <v>0.46327068293473184</v>
      </c>
      <c r="O144" s="252">
        <f>IF(O$32=0,0,O$32/PPA_fec!O$32)</f>
        <v>0.46327068293473178</v>
      </c>
      <c r="P144" s="252">
        <f>IF(P$32=0,0,P$32/PPA_fec!P$32)</f>
        <v>0.47338580381016421</v>
      </c>
      <c r="Q144" s="252">
        <f>IF(Q$32=0,0,Q$32/PPA_fec!Q$32)</f>
        <v>0.47338580381016415</v>
      </c>
    </row>
    <row r="145" spans="1:17" x14ac:dyDescent="0.25">
      <c r="A145" s="76" t="s">
        <v>82</v>
      </c>
      <c r="B145" s="251">
        <f>IF(B$33=0,0,B$33/PPA_fec!B$33)</f>
        <v>0.11138807947867767</v>
      </c>
      <c r="C145" s="251">
        <f>IF(C$33=0,0,C$33/PPA_fec!C$33)</f>
        <v>0.11138807947867765</v>
      </c>
      <c r="D145" s="251">
        <f>IF(D$33=0,0,D$33/PPA_fec!D$33)</f>
        <v>0.11187616138937292</v>
      </c>
      <c r="E145" s="251">
        <f>IF(E$33=0,0,E$33/PPA_fec!E$33)</f>
        <v>0.11252717354244292</v>
      </c>
      <c r="F145" s="251">
        <f>IF(F$33=0,0,F$33/PPA_fec!F$33)</f>
        <v>0.11252717354244289</v>
      </c>
      <c r="G145" s="251">
        <f>IF(G$33=0,0,G$33/PPA_fec!G$33)</f>
        <v>0.11456148910593983</v>
      </c>
      <c r="H145" s="251">
        <f>IF(H$33=0,0,H$33/PPA_fec!H$33)</f>
        <v>0.11560383696413598</v>
      </c>
      <c r="I145" s="251">
        <f>IF(I$33=0,0,I$33/PPA_fec!I$33)</f>
        <v>0.11680691324671393</v>
      </c>
      <c r="J145" s="251">
        <f>IF(J$33=0,0,J$33/PPA_fec!J$33)</f>
        <v>0.11680691324671393</v>
      </c>
      <c r="K145" s="251">
        <f>IF(K$33=0,0,K$33/PPA_fec!K$33)</f>
        <v>0.11680691324671394</v>
      </c>
      <c r="L145" s="251">
        <f>IF(L$33=0,0,L$33/PPA_fec!L$33)</f>
        <v>0.11865387592043565</v>
      </c>
      <c r="M145" s="251">
        <f>IF(M$33=0,0,M$33/PPA_fec!M$33)</f>
        <v>0.11865387592043565</v>
      </c>
      <c r="N145" s="251">
        <f>IF(N$33=0,0,N$33/PPA_fec!N$33)</f>
        <v>0.12089582943923374</v>
      </c>
      <c r="O145" s="251">
        <f>IF(O$33=0,0,O$33/PPA_fec!O$33)</f>
        <v>0.12089582943923374</v>
      </c>
      <c r="P145" s="251">
        <f>IF(P$33=0,0,P$33/PPA_fec!P$33)</f>
        <v>0.12353548692924977</v>
      </c>
      <c r="Q145" s="251">
        <f>IF(Q$33=0,0,Q$33/PPA_fec!Q$33)</f>
        <v>0.12353548692924977</v>
      </c>
    </row>
    <row r="146" spans="1:17" x14ac:dyDescent="0.25">
      <c r="A146" s="76" t="s">
        <v>81</v>
      </c>
      <c r="B146" s="251">
        <f>IF(B$34=0,0,B$34/PPA_fec!B$34)</f>
        <v>0.61195583827541566</v>
      </c>
      <c r="C146" s="251">
        <f>IF(C$34=0,0,C$34/PPA_fec!C$34)</f>
        <v>0.61195583827541555</v>
      </c>
      <c r="D146" s="251">
        <f>IF(D$34=0,0,D$34/PPA_fec!D$34)</f>
        <v>0.61463731528987264</v>
      </c>
      <c r="E146" s="251">
        <f>IF(E$34=0,0,E$34/PPA_fec!E$34)</f>
        <v>0.61821391603318354</v>
      </c>
      <c r="F146" s="251">
        <f>IF(F$34=0,0,F$34/PPA_fec!F$34)</f>
        <v>0.61821391603318376</v>
      </c>
      <c r="G146" s="251">
        <f>IF(G$34=0,0,G$34/PPA_fec!G$34)</f>
        <v>0.62939025816784444</v>
      </c>
      <c r="H146" s="251">
        <f>IF(H$34=0,0,H$34/PPA_fec!H$34)</f>
        <v>0.63511682119256296</v>
      </c>
      <c r="I146" s="251">
        <f>IF(I$34=0,0,I$34/PPA_fec!I$34)</f>
        <v>0.64172641136109787</v>
      </c>
      <c r="J146" s="251">
        <f>IF(J$34=0,0,J$34/PPA_fec!J$34)</f>
        <v>0.64172641136109787</v>
      </c>
      <c r="K146" s="251">
        <f>IF(K$34=0,0,K$34/PPA_fec!K$34)</f>
        <v>0.64172641136109787</v>
      </c>
      <c r="L146" s="251">
        <f>IF(L$34=0,0,L$34/PPA_fec!L$34)</f>
        <v>0.65187345399394214</v>
      </c>
      <c r="M146" s="251">
        <f>IF(M$34=0,0,M$34/PPA_fec!M$34)</f>
        <v>0.65187345399394214</v>
      </c>
      <c r="N146" s="251">
        <f>IF(N$34=0,0,N$34/PPA_fec!N$34)</f>
        <v>0.66419053991006316</v>
      </c>
      <c r="O146" s="251">
        <f>IF(O$34=0,0,O$34/PPA_fec!O$34)</f>
        <v>0.66419053991006327</v>
      </c>
      <c r="P146" s="251">
        <f>IF(P$34=0,0,P$34/PPA_fec!P$34)</f>
        <v>0.67869257477432321</v>
      </c>
      <c r="Q146" s="251">
        <f>IF(Q$34=0,0,Q$34/PPA_fec!Q$34)</f>
        <v>0.67869257477432321</v>
      </c>
    </row>
    <row r="147" spans="1:17" x14ac:dyDescent="0.25">
      <c r="A147" s="76" t="s">
        <v>80</v>
      </c>
      <c r="B147" s="251">
        <f>IF(B$35=0,0,B$35/PPA_fec!B$35)</f>
        <v>0.43032510749638203</v>
      </c>
      <c r="C147" s="251">
        <f>IF(C$35=0,0,C$35/PPA_fec!C$35)</f>
        <v>0.43032510749638198</v>
      </c>
      <c r="D147" s="251">
        <f>IF(D$35=0,0,D$35/PPA_fec!D$35)</f>
        <v>0.43221071232653957</v>
      </c>
      <c r="E147" s="251">
        <f>IF(E$35=0,0,E$35/PPA_fec!E$35)</f>
        <v>0.43472576488927744</v>
      </c>
      <c r="F147" s="251">
        <f>IF(F$35=0,0,F$35/PPA_fec!F$35)</f>
        <v>0.43472576488927739</v>
      </c>
      <c r="G147" s="251">
        <f>IF(G$35=0,0,G$35/PPA_fec!G$35)</f>
        <v>0.44258492780545772</v>
      </c>
      <c r="H147" s="251">
        <f>IF(H$35=0,0,H$35/PPA_fec!H$35)</f>
        <v>0.44661182598187116</v>
      </c>
      <c r="I147" s="251">
        <f>IF(I$35=0,0,I$35/PPA_fec!I$35)</f>
        <v>0.45125966561650471</v>
      </c>
      <c r="J147" s="251">
        <f>IF(J$35=0,0,J$35/PPA_fec!J$35)</f>
        <v>0.45125966561650466</v>
      </c>
      <c r="K147" s="251">
        <f>IF(K$35=0,0,K$35/PPA_fec!K$35)</f>
        <v>0.45125966561650471</v>
      </c>
      <c r="L147" s="251">
        <f>IF(L$35=0,0,L$35/PPA_fec!L$35)</f>
        <v>0.45839502888725081</v>
      </c>
      <c r="M147" s="251">
        <f>IF(M$35=0,0,M$35/PPA_fec!M$35)</f>
        <v>0.45839502888725081</v>
      </c>
      <c r="N147" s="251">
        <f>IF(N$35=0,0,N$35/PPA_fec!N$35)</f>
        <v>0.467056358658749</v>
      </c>
      <c r="O147" s="251">
        <f>IF(O$35=0,0,O$35/PPA_fec!O$35)</f>
        <v>0.467056358658749</v>
      </c>
      <c r="P147" s="251">
        <f>IF(P$35=0,0,P$35/PPA_fec!P$35)</f>
        <v>0.4772541365400188</v>
      </c>
      <c r="Q147" s="251">
        <f>IF(Q$35=0,0,Q$35/PPA_fec!Q$35)</f>
        <v>0.4772541365400188</v>
      </c>
    </row>
    <row r="148" spans="1:17" x14ac:dyDescent="0.25">
      <c r="A148" s="129" t="s">
        <v>79</v>
      </c>
      <c r="B148" s="250">
        <f>IF(B$36=0,0,B$36/PPA_fec!B$36)</f>
        <v>0.67591454890378655</v>
      </c>
      <c r="C148" s="250">
        <f>IF(C$36=0,0,C$36/PPA_fec!C$36)</f>
        <v>0.67696781283084428</v>
      </c>
      <c r="D148" s="250">
        <f>IF(D$36=0,0,D$36/PPA_fec!D$36)</f>
        <v>0.68117019060360418</v>
      </c>
      <c r="E148" s="250">
        <f>IF(E$36=0,0,E$36/PPA_fec!E$36)</f>
        <v>0.69100438670965014</v>
      </c>
      <c r="F148" s="250">
        <f>IF(F$36=0,0,F$36/PPA_fec!F$36)</f>
        <v>0.69192070880982837</v>
      </c>
      <c r="G148" s="250">
        <f>IF(G$36=0,0,G$36/PPA_fec!G$36)</f>
        <v>0.69918382325760098</v>
      </c>
      <c r="H148" s="250">
        <f>IF(H$36=0,0,H$36/PPA_fec!H$36)</f>
        <v>0.70731957771728193</v>
      </c>
      <c r="I148" s="250">
        <f>IF(I$36=0,0,I$36/PPA_fec!I$36)</f>
        <v>0.70934313673244387</v>
      </c>
      <c r="J148" s="250">
        <f>IF(J$36=0,0,J$36/PPA_fec!J$36)</f>
        <v>0.71010533107224938</v>
      </c>
      <c r="K148" s="250">
        <f>IF(K$36=0,0,K$36/PPA_fec!K$36)</f>
        <v>0.71300294650748153</v>
      </c>
      <c r="L148" s="250">
        <f>IF(L$36=0,0,L$36/PPA_fec!L$36)</f>
        <v>0.72172696899542577</v>
      </c>
      <c r="M148" s="250">
        <f>IF(M$36=0,0,M$36/PPA_fec!M$36)</f>
        <v>0.72439390043785912</v>
      </c>
      <c r="N148" s="250">
        <f>IF(N$36=0,0,N$36/PPA_fec!N$36)</f>
        <v>0.73936487204725165</v>
      </c>
      <c r="O148" s="250">
        <f>IF(O$36=0,0,O$36/PPA_fec!O$36)</f>
        <v>0.73717185869584845</v>
      </c>
      <c r="P148" s="250">
        <f>IF(P$36=0,0,P$36/PPA_fec!P$36)</f>
        <v>0.75124213245867955</v>
      </c>
      <c r="Q148" s="250">
        <f>IF(Q$36=0,0,Q$36/PPA_fec!Q$36)</f>
        <v>0.75069802918051398</v>
      </c>
    </row>
    <row r="149" spans="1:17" x14ac:dyDescent="0.25">
      <c r="A149" s="127" t="s">
        <v>238</v>
      </c>
      <c r="B149" s="248">
        <f>IF(B$41=0,0,B$41/PPA_fec!B$41)</f>
        <v>0.5852538838346244</v>
      </c>
      <c r="C149" s="248">
        <f>IF(C$41=0,0,C$41/PPA_fec!C$41)</f>
        <v>0.58426622816352769</v>
      </c>
      <c r="D149" s="248">
        <f>IF(D$41=0,0,D$41/PPA_fec!D$41)</f>
        <v>0.58596170001113357</v>
      </c>
      <c r="E149" s="248">
        <f>IF(E$41=0,0,E$41/PPA_fec!E$41)</f>
        <v>0.58817721707470194</v>
      </c>
      <c r="F149" s="248">
        <f>IF(F$41=0,0,F$41/PPA_fec!F$41)</f>
        <v>0.58808105778061381</v>
      </c>
      <c r="G149" s="248">
        <f>IF(G$41=0,0,G$41/PPA_fec!G$41)</f>
        <v>0.60198415747153988</v>
      </c>
      <c r="H149" s="248">
        <f>IF(H$41=0,0,H$41/PPA_fec!H$41)</f>
        <v>0.6074439637586565</v>
      </c>
      <c r="I149" s="248">
        <f>IF(I$41=0,0,I$41/PPA_fec!I$41)</f>
        <v>0.61680327906401988</v>
      </c>
      <c r="J149" s="248">
        <f>IF(J$41=0,0,J$41/PPA_fec!J$41)</f>
        <v>0.61666222523527725</v>
      </c>
      <c r="K149" s="248">
        <f>IF(K$41=0,0,K$41/PPA_fec!K$41)</f>
        <v>0.61482093471879329</v>
      </c>
      <c r="L149" s="248">
        <f>IF(L$41=0,0,L$41/PPA_fec!L$41)</f>
        <v>0.62650863004585866</v>
      </c>
      <c r="M149" s="248">
        <f>IF(M$41=0,0,M$41/PPA_fec!M$41)</f>
        <v>0.62686461478207944</v>
      </c>
      <c r="N149" s="248">
        <f>IF(N$41=0,0,N$41/PPA_fec!N$41)</f>
        <v>0.63840020965923494</v>
      </c>
      <c r="O149" s="248">
        <f>IF(O$41=0,0,O$41/PPA_fec!O$41)</f>
        <v>0.64084397053597353</v>
      </c>
      <c r="P149" s="248">
        <f>IF(P$41=0,0,P$41/PPA_fec!P$41)</f>
        <v>0.6557575540955376</v>
      </c>
      <c r="Q149" s="248">
        <f>IF(Q$41=0,0,Q$41/PPA_fec!Q$41)</f>
        <v>0.65553328962464474</v>
      </c>
    </row>
    <row r="150" spans="1:17" x14ac:dyDescent="0.25">
      <c r="A150" s="127" t="s">
        <v>237</v>
      </c>
      <c r="B150" s="249">
        <f>IF(B$54=0,0,B$54/PPA_fec!B$54)</f>
        <v>0.69310956067227081</v>
      </c>
      <c r="C150" s="249">
        <f>IF(C$54=0,0,C$54/PPA_fec!C$54)</f>
        <v>0.69297277422842507</v>
      </c>
      <c r="D150" s="249">
        <f>IF(D$54=0,0,D$54/PPA_fec!D$54)</f>
        <v>0.69429501052158982</v>
      </c>
      <c r="E150" s="249">
        <f>IF(E$54=0,0,E$54/PPA_fec!E$54)</f>
        <v>0.68395763886826699</v>
      </c>
      <c r="F150" s="249">
        <f>IF(F$54=0,0,F$54/PPA_fec!F$54)</f>
        <v>0.68414993273557112</v>
      </c>
      <c r="G150" s="249">
        <f>IF(G$54=0,0,G$54/PPA_fec!G$54)</f>
        <v>0.70277067634103918</v>
      </c>
      <c r="H150" s="249">
        <f>IF(H$54=0,0,H$54/PPA_fec!H$54)</f>
        <v>0.70712025929336153</v>
      </c>
      <c r="I150" s="249">
        <f>IF(I$54=0,0,I$54/PPA_fec!I$54)</f>
        <v>0.72114246051335018</v>
      </c>
      <c r="J150" s="249">
        <f>IF(J$54=0,0,J$54/PPA_fec!J$54)</f>
        <v>0.72055147712296019</v>
      </c>
      <c r="K150" s="249">
        <f>IF(K$54=0,0,K$54/PPA_fec!K$54)</f>
        <v>0.71397048251353357</v>
      </c>
      <c r="L150" s="249">
        <f>IF(L$54=0,0,L$54/PPA_fec!L$54)</f>
        <v>0.72649740892877857</v>
      </c>
      <c r="M150" s="249">
        <f>IF(M$54=0,0,M$54/PPA_fec!M$54)</f>
        <v>0.72997168097793408</v>
      </c>
      <c r="N150" s="249">
        <f>IF(N$54=0,0,N$54/PPA_fec!N$54)</f>
        <v>0.74691130133616157</v>
      </c>
      <c r="O150" s="249">
        <f>IF(O$54=0,0,O$54/PPA_fec!O$54)</f>
        <v>0.74775447187848687</v>
      </c>
      <c r="P150" s="249">
        <f>IF(P$54=0,0,P$54/PPA_fec!P$54)</f>
        <v>0.76442831479923679</v>
      </c>
      <c r="Q150" s="249">
        <f>IF(Q$54=0,0,Q$54/PPA_fec!Q$54)</f>
        <v>0.76463048202605777</v>
      </c>
    </row>
    <row r="151" spans="1:17" x14ac:dyDescent="0.25">
      <c r="A151" s="72" t="s">
        <v>236</v>
      </c>
      <c r="B151" s="265">
        <f>IF(B$67=0,0,B$67/PPA_fec!B$67)</f>
        <v>0.67008661932374092</v>
      </c>
      <c r="C151" s="265">
        <f>IF(C$67=0,0,C$67/PPA_fec!C$67)</f>
        <v>0.66978928526564552</v>
      </c>
      <c r="D151" s="265">
        <f>IF(D$67=0,0,D$67/PPA_fec!D$67)</f>
        <v>0.6712444247120668</v>
      </c>
      <c r="E151" s="265">
        <f>IF(E$67=0,0,E$67/PPA_fec!E$67)</f>
        <v>0.66374069618504761</v>
      </c>
      <c r="F151" s="265">
        <f>IF(F$67=0,0,F$67/PPA_fec!F$67)</f>
        <v>0.66388832145804844</v>
      </c>
      <c r="G151" s="265">
        <f>IF(G$67=0,0,G$67/PPA_fec!G$67)</f>
        <v>0.68122015650331191</v>
      </c>
      <c r="H151" s="265">
        <f>IF(H$67=0,0,H$67/PPA_fec!H$67)</f>
        <v>0.68575870225819546</v>
      </c>
      <c r="I151" s="265">
        <f>IF(I$67=0,0,I$67/PPA_fec!I$67)</f>
        <v>0.69863265979310962</v>
      </c>
      <c r="J151" s="265">
        <f>IF(J$67=0,0,J$67/PPA_fec!J$67)</f>
        <v>0.69813532081979479</v>
      </c>
      <c r="K151" s="265">
        <f>IF(K$67=0,0,K$67/PPA_fec!K$67)</f>
        <v>0.69256717255557187</v>
      </c>
      <c r="L151" s="265">
        <f>IF(L$67=0,0,L$67/PPA_fec!L$67)</f>
        <v>0.70469686857500102</v>
      </c>
      <c r="M151" s="265">
        <f>IF(M$67=0,0,M$67/PPA_fec!M$67)</f>
        <v>0.70760492017982912</v>
      </c>
      <c r="N151" s="265">
        <f>IF(N$67=0,0,N$67/PPA_fec!N$67)</f>
        <v>0.72351608317936755</v>
      </c>
      <c r="O151" s="265">
        <f>IF(O$67=0,0,O$67/PPA_fec!O$67)</f>
        <v>0.72448304210909242</v>
      </c>
      <c r="P151" s="265">
        <f>IF(P$67=0,0,P$67/PPA_fec!P$67)</f>
        <v>0.74068649555307375</v>
      </c>
      <c r="Q151" s="265">
        <f>IF(Q$67=0,0,Q$67/PPA_fec!Q$67)</f>
        <v>0.74083015725449974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0.5578447146597838</v>
      </c>
      <c r="C153" s="253">
        <f>IF(C$81=0,0,C$81/PPA_fec!C$81)</f>
        <v>0.55978447516261165</v>
      </c>
      <c r="D153" s="253">
        <f>IF(D$81=0,0,D$81/PPA_fec!D$81)</f>
        <v>0.56002466080247149</v>
      </c>
      <c r="E153" s="253">
        <f>IF(E$81=0,0,E$81/PPA_fec!E$81)</f>
        <v>0.56115880568815057</v>
      </c>
      <c r="F153" s="253">
        <f>IF(F$81=0,0,F$81/PPA_fec!F$81)</f>
        <v>0.56133583542124843</v>
      </c>
      <c r="G153" s="253">
        <f>IF(G$81=0,0,G$81/PPA_fec!G$81)</f>
        <v>0.57039734099580042</v>
      </c>
      <c r="H153" s="253">
        <f>IF(H$81=0,0,H$81/PPA_fec!H$81)</f>
        <v>0.58202464910512475</v>
      </c>
      <c r="I153" s="253">
        <f>IF(I$81=0,0,I$81/PPA_fec!I$81)</f>
        <v>0.58099343073047482</v>
      </c>
      <c r="J153" s="253">
        <f>IF(J$81=0,0,J$81/PPA_fec!J$81)</f>
        <v>0.595991352379586</v>
      </c>
      <c r="K153" s="253">
        <f>IF(K$81=0,0,K$81/PPA_fec!K$81)</f>
        <v>0.59656549168979611</v>
      </c>
      <c r="L153" s="253">
        <f>IF(L$81=0,0,L$81/PPA_fec!L$81)</f>
        <v>0.6144552667953046</v>
      </c>
      <c r="M153" s="253">
        <f>IF(M$81=0,0,M$81/PPA_fec!M$81)</f>
        <v>0.61499151939275176</v>
      </c>
      <c r="N153" s="253">
        <f>IF(N$81=0,0,N$81/PPA_fec!N$81)</f>
        <v>0.63717535057583319</v>
      </c>
      <c r="O153" s="253">
        <f>IF(O$81=0,0,O$81/PPA_fec!O$81)</f>
        <v>0.63672714172102995</v>
      </c>
      <c r="P153" s="253">
        <f>IF(P$81=0,0,P$81/PPA_fec!P$81)</f>
        <v>0.63632206569711924</v>
      </c>
      <c r="Q153" s="253">
        <f>IF(Q$81=0,0,Q$81/PPA_fec!Q$81)</f>
        <v>0.66791536131811557</v>
      </c>
    </row>
    <row r="154" spans="1:17" x14ac:dyDescent="0.25">
      <c r="A154" s="132" t="s">
        <v>83</v>
      </c>
      <c r="B154" s="282">
        <f>IF(B$82=0,0,B$82/PPA_fec!B$82)</f>
        <v>0.40260185193111231</v>
      </c>
      <c r="C154" s="282">
        <f>IF(C$82=0,0,C$82/PPA_fec!C$82)</f>
        <v>0.40385343573342791</v>
      </c>
      <c r="D154" s="282">
        <f>IF(D$82=0,0,D$82/PPA_fec!D$82)</f>
        <v>0.40385343573342791</v>
      </c>
      <c r="E154" s="282">
        <f>IF(E$82=0,0,E$82/PPA_fec!E$82)</f>
        <v>0.40385343573342786</v>
      </c>
      <c r="F154" s="282">
        <f>IF(F$82=0,0,F$82/PPA_fec!F$82)</f>
        <v>0.40385343573342797</v>
      </c>
      <c r="G154" s="282">
        <f>IF(G$82=0,0,G$82/PPA_fec!G$82)</f>
        <v>0.41110177867310843</v>
      </c>
      <c r="H154" s="282">
        <f>IF(H$82=0,0,H$82/PPA_fec!H$82)</f>
        <v>0.41923229337239476</v>
      </c>
      <c r="I154" s="282">
        <f>IF(I$82=0,0,I$82/PPA_fec!I$82)</f>
        <v>0.4192322933723947</v>
      </c>
      <c r="J154" s="282">
        <f>IF(J$82=0,0,J$82/PPA_fec!J$82)</f>
        <v>0.42994549452568376</v>
      </c>
      <c r="K154" s="282">
        <f>IF(K$82=0,0,K$82/PPA_fec!K$82)</f>
        <v>0.42994549452568381</v>
      </c>
      <c r="L154" s="282">
        <f>IF(L$82=0,0,L$82/PPA_fec!L$82)</f>
        <v>0.44320821811190142</v>
      </c>
      <c r="M154" s="282">
        <f>IF(M$82=0,0,M$82/PPA_fec!M$82)</f>
        <v>0.44320821811190142</v>
      </c>
      <c r="N154" s="282">
        <f>IF(N$82=0,0,N$82/PPA_fec!N$82)</f>
        <v>0.45900645575502669</v>
      </c>
      <c r="O154" s="282">
        <f>IF(O$82=0,0,O$82/PPA_fec!O$82)</f>
        <v>0.45900645575502674</v>
      </c>
      <c r="P154" s="282">
        <f>IF(P$82=0,0,P$82/PPA_fec!P$82)</f>
        <v>0.45900645575502674</v>
      </c>
      <c r="Q154" s="282">
        <f>IF(Q$82=0,0,Q$82/PPA_fec!Q$82)</f>
        <v>0.48187847172892978</v>
      </c>
    </row>
    <row r="155" spans="1:17" x14ac:dyDescent="0.25">
      <c r="A155" s="76" t="s">
        <v>82</v>
      </c>
      <c r="B155" s="281">
        <f>IF(B$83=0,0,B$83/PPA_fec!B$83)</f>
        <v>0.10551417610293572</v>
      </c>
      <c r="C155" s="281">
        <f>IF(C$83=0,0,C$83/PPA_fec!C$83)</f>
        <v>0.10584219206483868</v>
      </c>
      <c r="D155" s="281">
        <f>IF(D$83=0,0,D$83/PPA_fec!D$83)</f>
        <v>0.10584219206483869</v>
      </c>
      <c r="E155" s="281">
        <f>IF(E$83=0,0,E$83/PPA_fec!E$83)</f>
        <v>0.10584219206483871</v>
      </c>
      <c r="F155" s="281">
        <f>IF(F$83=0,0,F$83/PPA_fec!F$83)</f>
        <v>0.10584219206483869</v>
      </c>
      <c r="G155" s="281">
        <f>IF(G$83=0,0,G$83/PPA_fec!G$83)</f>
        <v>0.10774184287300929</v>
      </c>
      <c r="H155" s="281">
        <f>IF(H$83=0,0,H$83/PPA_fec!H$83)</f>
        <v>0.10987269387549004</v>
      </c>
      <c r="I155" s="281">
        <f>IF(I$83=0,0,I$83/PPA_fec!I$83)</f>
        <v>0.10987269387549002</v>
      </c>
      <c r="J155" s="281">
        <f>IF(J$83=0,0,J$83/PPA_fec!J$83)</f>
        <v>0.11268041715766641</v>
      </c>
      <c r="K155" s="281">
        <f>IF(K$83=0,0,K$83/PPA_fec!K$83)</f>
        <v>0.11268041715766643</v>
      </c>
      <c r="L155" s="281">
        <f>IF(L$83=0,0,L$83/PPA_fec!L$83)</f>
        <v>0.11615632106960412</v>
      </c>
      <c r="M155" s="281">
        <f>IF(M$83=0,0,M$83/PPA_fec!M$83)</f>
        <v>0.11615632106960416</v>
      </c>
      <c r="N155" s="281">
        <f>IF(N$83=0,0,N$83/PPA_fec!N$83)</f>
        <v>0.12029673428627749</v>
      </c>
      <c r="O155" s="281">
        <f>IF(O$83=0,0,O$83/PPA_fec!O$83)</f>
        <v>0.12029673428627748</v>
      </c>
      <c r="P155" s="281">
        <f>IF(P$83=0,0,P$83/PPA_fec!P$83)</f>
        <v>0.12029673428627748</v>
      </c>
      <c r="Q155" s="281">
        <f>IF(Q$83=0,0,Q$83/PPA_fec!Q$83)</f>
        <v>0.12629104829582286</v>
      </c>
    </row>
    <row r="156" spans="1:17" x14ac:dyDescent="0.25">
      <c r="A156" s="76" t="s">
        <v>81</v>
      </c>
      <c r="B156" s="281">
        <f>IF(B$84=0,0,B$84/PPA_fec!B$84)</f>
        <v>0.59304577001672387</v>
      </c>
      <c r="C156" s="281">
        <f>IF(C$84=0,0,C$84/PPA_fec!C$84)</f>
        <v>0.59488939412382735</v>
      </c>
      <c r="D156" s="281">
        <f>IF(D$84=0,0,D$84/PPA_fec!D$84)</f>
        <v>0.59488939412382735</v>
      </c>
      <c r="E156" s="281">
        <f>IF(E$84=0,0,E$84/PPA_fec!E$84)</f>
        <v>0.59488939412382724</v>
      </c>
      <c r="F156" s="281">
        <f>IF(F$84=0,0,F$84/PPA_fec!F$84)</f>
        <v>0.59488939412382746</v>
      </c>
      <c r="G156" s="281">
        <f>IF(G$84=0,0,G$84/PPA_fec!G$84)</f>
        <v>0.60556644168182927</v>
      </c>
      <c r="H156" s="281">
        <f>IF(H$84=0,0,H$84/PPA_fec!H$84)</f>
        <v>0.61754295725755881</v>
      </c>
      <c r="I156" s="281">
        <f>IF(I$84=0,0,I$84/PPA_fec!I$84)</f>
        <v>0.6175429572575587</v>
      </c>
      <c r="J156" s="281">
        <f>IF(J$84=0,0,J$84/PPA_fec!J$84)</f>
        <v>0.63332385492810284</v>
      </c>
      <c r="K156" s="281">
        <f>IF(K$84=0,0,K$84/PPA_fec!K$84)</f>
        <v>0.63332385492810284</v>
      </c>
      <c r="L156" s="281">
        <f>IF(L$84=0,0,L$84/PPA_fec!L$84)</f>
        <v>0.65286028299960908</v>
      </c>
      <c r="M156" s="281">
        <f>IF(M$84=0,0,M$84/PPA_fec!M$84)</f>
        <v>0.65286028299960919</v>
      </c>
      <c r="N156" s="281">
        <f>IF(N$84=0,0,N$84/PPA_fec!N$84)</f>
        <v>0.67613160667344441</v>
      </c>
      <c r="O156" s="281">
        <f>IF(O$84=0,0,O$84/PPA_fec!O$84)</f>
        <v>0.67613160667344441</v>
      </c>
      <c r="P156" s="281">
        <f>IF(P$84=0,0,P$84/PPA_fec!P$84)</f>
        <v>0.67613160667344441</v>
      </c>
      <c r="Q156" s="281">
        <f>IF(Q$84=0,0,Q$84/PPA_fec!Q$84)</f>
        <v>0.70982283849470051</v>
      </c>
    </row>
    <row r="157" spans="1:17" x14ac:dyDescent="0.25">
      <c r="A157" s="76" t="s">
        <v>80</v>
      </c>
      <c r="B157" s="281">
        <f>IF(B$85=0,0,B$85/PPA_fec!B$85)</f>
        <v>0.41669205015134225</v>
      </c>
      <c r="C157" s="281">
        <f>IF(C$85=0,0,C$85/PPA_fec!C$85)</f>
        <v>0.41798743669271443</v>
      </c>
      <c r="D157" s="281">
        <f>IF(D$85=0,0,D$85/PPA_fec!D$85)</f>
        <v>0.41798743669271449</v>
      </c>
      <c r="E157" s="281">
        <f>IF(E$85=0,0,E$85/PPA_fec!E$85)</f>
        <v>0.41798743669271449</v>
      </c>
      <c r="F157" s="281">
        <f>IF(F$85=0,0,F$85/PPA_fec!F$85)</f>
        <v>0.41798743669271449</v>
      </c>
      <c r="G157" s="281">
        <f>IF(G$85=0,0,G$85/PPA_fec!G$85)</f>
        <v>0.42548945603328187</v>
      </c>
      <c r="H157" s="281">
        <f>IF(H$85=0,0,H$85/PPA_fec!H$85)</f>
        <v>0.43390452124617346</v>
      </c>
      <c r="I157" s="281">
        <f>IF(I$85=0,0,I$85/PPA_fec!I$85)</f>
        <v>0.43390452124617357</v>
      </c>
      <c r="J157" s="281">
        <f>IF(J$85=0,0,J$85/PPA_fec!J$85)</f>
        <v>0.44499266137974547</v>
      </c>
      <c r="K157" s="281">
        <f>IF(K$85=0,0,K$85/PPA_fec!K$85)</f>
        <v>0.44499266137974547</v>
      </c>
      <c r="L157" s="281">
        <f>IF(L$85=0,0,L$85/PPA_fec!L$85)</f>
        <v>0.45871955174357121</v>
      </c>
      <c r="M157" s="281">
        <f>IF(M$85=0,0,M$85/PPA_fec!M$85)</f>
        <v>0.45871955174357115</v>
      </c>
      <c r="N157" s="281">
        <f>IF(N$85=0,0,N$85/PPA_fec!N$85)</f>
        <v>0.47507069369862204</v>
      </c>
      <c r="O157" s="281">
        <f>IF(O$85=0,0,O$85/PPA_fec!O$85)</f>
        <v>0.47507069369862198</v>
      </c>
      <c r="P157" s="281">
        <f>IF(P$85=0,0,P$85/PPA_fec!P$85)</f>
        <v>0.47507069369862204</v>
      </c>
      <c r="Q157" s="281">
        <f>IF(Q$85=0,0,Q$85/PPA_fec!Q$85)</f>
        <v>0.49874318099977505</v>
      </c>
    </row>
    <row r="158" spans="1:17" x14ac:dyDescent="0.25">
      <c r="A158" s="129" t="s">
        <v>79</v>
      </c>
      <c r="B158" s="280">
        <f>IF(B$86=0,0,B$86/PPA_fec!B$86)</f>
        <v>0.66469662383617156</v>
      </c>
      <c r="C158" s="280">
        <f>IF(C$86=0,0,C$86/PPA_fec!C$86)</f>
        <v>0.66780199493891312</v>
      </c>
      <c r="D158" s="280">
        <f>IF(D$86=0,0,D$86/PPA_fec!D$86)</f>
        <v>0.66901597060789997</v>
      </c>
      <c r="E158" s="280">
        <f>IF(E$86=0,0,E$86/PPA_fec!E$86)</f>
        <v>0.67474830455227619</v>
      </c>
      <c r="F158" s="280">
        <f>IF(F$86=0,0,F$86/PPA_fec!F$86)</f>
        <v>0.67564306990458189</v>
      </c>
      <c r="G158" s="280">
        <f>IF(G$86=0,0,G$86/PPA_fec!G$86)</f>
        <v>0.68264781323200951</v>
      </c>
      <c r="H158" s="280">
        <f>IF(H$86=0,0,H$86/PPA_fec!H$86)</f>
        <v>0.69789933584491348</v>
      </c>
      <c r="I158" s="280">
        <f>IF(I$86=0,0,I$86/PPA_fec!I$86)</f>
        <v>0.69268722567476571</v>
      </c>
      <c r="J158" s="280">
        <f>IF(J$86=0,0,J$86/PPA_fec!J$86)</f>
        <v>0.71115170238473668</v>
      </c>
      <c r="K158" s="280">
        <f>IF(K$86=0,0,K$86/PPA_fec!K$86)</f>
        <v>0.71405358758324633</v>
      </c>
      <c r="L158" s="280">
        <f>IF(L$86=0,0,L$86/PPA_fec!L$86)</f>
        <v>0.73348871307478536</v>
      </c>
      <c r="M158" s="280">
        <f>IF(M$86=0,0,M$86/PPA_fec!M$86)</f>
        <v>0.7361991066108502</v>
      </c>
      <c r="N158" s="280">
        <f>IF(N$86=0,0,N$86/PPA_fec!N$86)</f>
        <v>0.76376704154885167</v>
      </c>
      <c r="O158" s="280">
        <f>IF(O$86=0,0,O$86/PPA_fec!O$86)</f>
        <v>0.76150164947681487</v>
      </c>
      <c r="P158" s="280">
        <f>IF(P$86=0,0,P$86/PPA_fec!P$86)</f>
        <v>0.75945426463980037</v>
      </c>
      <c r="Q158" s="280">
        <f>IF(Q$86=0,0,Q$86/PPA_fec!Q$86)</f>
        <v>0.79671995465011958</v>
      </c>
    </row>
    <row r="159" spans="1:17" x14ac:dyDescent="0.25">
      <c r="A159" s="72" t="s">
        <v>235</v>
      </c>
      <c r="B159" s="279">
        <f>IF(B$91=0,0,B$91/PPA_fec!B$91)</f>
        <v>0.55032848387006494</v>
      </c>
      <c r="C159" s="279">
        <f>IF(C$91=0,0,C$91/PPA_fec!C$91)</f>
        <v>0.55203931111306159</v>
      </c>
      <c r="D159" s="279">
        <f>IF(D$91=0,0,D$91/PPA_fec!D$91)</f>
        <v>0.5520393111130617</v>
      </c>
      <c r="E159" s="279">
        <f>IF(E$91=0,0,E$91/PPA_fec!E$91)</f>
        <v>0.5520393111130617</v>
      </c>
      <c r="F159" s="279">
        <f>IF(F$91=0,0,F$91/PPA_fec!F$91)</f>
        <v>0.5520393111130617</v>
      </c>
      <c r="G159" s="279">
        <f>IF(G$91=0,0,G$91/PPA_fec!G$91)</f>
        <v>0.56194728734673083</v>
      </c>
      <c r="H159" s="279">
        <f>IF(H$91=0,0,H$91/PPA_fec!H$91)</f>
        <v>0.57306113048003848</v>
      </c>
      <c r="I159" s="279">
        <f>IF(I$91=0,0,I$91/PPA_fec!I$91)</f>
        <v>0.57306113048003837</v>
      </c>
      <c r="J159" s="279">
        <f>IF(J$91=0,0,J$91/PPA_fec!J$91)</f>
        <v>0.58770532478715609</v>
      </c>
      <c r="K159" s="279">
        <f>IF(K$91=0,0,K$91/PPA_fec!K$91)</f>
        <v>0.58770532478715609</v>
      </c>
      <c r="L159" s="279">
        <f>IF(L$91=0,0,L$91/PPA_fec!L$91)</f>
        <v>0.60583453737815962</v>
      </c>
      <c r="M159" s="279">
        <f>IF(M$91=0,0,M$91/PPA_fec!M$91)</f>
        <v>0.60583453737815973</v>
      </c>
      <c r="N159" s="279">
        <f>IF(N$91=0,0,N$91/PPA_fec!N$91)</f>
        <v>0.62742961978589729</v>
      </c>
      <c r="O159" s="279">
        <f>IF(O$91=0,0,O$91/PPA_fec!O$91)</f>
        <v>0.62742961978589729</v>
      </c>
      <c r="P159" s="279">
        <f>IF(P$91=0,0,P$91/PPA_fec!P$91)</f>
        <v>0.62742961978589729</v>
      </c>
      <c r="Q159" s="279">
        <f>IF(Q$91=0,0,Q$91/PPA_fec!Q$91)</f>
        <v>0.65869406085489601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640.02471253443571</v>
      </c>
      <c r="C5" s="96">
        <v>612.28443586338449</v>
      </c>
      <c r="D5" s="96">
        <v>597.45306395250395</v>
      </c>
      <c r="E5" s="96">
        <v>104.27843855530598</v>
      </c>
      <c r="F5" s="96">
        <v>71.691883461364682</v>
      </c>
      <c r="G5" s="96">
        <v>52.738209512633077</v>
      </c>
      <c r="H5" s="96">
        <v>68.244363548838678</v>
      </c>
      <c r="I5" s="96">
        <v>81.084153632119552</v>
      </c>
      <c r="J5" s="96">
        <v>86.32355847757303</v>
      </c>
      <c r="K5" s="96">
        <v>163.702698498698</v>
      </c>
      <c r="L5" s="96">
        <v>72.337389309060157</v>
      </c>
      <c r="M5" s="96">
        <v>39.526266927909553</v>
      </c>
      <c r="N5" s="96">
        <v>47.490280353291169</v>
      </c>
      <c r="O5" s="96">
        <v>114.68464538030646</v>
      </c>
      <c r="P5" s="96">
        <v>112.57632206687285</v>
      </c>
      <c r="Q5" s="96">
        <v>123.10241270852373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8.5919839236012514</v>
      </c>
      <c r="C10" s="158">
        <v>8.2689358687245988</v>
      </c>
      <c r="D10" s="158">
        <v>8.0440386492305773</v>
      </c>
      <c r="E10" s="158">
        <v>8.6076862277662887</v>
      </c>
      <c r="F10" s="158">
        <v>9.207677679909402</v>
      </c>
      <c r="G10" s="158">
        <v>11.763114856288597</v>
      </c>
      <c r="H10" s="158">
        <v>10.973669642471259</v>
      </c>
      <c r="I10" s="158">
        <v>12.71240809897083</v>
      </c>
      <c r="J10" s="158">
        <v>11.361218289392781</v>
      </c>
      <c r="K10" s="158">
        <v>10.446618935745708</v>
      </c>
      <c r="L10" s="158">
        <v>11.632148868264959</v>
      </c>
      <c r="M10" s="158">
        <v>10.851186154201784</v>
      </c>
      <c r="N10" s="158">
        <v>10.298069450805084</v>
      </c>
      <c r="O10" s="158">
        <v>10.546745380078971</v>
      </c>
      <c r="P10" s="158">
        <v>10.970976688526981</v>
      </c>
      <c r="Q10" s="158">
        <v>10.275826684349463</v>
      </c>
    </row>
    <row r="11" spans="1:17" x14ac:dyDescent="0.25">
      <c r="A11" s="92" t="s">
        <v>125</v>
      </c>
      <c r="B11" s="91">
        <v>0.49722589632333658</v>
      </c>
      <c r="C11" s="91">
        <v>0.48787480719344151</v>
      </c>
      <c r="D11" s="91">
        <v>0.45468599166788476</v>
      </c>
      <c r="E11" s="91">
        <v>0.95259856949250643</v>
      </c>
      <c r="F11" s="91">
        <v>0.61145694145186269</v>
      </c>
      <c r="G11" s="91">
        <v>0.56650675837953779</v>
      </c>
      <c r="H11" s="91">
        <v>0.5762651249085966</v>
      </c>
      <c r="I11" s="91">
        <v>0.50628021138848034</v>
      </c>
      <c r="J11" s="91">
        <v>0.4486007229227954</v>
      </c>
      <c r="K11" s="91">
        <v>0.45605307247568783</v>
      </c>
      <c r="L11" s="91">
        <v>0.45607786127743638</v>
      </c>
      <c r="M11" s="91">
        <v>0.41532786793308235</v>
      </c>
      <c r="N11" s="91">
        <v>0.29399582161369725</v>
      </c>
      <c r="O11" s="91">
        <v>0.24114510714583662</v>
      </c>
      <c r="P11" s="91">
        <v>0.17565647006143331</v>
      </c>
      <c r="Q11" s="91">
        <v>0.16465970635302532</v>
      </c>
    </row>
    <row r="12" spans="1:17" x14ac:dyDescent="0.25">
      <c r="A12" s="92" t="s">
        <v>26</v>
      </c>
      <c r="B12" s="91">
        <v>8.0947580272779156</v>
      </c>
      <c r="C12" s="91">
        <v>7.7810610615311573</v>
      </c>
      <c r="D12" s="91">
        <v>7.5893526575626922</v>
      </c>
      <c r="E12" s="91">
        <v>7.655087658273783</v>
      </c>
      <c r="F12" s="91">
        <v>8.5962207384575393</v>
      </c>
      <c r="G12" s="91">
        <v>11.19660809790906</v>
      </c>
      <c r="H12" s="91">
        <v>10.397404517562663</v>
      </c>
      <c r="I12" s="91">
        <v>12.206127887582349</v>
      </c>
      <c r="J12" s="91">
        <v>10.912617566469985</v>
      </c>
      <c r="K12" s="91">
        <v>9.9905658632700192</v>
      </c>
      <c r="L12" s="91">
        <v>11.176071006987524</v>
      </c>
      <c r="M12" s="91">
        <v>10.435858286268701</v>
      </c>
      <c r="N12" s="91">
        <v>10.004073629191387</v>
      </c>
      <c r="O12" s="91">
        <v>10.305600272933134</v>
      </c>
      <c r="P12" s="91">
        <v>10.795320218465548</v>
      </c>
      <c r="Q12" s="91">
        <v>10.111166977996437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631.43272861083449</v>
      </c>
      <c r="C16" s="206">
        <v>604.01549999465988</v>
      </c>
      <c r="D16" s="206">
        <v>589.40902530327332</v>
      </c>
      <c r="E16" s="206">
        <v>95.670752327539688</v>
      </c>
      <c r="F16" s="206">
        <v>62.48420578145528</v>
      </c>
      <c r="G16" s="206">
        <v>40.975094656344481</v>
      </c>
      <c r="H16" s="206">
        <v>57.27069390636742</v>
      </c>
      <c r="I16" s="206">
        <v>68.371745533148726</v>
      </c>
      <c r="J16" s="206">
        <v>74.962340188180249</v>
      </c>
      <c r="K16" s="206">
        <v>153.25607956295229</v>
      </c>
      <c r="L16" s="206">
        <v>60.705240440795201</v>
      </c>
      <c r="M16" s="206">
        <v>28.675080773707769</v>
      </c>
      <c r="N16" s="206">
        <v>37.192210902486082</v>
      </c>
      <c r="O16" s="206">
        <v>104.13790000022749</v>
      </c>
      <c r="P16" s="206">
        <v>101.60534537834586</v>
      </c>
      <c r="Q16" s="206">
        <v>112.82658602417426</v>
      </c>
    </row>
    <row r="17" spans="1:17" x14ac:dyDescent="0.25">
      <c r="A17" s="152" t="s">
        <v>249</v>
      </c>
      <c r="B17" s="264">
        <v>631.43272861083449</v>
      </c>
      <c r="C17" s="264">
        <v>604.01549999465988</v>
      </c>
      <c r="D17" s="264">
        <v>589.40902530327332</v>
      </c>
      <c r="E17" s="264">
        <v>95.670752327539688</v>
      </c>
      <c r="F17" s="264">
        <v>62.48420578145528</v>
      </c>
      <c r="G17" s="264">
        <v>40.975094656344481</v>
      </c>
      <c r="H17" s="264">
        <v>57.27069390636742</v>
      </c>
      <c r="I17" s="264">
        <v>68.371745533148726</v>
      </c>
      <c r="J17" s="264">
        <v>74.962340188180249</v>
      </c>
      <c r="K17" s="264">
        <v>153.25607956295229</v>
      </c>
      <c r="L17" s="264">
        <v>60.705240440795201</v>
      </c>
      <c r="M17" s="264">
        <v>28.675080773707769</v>
      </c>
      <c r="N17" s="264">
        <v>37.192210902486082</v>
      </c>
      <c r="O17" s="264">
        <v>104.13790000022749</v>
      </c>
      <c r="P17" s="264">
        <v>101.60534537834586</v>
      </c>
      <c r="Q17" s="264">
        <v>112.82658602417426</v>
      </c>
    </row>
    <row r="18" spans="1:17" x14ac:dyDescent="0.25">
      <c r="A18" s="150" t="s">
        <v>33</v>
      </c>
      <c r="B18" s="87">
        <v>586.58907349794799</v>
      </c>
      <c r="C18" s="87">
        <v>564.03745098973184</v>
      </c>
      <c r="D18" s="87">
        <v>551.29023151800936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44.843655112886452</v>
      </c>
      <c r="C25" s="87">
        <v>39.978049004928003</v>
      </c>
      <c r="D25" s="87">
        <v>38.118793785263996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95.670752327539688</v>
      </c>
      <c r="F26" s="87">
        <v>62.48420578145528</v>
      </c>
      <c r="G26" s="87">
        <v>40.975094656344481</v>
      </c>
      <c r="H26" s="87">
        <v>57.27069390636742</v>
      </c>
      <c r="I26" s="87">
        <v>68.371745533148726</v>
      </c>
      <c r="J26" s="87">
        <v>74.962340188180249</v>
      </c>
      <c r="K26" s="87">
        <v>153.25607956295229</v>
      </c>
      <c r="L26" s="87">
        <v>60.705240440795201</v>
      </c>
      <c r="M26" s="87">
        <v>28.675080773707769</v>
      </c>
      <c r="N26" s="87">
        <v>37.192210902486082</v>
      </c>
      <c r="O26" s="87">
        <v>104.13790000022749</v>
      </c>
      <c r="P26" s="87">
        <v>101.60534537834586</v>
      </c>
      <c r="Q26" s="87">
        <v>112.82658602417426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6235.7166942802933</v>
      </c>
      <c r="C31" s="96">
        <v>6094.5923954163818</v>
      </c>
      <c r="D31" s="96">
        <v>5917.567146270495</v>
      </c>
      <c r="E31" s="96">
        <v>6173.7737970843536</v>
      </c>
      <c r="F31" s="96">
        <v>6517.6232513566401</v>
      </c>
      <c r="G31" s="96">
        <v>7560.4218698861023</v>
      </c>
      <c r="H31" s="96">
        <v>6949.2828966029356</v>
      </c>
      <c r="I31" s="96">
        <v>7625.9993181890004</v>
      </c>
      <c r="J31" s="96">
        <v>7281.2460085406738</v>
      </c>
      <c r="K31" s="96">
        <v>7038.8565877734163</v>
      </c>
      <c r="L31" s="96">
        <v>7197.3510262662048</v>
      </c>
      <c r="M31" s="96">
        <v>6498.4030383616073</v>
      </c>
      <c r="N31" s="96">
        <v>6322.9365718706777</v>
      </c>
      <c r="O31" s="96">
        <v>6471.172303375969</v>
      </c>
      <c r="P31" s="96">
        <v>6623.781634574977</v>
      </c>
      <c r="Q31" s="96">
        <v>6594.8280404864208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61.53578982035657</v>
      </c>
      <c r="C36" s="158">
        <v>61.336639176133254</v>
      </c>
      <c r="D36" s="158">
        <v>59.269948665992359</v>
      </c>
      <c r="E36" s="158">
        <v>58.943379274664863</v>
      </c>
      <c r="F36" s="158">
        <v>66.43797309745689</v>
      </c>
      <c r="G36" s="158">
        <v>79.378509319736551</v>
      </c>
      <c r="H36" s="158">
        <v>75.507362535489946</v>
      </c>
      <c r="I36" s="158">
        <v>86.130593753873498</v>
      </c>
      <c r="J36" s="158">
        <v>79.584113466987532</v>
      </c>
      <c r="K36" s="158">
        <v>76.463854228827628</v>
      </c>
      <c r="L36" s="158">
        <v>84.21617030395366</v>
      </c>
      <c r="M36" s="158">
        <v>78.394512338761189</v>
      </c>
      <c r="N36" s="158">
        <v>74.374266761737815</v>
      </c>
      <c r="O36" s="158">
        <v>76.241522744726268</v>
      </c>
      <c r="P36" s="158">
        <v>77.852349254912198</v>
      </c>
      <c r="Q36" s="158">
        <v>76.84036701268478</v>
      </c>
    </row>
    <row r="37" spans="1:17" x14ac:dyDescent="0.25">
      <c r="A37" s="92" t="s">
        <v>125</v>
      </c>
      <c r="B37" s="91">
        <v>3.5611319249962832</v>
      </c>
      <c r="C37" s="91">
        <v>3.6189180188387735</v>
      </c>
      <c r="D37" s="91">
        <v>3.3502095850669602</v>
      </c>
      <c r="E37" s="91">
        <v>6.5231674682768794</v>
      </c>
      <c r="F37" s="91">
        <v>4.411965887454028</v>
      </c>
      <c r="G37" s="91">
        <v>3.8228362597074885</v>
      </c>
      <c r="H37" s="91">
        <v>3.9651512320571269</v>
      </c>
      <c r="I37" s="91">
        <v>3.4302088851487289</v>
      </c>
      <c r="J37" s="91">
        <v>3.1423998663763473</v>
      </c>
      <c r="K37" s="91">
        <v>3.3380729084573164</v>
      </c>
      <c r="L37" s="91">
        <v>3.3019806806283252</v>
      </c>
      <c r="M37" s="91">
        <v>3.0005406970834967</v>
      </c>
      <c r="N37" s="91">
        <v>2.1232837638149724</v>
      </c>
      <c r="O37" s="91">
        <v>1.743217410554486</v>
      </c>
      <c r="P37" s="91">
        <v>1.246495115645337</v>
      </c>
      <c r="Q37" s="91">
        <v>1.2312889908544007</v>
      </c>
    </row>
    <row r="38" spans="1:17" x14ac:dyDescent="0.25">
      <c r="A38" s="92" t="s">
        <v>26</v>
      </c>
      <c r="B38" s="91">
        <v>57.974657895360288</v>
      </c>
      <c r="C38" s="91">
        <v>57.717721157294477</v>
      </c>
      <c r="D38" s="91">
        <v>55.919739080925396</v>
      </c>
      <c r="E38" s="91">
        <v>52.420211806387982</v>
      </c>
      <c r="F38" s="91">
        <v>62.026007210002867</v>
      </c>
      <c r="G38" s="91">
        <v>75.555673060029065</v>
      </c>
      <c r="H38" s="91">
        <v>71.542211303432822</v>
      </c>
      <c r="I38" s="91">
        <v>82.700384868724768</v>
      </c>
      <c r="J38" s="91">
        <v>76.44171360061118</v>
      </c>
      <c r="K38" s="91">
        <v>73.125781320370308</v>
      </c>
      <c r="L38" s="91">
        <v>80.914189623325342</v>
      </c>
      <c r="M38" s="91">
        <v>75.393971641677695</v>
      </c>
      <c r="N38" s="91">
        <v>72.250982997922847</v>
      </c>
      <c r="O38" s="91">
        <v>74.498305334171775</v>
      </c>
      <c r="P38" s="91">
        <v>76.605854139266867</v>
      </c>
      <c r="Q38" s="91">
        <v>75.609078021830385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178.96176534666483</v>
      </c>
      <c r="C41" s="204">
        <v>174.87697844174625</v>
      </c>
      <c r="D41" s="204">
        <v>169.80571587259428</v>
      </c>
      <c r="E41" s="204">
        <v>177.24146138578806</v>
      </c>
      <c r="F41" s="204">
        <v>186.99087763070094</v>
      </c>
      <c r="G41" s="204">
        <v>216.84183653815555</v>
      </c>
      <c r="H41" s="204">
        <v>199.2398705526796</v>
      </c>
      <c r="I41" s="204">
        <v>218.54691954884422</v>
      </c>
      <c r="J41" s="204">
        <v>208.74382304561402</v>
      </c>
      <c r="K41" s="204">
        <v>201.80848503027786</v>
      </c>
      <c r="L41" s="204">
        <v>206.17782191194937</v>
      </c>
      <c r="M41" s="204">
        <v>186.08720365283605</v>
      </c>
      <c r="N41" s="204">
        <v>181.11774797417215</v>
      </c>
      <c r="O41" s="204">
        <v>185.36031248206504</v>
      </c>
      <c r="P41" s="204">
        <v>189.73708073391498</v>
      </c>
      <c r="Q41" s="204">
        <v>188.92717894126775</v>
      </c>
    </row>
    <row r="42" spans="1:17" x14ac:dyDescent="0.25">
      <c r="A42" s="152" t="s">
        <v>247</v>
      </c>
      <c r="B42" s="151">
        <v>178.96176534666483</v>
      </c>
      <c r="C42" s="151">
        <v>174.87697844174625</v>
      </c>
      <c r="D42" s="151">
        <v>169.80571587259428</v>
      </c>
      <c r="E42" s="151">
        <v>177.24146138578806</v>
      </c>
      <c r="F42" s="151">
        <v>186.99087763070094</v>
      </c>
      <c r="G42" s="151">
        <v>216.84183653815555</v>
      </c>
      <c r="H42" s="151">
        <v>199.2398705526796</v>
      </c>
      <c r="I42" s="151">
        <v>218.54691954884422</v>
      </c>
      <c r="J42" s="151">
        <v>208.74382304561402</v>
      </c>
      <c r="K42" s="151">
        <v>201.80848503027786</v>
      </c>
      <c r="L42" s="151">
        <v>206.17782191194937</v>
      </c>
      <c r="M42" s="151">
        <v>186.08720365283605</v>
      </c>
      <c r="N42" s="151">
        <v>181.11774797417215</v>
      </c>
      <c r="O42" s="151">
        <v>185.36031248206504</v>
      </c>
      <c r="P42" s="151">
        <v>189.73708073391498</v>
      </c>
      <c r="Q42" s="151">
        <v>188.92717894126775</v>
      </c>
    </row>
    <row r="43" spans="1:17" x14ac:dyDescent="0.25">
      <c r="A43" s="150" t="s">
        <v>33</v>
      </c>
      <c r="B43" s="87">
        <v>23.159120560202471</v>
      </c>
      <c r="C43" s="87">
        <v>18.872991697226087</v>
      </c>
      <c r="D43" s="87">
        <v>17.971278724984778</v>
      </c>
      <c r="E43" s="87">
        <v>46.707925219036177</v>
      </c>
      <c r="F43" s="87">
        <v>43.768042908761736</v>
      </c>
      <c r="G43" s="87">
        <v>46.818440241169547</v>
      </c>
      <c r="H43" s="87">
        <v>43.360970093331119</v>
      </c>
      <c r="I43" s="87">
        <v>35.860369145830944</v>
      </c>
      <c r="J43" s="87">
        <v>42.461895911347824</v>
      </c>
      <c r="K43" s="87">
        <v>42.676179780659467</v>
      </c>
      <c r="L43" s="87">
        <v>43.461878255190712</v>
      </c>
      <c r="M43" s="87">
        <v>40.261955077888061</v>
      </c>
      <c r="N43" s="87">
        <v>40.236996120121852</v>
      </c>
      <c r="O43" s="87">
        <v>41.528057610123753</v>
      </c>
      <c r="P43" s="87">
        <v>41.861345805913892</v>
      </c>
      <c r="Q43" s="87">
        <v>41.428967981882998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4.038374053165156</v>
      </c>
      <c r="C45" s="87">
        <v>4.4570519838219127</v>
      </c>
      <c r="D45" s="87">
        <v>3.9507508457958269</v>
      </c>
      <c r="E45" s="87">
        <v>4.7343036892476524</v>
      </c>
      <c r="F45" s="87">
        <v>1.7682355225857389</v>
      </c>
      <c r="G45" s="87">
        <v>1.0095856617302239</v>
      </c>
      <c r="H45" s="87">
        <v>0.84187999039826067</v>
      </c>
      <c r="I45" s="87">
        <v>0.57467505160904342</v>
      </c>
      <c r="J45" s="87">
        <v>0.67364948665252178</v>
      </c>
      <c r="K45" s="87">
        <v>0.7579221021339132</v>
      </c>
      <c r="L45" s="87">
        <v>0.6730576507694056</v>
      </c>
      <c r="M45" s="87">
        <v>0.75726400200905908</v>
      </c>
      <c r="N45" s="87">
        <v>0.5047922299149159</v>
      </c>
      <c r="O45" s="87">
        <v>0.33683340503830345</v>
      </c>
      <c r="P45" s="87">
        <v>0.16821837475802282</v>
      </c>
      <c r="Q45" s="87">
        <v>1.2444913732539917</v>
      </c>
    </row>
    <row r="46" spans="1:17" x14ac:dyDescent="0.25">
      <c r="A46" s="150" t="s">
        <v>125</v>
      </c>
      <c r="B46" s="87">
        <v>8.419207697087522</v>
      </c>
      <c r="C46" s="87">
        <v>8.6077716638650958</v>
      </c>
      <c r="D46" s="87">
        <v>7.8976503505328672</v>
      </c>
      <c r="E46" s="87">
        <v>12.963567251591108</v>
      </c>
      <c r="F46" s="87">
        <v>8.7632516795914448</v>
      </c>
      <c r="G46" s="87">
        <v>7.779245458655927</v>
      </c>
      <c r="H46" s="87">
        <v>7.6858183373694873</v>
      </c>
      <c r="I46" s="87">
        <v>6.8968885860435716</v>
      </c>
      <c r="J46" s="87">
        <v>6.1764322586308165</v>
      </c>
      <c r="K46" s="87">
        <v>6.255971475164702</v>
      </c>
      <c r="L46" s="87">
        <v>6.0800867028424062</v>
      </c>
      <c r="M46" s="87">
        <v>5.4512266132968765</v>
      </c>
      <c r="N46" s="87">
        <v>3.9348633117907932</v>
      </c>
      <c r="O46" s="87">
        <v>3.1275321332331791</v>
      </c>
      <c r="P46" s="87">
        <v>2.2646355936330207</v>
      </c>
      <c r="Q46" s="87">
        <v>2.2316862704409761</v>
      </c>
    </row>
    <row r="47" spans="1:17" x14ac:dyDescent="0.25">
      <c r="A47" s="150" t="s">
        <v>29</v>
      </c>
      <c r="B47" s="87">
        <v>6.2817089485503725</v>
      </c>
      <c r="C47" s="87">
        <v>5.6547697797266077</v>
      </c>
      <c r="D47" s="87">
        <v>8.1630751064744373</v>
      </c>
      <c r="E47" s="87">
        <v>4.489414731829565</v>
      </c>
      <c r="F47" s="87">
        <v>5.7393649693377391</v>
      </c>
      <c r="G47" s="87">
        <v>5.563768970510683</v>
      </c>
      <c r="H47" s="87">
        <v>5.0257049510441725</v>
      </c>
      <c r="I47" s="87">
        <v>5.3859704480326958</v>
      </c>
      <c r="J47" s="87">
        <v>5.7391423553613912</v>
      </c>
      <c r="K47" s="87">
        <v>3.0530717844542612</v>
      </c>
      <c r="L47" s="87">
        <v>1.7948042449517476</v>
      </c>
      <c r="M47" s="87">
        <v>0.62817087565226537</v>
      </c>
      <c r="N47" s="87">
        <v>0.71790798429449831</v>
      </c>
      <c r="O47" s="87">
        <v>1.2569121788106032</v>
      </c>
      <c r="P47" s="87">
        <v>0.71789844508563228</v>
      </c>
      <c r="Q47" s="87">
        <v>0.80801658806328713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0.16901322782608655</v>
      </c>
      <c r="I48" s="87">
        <v>0</v>
      </c>
      <c r="J48" s="87">
        <v>8.8984574907131089E-2</v>
      </c>
      <c r="K48" s="87">
        <v>8.8868934277566466E-2</v>
      </c>
      <c r="L48" s="87">
        <v>8.4988737979655976E-2</v>
      </c>
      <c r="M48" s="87">
        <v>8.4999930589109443E-2</v>
      </c>
      <c r="N48" s="87">
        <v>8.5012182682150605E-2</v>
      </c>
      <c r="O48" s="87">
        <v>8.503354498521809E-2</v>
      </c>
      <c r="P48" s="87">
        <v>8.4954311446625075E-2</v>
      </c>
      <c r="Q48" s="87">
        <v>8.0773142181077534E-2</v>
      </c>
    </row>
    <row r="49" spans="1:17" x14ac:dyDescent="0.25">
      <c r="A49" s="150" t="s">
        <v>26</v>
      </c>
      <c r="B49" s="87">
        <v>137.06335408765932</v>
      </c>
      <c r="C49" s="87">
        <v>137.28439331710655</v>
      </c>
      <c r="D49" s="87">
        <v>131.82296084480637</v>
      </c>
      <c r="E49" s="87">
        <v>104.17530201386467</v>
      </c>
      <c r="F49" s="87">
        <v>123.19893800789788</v>
      </c>
      <c r="G49" s="87">
        <v>153.75132142669833</v>
      </c>
      <c r="H49" s="87">
        <v>138.6732579293371</v>
      </c>
      <c r="I49" s="87">
        <v>166.28006035783673</v>
      </c>
      <c r="J49" s="87">
        <v>150.24729056276246</v>
      </c>
      <c r="K49" s="87">
        <v>137.0469772785126</v>
      </c>
      <c r="L49" s="87">
        <v>148.99096511565131</v>
      </c>
      <c r="M49" s="87">
        <v>136.9718548042832</v>
      </c>
      <c r="N49" s="87">
        <v>133.89531210305122</v>
      </c>
      <c r="O49" s="87">
        <v>133.65851120654384</v>
      </c>
      <c r="P49" s="87">
        <v>139.17771661273352</v>
      </c>
      <c r="Q49" s="87">
        <v>137.0399171886792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4.1709484802189065</v>
      </c>
      <c r="F51" s="87">
        <v>3.7530445425263972</v>
      </c>
      <c r="G51" s="87">
        <v>1.919474779390832</v>
      </c>
      <c r="H51" s="87">
        <v>3.4832260233733492</v>
      </c>
      <c r="I51" s="87">
        <v>3.548955959491225</v>
      </c>
      <c r="J51" s="87">
        <v>3.3564278959518772</v>
      </c>
      <c r="K51" s="87">
        <v>11.929493675075355</v>
      </c>
      <c r="L51" s="87">
        <v>5.0920412045641088</v>
      </c>
      <c r="M51" s="87">
        <v>1.9317323491174905</v>
      </c>
      <c r="N51" s="87">
        <v>1.7428640423167097</v>
      </c>
      <c r="O51" s="87">
        <v>5.3674324033301621</v>
      </c>
      <c r="P51" s="87">
        <v>5.4623115903442452</v>
      </c>
      <c r="Q51" s="87">
        <v>6.0933263967662281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5368.852960399945</v>
      </c>
      <c r="C54" s="204">
        <v>5246.309353252389</v>
      </c>
      <c r="D54" s="204">
        <v>5094.1714761778294</v>
      </c>
      <c r="E54" s="204">
        <v>5317.2438415736433</v>
      </c>
      <c r="F54" s="204">
        <v>5609.7263289210277</v>
      </c>
      <c r="G54" s="204">
        <v>6505.2550961446668</v>
      </c>
      <c r="H54" s="204">
        <v>5977.1961165803878</v>
      </c>
      <c r="I54" s="204">
        <v>6556.4075864653278</v>
      </c>
      <c r="J54" s="204">
        <v>6262.3146913684222</v>
      </c>
      <c r="K54" s="204">
        <v>6054.2545509083375</v>
      </c>
      <c r="L54" s="204">
        <v>6185.3346573584786</v>
      </c>
      <c r="M54" s="204">
        <v>5582.616109585083</v>
      </c>
      <c r="N54" s="204">
        <v>5433.532439225165</v>
      </c>
      <c r="O54" s="204">
        <v>5560.8093744619518</v>
      </c>
      <c r="P54" s="204">
        <v>5692.1124220174488</v>
      </c>
      <c r="Q54" s="204">
        <v>5667.8153682380316</v>
      </c>
    </row>
    <row r="55" spans="1:17" x14ac:dyDescent="0.25">
      <c r="A55" s="152" t="s">
        <v>245</v>
      </c>
      <c r="B55" s="151">
        <v>5368.852960399945</v>
      </c>
      <c r="C55" s="151">
        <v>5246.309353252389</v>
      </c>
      <c r="D55" s="151">
        <v>5094.1714761778294</v>
      </c>
      <c r="E55" s="151">
        <v>5317.2438415736433</v>
      </c>
      <c r="F55" s="151">
        <v>5609.7263289210277</v>
      </c>
      <c r="G55" s="151">
        <v>6505.2550961446668</v>
      </c>
      <c r="H55" s="151">
        <v>5977.1961165803878</v>
      </c>
      <c r="I55" s="151">
        <v>6556.4075864653278</v>
      </c>
      <c r="J55" s="151">
        <v>6262.3146913684222</v>
      </c>
      <c r="K55" s="151">
        <v>6054.2545509083375</v>
      </c>
      <c r="L55" s="151">
        <v>6185.3346573584786</v>
      </c>
      <c r="M55" s="151">
        <v>5582.616109585083</v>
      </c>
      <c r="N55" s="151">
        <v>5433.532439225165</v>
      </c>
      <c r="O55" s="151">
        <v>5560.8093744619518</v>
      </c>
      <c r="P55" s="151">
        <v>5692.1124220174488</v>
      </c>
      <c r="Q55" s="151">
        <v>5667.8153682380316</v>
      </c>
    </row>
    <row r="56" spans="1:17" x14ac:dyDescent="0.25">
      <c r="A56" s="150" t="s">
        <v>33</v>
      </c>
      <c r="B56" s="87">
        <v>694.77361680607419</v>
      </c>
      <c r="C56" s="87">
        <v>566.18975091678271</v>
      </c>
      <c r="D56" s="87">
        <v>539.13836174954349</v>
      </c>
      <c r="E56" s="87">
        <v>1401.2377565710854</v>
      </c>
      <c r="F56" s="87">
        <v>1313.0412872628522</v>
      </c>
      <c r="G56" s="87">
        <v>1404.5532072350868</v>
      </c>
      <c r="H56" s="87">
        <v>1300.8291027999335</v>
      </c>
      <c r="I56" s="87">
        <v>1075.8110743749287</v>
      </c>
      <c r="J56" s="87">
        <v>1273.8568773404349</v>
      </c>
      <c r="K56" s="87">
        <v>1280.2853934197842</v>
      </c>
      <c r="L56" s="87">
        <v>1303.8563476557215</v>
      </c>
      <c r="M56" s="87">
        <v>1207.8586523366421</v>
      </c>
      <c r="N56" s="87">
        <v>1207.1098836036558</v>
      </c>
      <c r="O56" s="87">
        <v>1245.8417283037127</v>
      </c>
      <c r="P56" s="87">
        <v>1255.8403741774168</v>
      </c>
      <c r="Q56" s="87">
        <v>1242.8690394564899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121.15122159495469</v>
      </c>
      <c r="C58" s="87">
        <v>133.71155951465744</v>
      </c>
      <c r="D58" s="87">
        <v>118.52252537387483</v>
      </c>
      <c r="E58" s="87">
        <v>142.02911067742957</v>
      </c>
      <c r="F58" s="87">
        <v>53.047065677572178</v>
      </c>
      <c r="G58" s="87">
        <v>30.287569851906724</v>
      </c>
      <c r="H58" s="87">
        <v>25.256399711947829</v>
      </c>
      <c r="I58" s="87">
        <v>17.240251548271306</v>
      </c>
      <c r="J58" s="87">
        <v>20.209484599575656</v>
      </c>
      <c r="K58" s="87">
        <v>22.737663064017397</v>
      </c>
      <c r="L58" s="87">
        <v>20.191729523082167</v>
      </c>
      <c r="M58" s="87">
        <v>22.717920060271776</v>
      </c>
      <c r="N58" s="87">
        <v>15.143766897447479</v>
      </c>
      <c r="O58" s="87">
        <v>10.105002151149105</v>
      </c>
      <c r="P58" s="87">
        <v>5.0465512427406845</v>
      </c>
      <c r="Q58" s="87">
        <v>37.334741197619749</v>
      </c>
    </row>
    <row r="59" spans="1:17" x14ac:dyDescent="0.25">
      <c r="A59" s="150" t="s">
        <v>125</v>
      </c>
      <c r="B59" s="87">
        <v>252.5762309126257</v>
      </c>
      <c r="C59" s="87">
        <v>258.23314991595294</v>
      </c>
      <c r="D59" s="87">
        <v>236.92951051598604</v>
      </c>
      <c r="E59" s="87">
        <v>388.90701754773329</v>
      </c>
      <c r="F59" s="87">
        <v>262.89755038774342</v>
      </c>
      <c r="G59" s="87">
        <v>233.37736375967788</v>
      </c>
      <c r="H59" s="87">
        <v>230.57455012108466</v>
      </c>
      <c r="I59" s="87">
        <v>206.9066575813072</v>
      </c>
      <c r="J59" s="87">
        <v>185.2929677589245</v>
      </c>
      <c r="K59" s="87">
        <v>187.67914425494109</v>
      </c>
      <c r="L59" s="87">
        <v>182.40260108527218</v>
      </c>
      <c r="M59" s="87">
        <v>163.53679839890629</v>
      </c>
      <c r="N59" s="87">
        <v>118.04589935372383</v>
      </c>
      <c r="O59" s="87">
        <v>93.825963996995384</v>
      </c>
      <c r="P59" s="87">
        <v>67.939067808990615</v>
      </c>
      <c r="Q59" s="87">
        <v>66.950588113229273</v>
      </c>
    </row>
    <row r="60" spans="1:17" x14ac:dyDescent="0.25">
      <c r="A60" s="150" t="s">
        <v>29</v>
      </c>
      <c r="B60" s="87">
        <v>188.45126845651123</v>
      </c>
      <c r="C60" s="87">
        <v>169.64309339179826</v>
      </c>
      <c r="D60" s="87">
        <v>244.89225319423321</v>
      </c>
      <c r="E60" s="87">
        <v>134.68244195488694</v>
      </c>
      <c r="F60" s="87">
        <v>172.18094908013219</v>
      </c>
      <c r="G60" s="87">
        <v>166.91306911532052</v>
      </c>
      <c r="H60" s="87">
        <v>150.7711485313252</v>
      </c>
      <c r="I60" s="87">
        <v>161.5791134409809</v>
      </c>
      <c r="J60" s="87">
        <v>172.17427066084178</v>
      </c>
      <c r="K60" s="87">
        <v>91.592153533627851</v>
      </c>
      <c r="L60" s="87">
        <v>53.844127348552426</v>
      </c>
      <c r="M60" s="87">
        <v>18.845126269567963</v>
      </c>
      <c r="N60" s="87">
        <v>21.537239528834952</v>
      </c>
      <c r="O60" s="87">
        <v>37.707365364318107</v>
      </c>
      <c r="P60" s="87">
        <v>21.536953352568968</v>
      </c>
      <c r="Q60" s="87">
        <v>24.240497641898614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5.0703968347825974</v>
      </c>
      <c r="I61" s="87">
        <v>0</v>
      </c>
      <c r="J61" s="87">
        <v>2.6695372472139329</v>
      </c>
      <c r="K61" s="87">
        <v>2.6660680283269946</v>
      </c>
      <c r="L61" s="87">
        <v>2.5496621393896794</v>
      </c>
      <c r="M61" s="87">
        <v>2.5499979176732834</v>
      </c>
      <c r="N61" s="87">
        <v>2.5503654804645191</v>
      </c>
      <c r="O61" s="87">
        <v>2.5510063495565429</v>
      </c>
      <c r="P61" s="87">
        <v>2.5486293433987521</v>
      </c>
      <c r="Q61" s="87">
        <v>2.4231942654323255</v>
      </c>
    </row>
    <row r="62" spans="1:17" x14ac:dyDescent="0.25">
      <c r="A62" s="150" t="s">
        <v>26</v>
      </c>
      <c r="B62" s="87">
        <v>4111.9006226297797</v>
      </c>
      <c r="C62" s="87">
        <v>4118.5317995131982</v>
      </c>
      <c r="D62" s="87">
        <v>3954.6888253441921</v>
      </c>
      <c r="E62" s="87">
        <v>3125.25906041594</v>
      </c>
      <c r="F62" s="87">
        <v>3695.9681402369361</v>
      </c>
      <c r="G62" s="87">
        <v>4612.5396428009499</v>
      </c>
      <c r="H62" s="87">
        <v>4160.197737880113</v>
      </c>
      <c r="I62" s="87">
        <v>4988.401810735103</v>
      </c>
      <c r="J62" s="87">
        <v>4507.4187168828748</v>
      </c>
      <c r="K62" s="87">
        <v>4111.4093183553796</v>
      </c>
      <c r="L62" s="87">
        <v>4469.7289534695383</v>
      </c>
      <c r="M62" s="87">
        <v>4109.1556441284965</v>
      </c>
      <c r="N62" s="87">
        <v>4016.859363091537</v>
      </c>
      <c r="O62" s="87">
        <v>4009.7553361963151</v>
      </c>
      <c r="P62" s="87">
        <v>4175.3314983820055</v>
      </c>
      <c r="Q62" s="87">
        <v>4111.1975156603748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125.12845440656722</v>
      </c>
      <c r="F64" s="87">
        <v>112.59133627579193</v>
      </c>
      <c r="G64" s="87">
        <v>57.584243381724967</v>
      </c>
      <c r="H64" s="87">
        <v>104.49678070120049</v>
      </c>
      <c r="I64" s="87">
        <v>106.46867878473678</v>
      </c>
      <c r="J64" s="87">
        <v>100.69283687855632</v>
      </c>
      <c r="K64" s="87">
        <v>357.88481025226065</v>
      </c>
      <c r="L64" s="87">
        <v>152.76123613692329</v>
      </c>
      <c r="M64" s="87">
        <v>57.951970473524717</v>
      </c>
      <c r="N64" s="87">
        <v>52.285921269501301</v>
      </c>
      <c r="O64" s="87">
        <v>161.02297209990485</v>
      </c>
      <c r="P64" s="87">
        <v>163.86934771032739</v>
      </c>
      <c r="Q64" s="87">
        <v>182.79979190298684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626.36617871332692</v>
      </c>
      <c r="C67" s="204">
        <v>612.06942454611203</v>
      </c>
      <c r="D67" s="204">
        <v>594.32000555408001</v>
      </c>
      <c r="E67" s="204">
        <v>620.34511485025826</v>
      </c>
      <c r="F67" s="204">
        <v>654.4680717074533</v>
      </c>
      <c r="G67" s="204">
        <v>758.9464278835444</v>
      </c>
      <c r="H67" s="204">
        <v>697.33954693437875</v>
      </c>
      <c r="I67" s="204">
        <v>764.91421842095463</v>
      </c>
      <c r="J67" s="204">
        <v>730.60338065964925</v>
      </c>
      <c r="K67" s="204">
        <v>706.32969760597257</v>
      </c>
      <c r="L67" s="204">
        <v>721.62237669182264</v>
      </c>
      <c r="M67" s="204">
        <v>651.30521278492597</v>
      </c>
      <c r="N67" s="204">
        <v>633.91211790960256</v>
      </c>
      <c r="O67" s="204">
        <v>648.76109368722746</v>
      </c>
      <c r="P67" s="204">
        <v>664.0797825687024</v>
      </c>
      <c r="Q67" s="204">
        <v>661.245126294437</v>
      </c>
    </row>
    <row r="68" spans="1:17" x14ac:dyDescent="0.25">
      <c r="A68" s="152" t="s">
        <v>243</v>
      </c>
      <c r="B68" s="151">
        <v>626.36617871332692</v>
      </c>
      <c r="C68" s="151">
        <v>612.06942454611203</v>
      </c>
      <c r="D68" s="151">
        <v>594.32000555408001</v>
      </c>
      <c r="E68" s="151">
        <v>620.34511485025826</v>
      </c>
      <c r="F68" s="151">
        <v>654.4680717074533</v>
      </c>
      <c r="G68" s="151">
        <v>758.9464278835444</v>
      </c>
      <c r="H68" s="151">
        <v>697.33954693437875</v>
      </c>
      <c r="I68" s="151">
        <v>764.91421842095463</v>
      </c>
      <c r="J68" s="151">
        <v>730.60338065964925</v>
      </c>
      <c r="K68" s="151">
        <v>706.32969760597257</v>
      </c>
      <c r="L68" s="151">
        <v>721.62237669182264</v>
      </c>
      <c r="M68" s="151">
        <v>651.30521278492597</v>
      </c>
      <c r="N68" s="151">
        <v>633.91211790960256</v>
      </c>
      <c r="O68" s="151">
        <v>648.76109368722746</v>
      </c>
      <c r="P68" s="151">
        <v>664.0797825687024</v>
      </c>
      <c r="Q68" s="151">
        <v>661.245126294437</v>
      </c>
    </row>
    <row r="69" spans="1:17" x14ac:dyDescent="0.25">
      <c r="A69" s="150" t="s">
        <v>33</v>
      </c>
      <c r="B69" s="87">
        <v>81.05692196070865</v>
      </c>
      <c r="C69" s="87">
        <v>66.055470940291315</v>
      </c>
      <c r="D69" s="87">
        <v>62.899475537446719</v>
      </c>
      <c r="E69" s="87">
        <v>163.4777382666266</v>
      </c>
      <c r="F69" s="87">
        <v>153.1881501806661</v>
      </c>
      <c r="G69" s="87">
        <v>163.86454084409343</v>
      </c>
      <c r="H69" s="87">
        <v>151.76339532665895</v>
      </c>
      <c r="I69" s="87">
        <v>125.51129201040833</v>
      </c>
      <c r="J69" s="87">
        <v>148.61663568971741</v>
      </c>
      <c r="K69" s="87">
        <v>149.36662923230816</v>
      </c>
      <c r="L69" s="87">
        <v>152.1165738931675</v>
      </c>
      <c r="M69" s="87">
        <v>140.91684277260816</v>
      </c>
      <c r="N69" s="87">
        <v>140.82948642042652</v>
      </c>
      <c r="O69" s="87">
        <v>145.3482016354331</v>
      </c>
      <c r="P69" s="87">
        <v>146.51471032069864</v>
      </c>
      <c r="Q69" s="87">
        <v>145.00138793659048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14.134309186078047</v>
      </c>
      <c r="C71" s="87">
        <v>15.599681943376698</v>
      </c>
      <c r="D71" s="87">
        <v>13.82762796028539</v>
      </c>
      <c r="E71" s="87">
        <v>16.57006291236678</v>
      </c>
      <c r="F71" s="87">
        <v>6.1888243290500871</v>
      </c>
      <c r="G71" s="87">
        <v>3.5335498160557841</v>
      </c>
      <c r="H71" s="87">
        <v>2.9465799663939136</v>
      </c>
      <c r="I71" s="87">
        <v>2.011362680631652</v>
      </c>
      <c r="J71" s="87">
        <v>2.3577732032838261</v>
      </c>
      <c r="K71" s="87">
        <v>2.652727357468696</v>
      </c>
      <c r="L71" s="87">
        <v>2.3557017776929197</v>
      </c>
      <c r="M71" s="87">
        <v>2.650424007031706</v>
      </c>
      <c r="N71" s="87">
        <v>1.7667728047022062</v>
      </c>
      <c r="O71" s="87">
        <v>1.1789169176340621</v>
      </c>
      <c r="P71" s="87">
        <v>0.58876431165307985</v>
      </c>
      <c r="Q71" s="87">
        <v>4.3557198063889704</v>
      </c>
    </row>
    <row r="72" spans="1:17" x14ac:dyDescent="0.25">
      <c r="A72" s="150" t="s">
        <v>125</v>
      </c>
      <c r="B72" s="87">
        <v>29.467226939806327</v>
      </c>
      <c r="C72" s="87">
        <v>30.12720082352784</v>
      </c>
      <c r="D72" s="87">
        <v>27.64177622686503</v>
      </c>
      <c r="E72" s="87">
        <v>45.372485380568882</v>
      </c>
      <c r="F72" s="87">
        <v>30.671380878570062</v>
      </c>
      <c r="G72" s="87">
        <v>27.227359105295747</v>
      </c>
      <c r="H72" s="87">
        <v>26.900364180793215</v>
      </c>
      <c r="I72" s="87">
        <v>24.139110051152503</v>
      </c>
      <c r="J72" s="87">
        <v>21.617512905207857</v>
      </c>
      <c r="K72" s="87">
        <v>21.895900163076458</v>
      </c>
      <c r="L72" s="87">
        <v>21.280303459948421</v>
      </c>
      <c r="M72" s="87">
        <v>19.079293146539062</v>
      </c>
      <c r="N72" s="87">
        <v>13.772021591267778</v>
      </c>
      <c r="O72" s="87">
        <v>10.946362466316128</v>
      </c>
      <c r="P72" s="87">
        <v>7.9262245777155727</v>
      </c>
      <c r="Q72" s="87">
        <v>7.8109019465434155</v>
      </c>
    </row>
    <row r="73" spans="1:17" x14ac:dyDescent="0.25">
      <c r="A73" s="150" t="s">
        <v>29</v>
      </c>
      <c r="B73" s="87">
        <v>21.98598131992631</v>
      </c>
      <c r="C73" s="87">
        <v>19.791694229043131</v>
      </c>
      <c r="D73" s="87">
        <v>28.570762872660527</v>
      </c>
      <c r="E73" s="87">
        <v>15.712951561403477</v>
      </c>
      <c r="F73" s="87">
        <v>20.087777392682089</v>
      </c>
      <c r="G73" s="87">
        <v>19.473191396787392</v>
      </c>
      <c r="H73" s="87">
        <v>17.589967328654609</v>
      </c>
      <c r="I73" s="87">
        <v>18.850896568114436</v>
      </c>
      <c r="J73" s="87">
        <v>20.086998243764871</v>
      </c>
      <c r="K73" s="87">
        <v>10.685751245589913</v>
      </c>
      <c r="L73" s="87">
        <v>6.2818148573311161</v>
      </c>
      <c r="M73" s="87">
        <v>2.1985980647829289</v>
      </c>
      <c r="N73" s="87">
        <v>2.5126779450307444</v>
      </c>
      <c r="O73" s="87">
        <v>4.3991926258371121</v>
      </c>
      <c r="P73" s="87">
        <v>2.512644557799713</v>
      </c>
      <c r="Q73" s="87">
        <v>2.8280580582215049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0.59154629739130316</v>
      </c>
      <c r="I74" s="87">
        <v>0</v>
      </c>
      <c r="J74" s="87">
        <v>0.31144601217495876</v>
      </c>
      <c r="K74" s="87">
        <v>0.31104126997148268</v>
      </c>
      <c r="L74" s="87">
        <v>0.2974605829287959</v>
      </c>
      <c r="M74" s="87">
        <v>0.29749975706188303</v>
      </c>
      <c r="N74" s="87">
        <v>0.29754263938752723</v>
      </c>
      <c r="O74" s="87">
        <v>0.29761740744826332</v>
      </c>
      <c r="P74" s="87">
        <v>0.29734009006318773</v>
      </c>
      <c r="Q74" s="87">
        <v>0.28270599763377136</v>
      </c>
    </row>
    <row r="75" spans="1:17" x14ac:dyDescent="0.25">
      <c r="A75" s="150" t="s">
        <v>26</v>
      </c>
      <c r="B75" s="87">
        <v>479.72173930680765</v>
      </c>
      <c r="C75" s="87">
        <v>480.49537660987306</v>
      </c>
      <c r="D75" s="87">
        <v>461.3803629568223</v>
      </c>
      <c r="E75" s="87">
        <v>364.61355704852633</v>
      </c>
      <c r="F75" s="87">
        <v>431.19628302764255</v>
      </c>
      <c r="G75" s="87">
        <v>538.12962499344417</v>
      </c>
      <c r="H75" s="87">
        <v>485.35640275268003</v>
      </c>
      <c r="I75" s="87">
        <v>581.98021125242849</v>
      </c>
      <c r="J75" s="87">
        <v>525.86551696966876</v>
      </c>
      <c r="K75" s="87">
        <v>479.66442047479416</v>
      </c>
      <c r="L75" s="87">
        <v>521.46837790477946</v>
      </c>
      <c r="M75" s="87">
        <v>479.40149181499106</v>
      </c>
      <c r="N75" s="87">
        <v>468.63359236067936</v>
      </c>
      <c r="O75" s="87">
        <v>467.80478922290331</v>
      </c>
      <c r="P75" s="87">
        <v>487.1220081445673</v>
      </c>
      <c r="Q75" s="87">
        <v>479.63971016037704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14.598319680766174</v>
      </c>
      <c r="F77" s="87">
        <v>13.135655898842392</v>
      </c>
      <c r="G77" s="87">
        <v>6.718161727867912</v>
      </c>
      <c r="H77" s="87">
        <v>12.191291081806726</v>
      </c>
      <c r="I77" s="87">
        <v>12.421345858219288</v>
      </c>
      <c r="J77" s="87">
        <v>11.747497635831571</v>
      </c>
      <c r="K77" s="87">
        <v>41.753227862763744</v>
      </c>
      <c r="L77" s="87">
        <v>17.822144215974383</v>
      </c>
      <c r="M77" s="87">
        <v>6.7610632219112157</v>
      </c>
      <c r="N77" s="87">
        <v>6.1000241481084858</v>
      </c>
      <c r="O77" s="87">
        <v>18.786013411655563</v>
      </c>
      <c r="P77" s="87">
        <v>19.118090566204859</v>
      </c>
      <c r="Q77" s="87">
        <v>21.326642388681801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74.711225364248392</v>
      </c>
      <c r="C81" s="96">
        <v>71.564322285444234</v>
      </c>
      <c r="D81" s="96">
        <v>62.742677871509528</v>
      </c>
      <c r="E81" s="96">
        <v>53.925925612521269</v>
      </c>
      <c r="F81" s="96">
        <v>62.183132400336312</v>
      </c>
      <c r="G81" s="96">
        <v>75.068057168443943</v>
      </c>
      <c r="H81" s="96">
        <v>68.784400708280529</v>
      </c>
      <c r="I81" s="96">
        <v>76.642808808560062</v>
      </c>
      <c r="J81" s="96">
        <v>67.570230211010397</v>
      </c>
      <c r="K81" s="96">
        <v>64.605637423638683</v>
      </c>
      <c r="L81" s="96">
        <v>66.987622550474313</v>
      </c>
      <c r="M81" s="96">
        <v>63.572477434705334</v>
      </c>
      <c r="N81" s="96">
        <v>60.216907826348368</v>
      </c>
      <c r="O81" s="96">
        <v>60.575607235684991</v>
      </c>
      <c r="P81" s="96">
        <v>62.443955012109676</v>
      </c>
      <c r="Q81" s="96">
        <v>58.441966728385459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74.711225364248392</v>
      </c>
      <c r="C86" s="158">
        <v>71.564322285444234</v>
      </c>
      <c r="D86" s="158">
        <v>62.742677871509528</v>
      </c>
      <c r="E86" s="158">
        <v>53.925925612521269</v>
      </c>
      <c r="F86" s="158">
        <v>62.183132400336312</v>
      </c>
      <c r="G86" s="158">
        <v>75.068057168443943</v>
      </c>
      <c r="H86" s="158">
        <v>68.784400708280529</v>
      </c>
      <c r="I86" s="158">
        <v>76.642808808560062</v>
      </c>
      <c r="J86" s="158">
        <v>67.570230211010397</v>
      </c>
      <c r="K86" s="158">
        <v>64.605637423638683</v>
      </c>
      <c r="L86" s="158">
        <v>66.987622550474313</v>
      </c>
      <c r="M86" s="158">
        <v>63.572477434705334</v>
      </c>
      <c r="N86" s="158">
        <v>60.216907826348368</v>
      </c>
      <c r="O86" s="158">
        <v>60.575607235684991</v>
      </c>
      <c r="P86" s="158">
        <v>62.443955012109676</v>
      </c>
      <c r="Q86" s="158">
        <v>58.441966728385459</v>
      </c>
    </row>
    <row r="87" spans="1:17" x14ac:dyDescent="0.25">
      <c r="A87" s="92" t="s">
        <v>125</v>
      </c>
      <c r="B87" s="91">
        <v>4.3236063204344077</v>
      </c>
      <c r="C87" s="91">
        <v>4.22236071136994</v>
      </c>
      <c r="D87" s="91">
        <v>3.5465041817812155</v>
      </c>
      <c r="E87" s="91">
        <v>5.9678940702253742</v>
      </c>
      <c r="F87" s="91">
        <v>4.1294134383491992</v>
      </c>
      <c r="G87" s="91">
        <v>3.6152466624611916</v>
      </c>
      <c r="H87" s="91">
        <v>3.612105390206898</v>
      </c>
      <c r="I87" s="91">
        <v>3.0523514618875445</v>
      </c>
      <c r="J87" s="91">
        <v>2.6680284938296914</v>
      </c>
      <c r="K87" s="91">
        <v>2.8203957306687677</v>
      </c>
      <c r="L87" s="91">
        <v>2.6264770139102884</v>
      </c>
      <c r="M87" s="91">
        <v>2.4332290624243194</v>
      </c>
      <c r="N87" s="91">
        <v>1.7191104969737347</v>
      </c>
      <c r="O87" s="91">
        <v>1.3850255003656864</v>
      </c>
      <c r="P87" s="91">
        <v>0.99979108747653722</v>
      </c>
      <c r="Q87" s="91">
        <v>0.93647327614483189</v>
      </c>
    </row>
    <row r="88" spans="1:17" x14ac:dyDescent="0.25">
      <c r="A88" s="92" t="s">
        <v>26</v>
      </c>
      <c r="B88" s="91">
        <v>70.387619043813984</v>
      </c>
      <c r="C88" s="91">
        <v>67.34196157407429</v>
      </c>
      <c r="D88" s="91">
        <v>59.196173689728312</v>
      </c>
      <c r="E88" s="91">
        <v>47.958031542295892</v>
      </c>
      <c r="F88" s="91">
        <v>58.053718961987116</v>
      </c>
      <c r="G88" s="91">
        <v>71.452810505982754</v>
      </c>
      <c r="H88" s="91">
        <v>65.172295318073637</v>
      </c>
      <c r="I88" s="91">
        <v>73.590457346672522</v>
      </c>
      <c r="J88" s="91">
        <v>64.902201717180702</v>
      </c>
      <c r="K88" s="91">
        <v>61.785241692969912</v>
      </c>
      <c r="L88" s="91">
        <v>64.361145536564024</v>
      </c>
      <c r="M88" s="91">
        <v>61.139248372281017</v>
      </c>
      <c r="N88" s="91">
        <v>58.497797329374635</v>
      </c>
      <c r="O88" s="91">
        <v>59.190581735319306</v>
      </c>
      <c r="P88" s="91">
        <v>61.444163924633138</v>
      </c>
      <c r="Q88" s="91">
        <v>57.505493452240628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0.99999999999999989</v>
      </c>
      <c r="D95" s="77">
        <f t="shared" si="0"/>
        <v>0.99999999999999989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1.34244565175895E-2</v>
      </c>
      <c r="C100" s="238">
        <f t="shared" si="5"/>
        <v>1.3505056448257651E-2</v>
      </c>
      <c r="D100" s="238">
        <f t="shared" si="5"/>
        <v>1.3463883833843822E-2</v>
      </c>
      <c r="E100" s="238">
        <f t="shared" si="5"/>
        <v>8.2545215933599203E-2</v>
      </c>
      <c r="F100" s="238">
        <f t="shared" si="5"/>
        <v>0.12843403235279055</v>
      </c>
      <c r="G100" s="238">
        <f t="shared" si="5"/>
        <v>0.22304729275025584</v>
      </c>
      <c r="H100" s="238">
        <f t="shared" si="5"/>
        <v>0.16079964808548647</v>
      </c>
      <c r="I100" s="238">
        <f t="shared" si="5"/>
        <v>0.15678042539171441</v>
      </c>
      <c r="J100" s="238">
        <f t="shared" si="5"/>
        <v>0.13161202445499787</v>
      </c>
      <c r="K100" s="238">
        <f t="shared" si="5"/>
        <v>6.3814579915607156E-2</v>
      </c>
      <c r="L100" s="238">
        <f t="shared" si="5"/>
        <v>0.16080410116221944</v>
      </c>
      <c r="M100" s="238">
        <f t="shared" si="5"/>
        <v>0.27453101437565169</v>
      </c>
      <c r="N100" s="238">
        <f t="shared" si="5"/>
        <v>0.21684583401477872</v>
      </c>
      <c r="O100" s="238">
        <f t="shared" si="5"/>
        <v>9.1963011657792929E-2</v>
      </c>
      <c r="P100" s="238">
        <f t="shared" si="5"/>
        <v>9.745367842102691E-2</v>
      </c>
      <c r="Q100" s="238">
        <f t="shared" si="5"/>
        <v>8.3473804113653696E-2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0.9865755434824105</v>
      </c>
      <c r="C102" s="237">
        <f t="shared" si="7"/>
        <v>0.98649494355174228</v>
      </c>
      <c r="D102" s="237">
        <f t="shared" si="7"/>
        <v>0.98653611616615611</v>
      </c>
      <c r="E102" s="237">
        <f t="shared" si="7"/>
        <v>0.9174547840664008</v>
      </c>
      <c r="F102" s="237">
        <f t="shared" si="7"/>
        <v>0.87156596764720939</v>
      </c>
      <c r="G102" s="237">
        <f t="shared" si="7"/>
        <v>0.77695270724974419</v>
      </c>
      <c r="H102" s="237">
        <f t="shared" si="7"/>
        <v>0.83920035191451359</v>
      </c>
      <c r="I102" s="237">
        <f t="shared" si="7"/>
        <v>0.84321957460828567</v>
      </c>
      <c r="J102" s="237">
        <f t="shared" si="7"/>
        <v>0.86838797554500213</v>
      </c>
      <c r="K102" s="237">
        <f t="shared" si="7"/>
        <v>0.93618542008439287</v>
      </c>
      <c r="L102" s="237">
        <f t="shared" si="7"/>
        <v>0.83919589883778067</v>
      </c>
      <c r="M102" s="237">
        <f t="shared" si="7"/>
        <v>0.72546898562434825</v>
      </c>
      <c r="N102" s="237">
        <f t="shared" si="7"/>
        <v>0.78315416598522125</v>
      </c>
      <c r="O102" s="237">
        <f t="shared" si="7"/>
        <v>0.90803698834220703</v>
      </c>
      <c r="P102" s="237">
        <f t="shared" si="7"/>
        <v>0.90254632157897308</v>
      </c>
      <c r="Q102" s="237">
        <f t="shared" si="7"/>
        <v>0.91652619588634632</v>
      </c>
    </row>
    <row r="103" spans="1:17" x14ac:dyDescent="0.25">
      <c r="A103" s="142" t="s">
        <v>249</v>
      </c>
      <c r="B103" s="235">
        <f t="shared" ref="B103:Q103" si="8">IF(B$17=0,0,B$17/B$5)</f>
        <v>0.9865755434824105</v>
      </c>
      <c r="C103" s="235">
        <f t="shared" si="8"/>
        <v>0.98649494355174228</v>
      </c>
      <c r="D103" s="235">
        <f t="shared" si="8"/>
        <v>0.98653611616615611</v>
      </c>
      <c r="E103" s="235">
        <f t="shared" si="8"/>
        <v>0.9174547840664008</v>
      </c>
      <c r="F103" s="235">
        <f t="shared" si="8"/>
        <v>0.87156596764720939</v>
      </c>
      <c r="G103" s="235">
        <f t="shared" si="8"/>
        <v>0.77695270724974419</v>
      </c>
      <c r="H103" s="235">
        <f t="shared" si="8"/>
        <v>0.83920035191451359</v>
      </c>
      <c r="I103" s="235">
        <f t="shared" si="8"/>
        <v>0.84321957460828567</v>
      </c>
      <c r="J103" s="235">
        <f t="shared" si="8"/>
        <v>0.86838797554500213</v>
      </c>
      <c r="K103" s="235">
        <f t="shared" si="8"/>
        <v>0.93618542008439287</v>
      </c>
      <c r="L103" s="235">
        <f t="shared" si="8"/>
        <v>0.83919589883778067</v>
      </c>
      <c r="M103" s="235">
        <f t="shared" si="8"/>
        <v>0.72546898562434825</v>
      </c>
      <c r="N103" s="235">
        <f t="shared" si="8"/>
        <v>0.78315416598522125</v>
      </c>
      <c r="O103" s="235">
        <f t="shared" si="8"/>
        <v>0.90803698834220703</v>
      </c>
      <c r="P103" s="235">
        <f t="shared" si="8"/>
        <v>0.90254632157897308</v>
      </c>
      <c r="Q103" s="235">
        <f t="shared" si="8"/>
        <v>0.91652619588634632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0.99999999999999978</v>
      </c>
      <c r="D107" s="77">
        <f t="shared" si="11"/>
        <v>1.0000000000000002</v>
      </c>
      <c r="E107" s="77">
        <f t="shared" si="11"/>
        <v>1</v>
      </c>
      <c r="F107" s="77">
        <f t="shared" si="11"/>
        <v>0.99999999999999978</v>
      </c>
      <c r="G107" s="77">
        <f t="shared" si="11"/>
        <v>1</v>
      </c>
      <c r="H107" s="77">
        <f t="shared" si="11"/>
        <v>1</v>
      </c>
      <c r="I107" s="77">
        <f t="shared" si="11"/>
        <v>0.99999999999999989</v>
      </c>
      <c r="J107" s="77">
        <f t="shared" si="11"/>
        <v>0.99999999999999989</v>
      </c>
      <c r="K107" s="77">
        <f t="shared" si="11"/>
        <v>0.99999999999999978</v>
      </c>
      <c r="L107" s="77">
        <f t="shared" si="11"/>
        <v>0.99999999999999989</v>
      </c>
      <c r="M107" s="77">
        <f t="shared" si="11"/>
        <v>0.99999999999999989</v>
      </c>
      <c r="N107" s="77">
        <f t="shared" si="11"/>
        <v>1</v>
      </c>
      <c r="O107" s="77">
        <f t="shared" si="11"/>
        <v>1.0000000000000002</v>
      </c>
      <c r="P107" s="77">
        <f t="shared" si="11"/>
        <v>1.0000000000000002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9.8682786337615739E-3</v>
      </c>
      <c r="C112" s="201">
        <f t="shared" si="16"/>
        <v>1.0064108507447239E-2</v>
      </c>
      <c r="D112" s="201">
        <f t="shared" si="16"/>
        <v>1.001593175049088E-2</v>
      </c>
      <c r="E112" s="201">
        <f t="shared" si="16"/>
        <v>9.5473823972141089E-3</v>
      </c>
      <c r="F112" s="201">
        <f t="shared" si="16"/>
        <v>1.0193589063870462E-2</v>
      </c>
      <c r="G112" s="201">
        <f t="shared" si="16"/>
        <v>1.0499216933370994E-2</v>
      </c>
      <c r="H112" s="201">
        <f t="shared" si="16"/>
        <v>1.0865489815129085E-2</v>
      </c>
      <c r="I112" s="201">
        <f t="shared" si="16"/>
        <v>1.1294335359884026E-2</v>
      </c>
      <c r="J112" s="201">
        <f t="shared" si="16"/>
        <v>1.0930012991408044E-2</v>
      </c>
      <c r="K112" s="201">
        <f t="shared" si="16"/>
        <v>1.086310727819719E-2</v>
      </c>
      <c r="L112" s="201">
        <f t="shared" si="16"/>
        <v>1.1700995268483214E-2</v>
      </c>
      <c r="M112" s="201">
        <f t="shared" si="16"/>
        <v>1.2063658082759698E-2</v>
      </c>
      <c r="N112" s="201">
        <f t="shared" si="16"/>
        <v>1.1762614714911454E-2</v>
      </c>
      <c r="O112" s="201">
        <f t="shared" si="16"/>
        <v>1.1781717310316641E-2</v>
      </c>
      <c r="P112" s="201">
        <f t="shared" si="16"/>
        <v>1.1753459511487608E-2</v>
      </c>
      <c r="Q112" s="201">
        <f t="shared" si="16"/>
        <v>1.165161040454016E-2</v>
      </c>
    </row>
    <row r="113" spans="1:17" x14ac:dyDescent="0.25">
      <c r="A113" s="127" t="s">
        <v>238</v>
      </c>
      <c r="B113" s="200">
        <f t="shared" ref="B113:Q113" si="17">IF(B$41=0,0,B$41/B$31)</f>
        <v>2.8699470184528651E-2</v>
      </c>
      <c r="C113" s="200">
        <f t="shared" si="17"/>
        <v>2.8693793956305863E-2</v>
      </c>
      <c r="D113" s="200">
        <f t="shared" si="17"/>
        <v>2.8695190384043744E-2</v>
      </c>
      <c r="E113" s="200">
        <f t="shared" si="17"/>
        <v>2.8708771524718429E-2</v>
      </c>
      <c r="F113" s="200">
        <f t="shared" si="17"/>
        <v>2.8690040896699402E-2</v>
      </c>
      <c r="G113" s="200">
        <f t="shared" si="17"/>
        <v>2.8681182117873308E-2</v>
      </c>
      <c r="H113" s="200">
        <f t="shared" si="17"/>
        <v>2.8670565512604957E-2</v>
      </c>
      <c r="I113" s="200">
        <f t="shared" si="17"/>
        <v>2.8658135206959878E-2</v>
      </c>
      <c r="J113" s="200">
        <f t="shared" si="17"/>
        <v>2.8668695275611351E-2</v>
      </c>
      <c r="K113" s="200">
        <f t="shared" si="17"/>
        <v>2.8670634571646449E-2</v>
      </c>
      <c r="L113" s="200">
        <f t="shared" si="17"/>
        <v>2.8646347963232378E-2</v>
      </c>
      <c r="M113" s="200">
        <f t="shared" si="17"/>
        <v>2.8635835997601156E-2</v>
      </c>
      <c r="N113" s="200">
        <f t="shared" si="17"/>
        <v>2.8644561892321403E-2</v>
      </c>
      <c r="O113" s="200">
        <f t="shared" si="17"/>
        <v>2.8644008193903871E-2</v>
      </c>
      <c r="P113" s="200">
        <f t="shared" si="17"/>
        <v>2.86448272605366E-2</v>
      </c>
      <c r="Q113" s="200">
        <f t="shared" si="17"/>
        <v>2.8647779408564059E-2</v>
      </c>
    </row>
    <row r="114" spans="1:17" x14ac:dyDescent="0.25">
      <c r="A114" s="142" t="s">
        <v>247</v>
      </c>
      <c r="B114" s="199">
        <f t="shared" ref="B114:Q114" si="18">IF(B$42=0,0,B$42/B$31)</f>
        <v>2.8699470184528651E-2</v>
      </c>
      <c r="C114" s="199">
        <f t="shared" si="18"/>
        <v>2.8693793956305863E-2</v>
      </c>
      <c r="D114" s="199">
        <f t="shared" si="18"/>
        <v>2.8695190384043744E-2</v>
      </c>
      <c r="E114" s="199">
        <f t="shared" si="18"/>
        <v>2.8708771524718429E-2</v>
      </c>
      <c r="F114" s="199">
        <f t="shared" si="18"/>
        <v>2.8690040896699402E-2</v>
      </c>
      <c r="G114" s="199">
        <f t="shared" si="18"/>
        <v>2.8681182117873308E-2</v>
      </c>
      <c r="H114" s="199">
        <f t="shared" si="18"/>
        <v>2.8670565512604957E-2</v>
      </c>
      <c r="I114" s="199">
        <f t="shared" si="18"/>
        <v>2.8658135206959878E-2</v>
      </c>
      <c r="J114" s="199">
        <f t="shared" si="18"/>
        <v>2.8668695275611351E-2</v>
      </c>
      <c r="K114" s="199">
        <f t="shared" si="18"/>
        <v>2.8670634571646449E-2</v>
      </c>
      <c r="L114" s="199">
        <f t="shared" si="18"/>
        <v>2.8646347963232378E-2</v>
      </c>
      <c r="M114" s="199">
        <f t="shared" si="18"/>
        <v>2.8635835997601156E-2</v>
      </c>
      <c r="N114" s="199">
        <f t="shared" si="18"/>
        <v>2.8644561892321403E-2</v>
      </c>
      <c r="O114" s="199">
        <f t="shared" si="18"/>
        <v>2.8644008193903871E-2</v>
      </c>
      <c r="P114" s="199">
        <f t="shared" si="18"/>
        <v>2.86448272605366E-2</v>
      </c>
      <c r="Q114" s="199">
        <f t="shared" si="18"/>
        <v>2.8647779408564059E-2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0.86098410553585947</v>
      </c>
      <c r="C116" s="200">
        <f t="shared" si="20"/>
        <v>0.86081381868917617</v>
      </c>
      <c r="D116" s="200">
        <f t="shared" si="20"/>
        <v>0.86085571152131246</v>
      </c>
      <c r="E116" s="200">
        <f t="shared" si="20"/>
        <v>0.86126314574155305</v>
      </c>
      <c r="F116" s="200">
        <f t="shared" si="20"/>
        <v>0.86070122690098205</v>
      </c>
      <c r="G116" s="200">
        <f t="shared" si="20"/>
        <v>0.86043546353619926</v>
      </c>
      <c r="H116" s="200">
        <f t="shared" si="20"/>
        <v>0.86011696537814863</v>
      </c>
      <c r="I116" s="200">
        <f t="shared" si="20"/>
        <v>0.85974405620879646</v>
      </c>
      <c r="J116" s="200">
        <f t="shared" si="20"/>
        <v>0.86006085826834078</v>
      </c>
      <c r="K116" s="200">
        <f t="shared" si="20"/>
        <v>0.86011903714939364</v>
      </c>
      <c r="L116" s="200">
        <f t="shared" si="20"/>
        <v>0.85939043889697098</v>
      </c>
      <c r="M116" s="200">
        <f t="shared" si="20"/>
        <v>0.859075079928035</v>
      </c>
      <c r="N116" s="200">
        <f t="shared" si="20"/>
        <v>0.85933685676964222</v>
      </c>
      <c r="O116" s="200">
        <f t="shared" si="20"/>
        <v>0.85932024581711619</v>
      </c>
      <c r="P116" s="200">
        <f t="shared" si="20"/>
        <v>0.85934481781609795</v>
      </c>
      <c r="Q116" s="200">
        <f t="shared" si="20"/>
        <v>0.85943338225692167</v>
      </c>
    </row>
    <row r="117" spans="1:17" x14ac:dyDescent="0.25">
      <c r="A117" s="142" t="s">
        <v>245</v>
      </c>
      <c r="B117" s="199">
        <f t="shared" ref="B117:Q117" si="21">IF(B$55=0,0,B$55/B$31)</f>
        <v>0.86098410553585947</v>
      </c>
      <c r="C117" s="199">
        <f t="shared" si="21"/>
        <v>0.86081381868917617</v>
      </c>
      <c r="D117" s="199">
        <f t="shared" si="21"/>
        <v>0.86085571152131246</v>
      </c>
      <c r="E117" s="199">
        <f t="shared" si="21"/>
        <v>0.86126314574155305</v>
      </c>
      <c r="F117" s="199">
        <f t="shared" si="21"/>
        <v>0.86070122690098205</v>
      </c>
      <c r="G117" s="199">
        <f t="shared" si="21"/>
        <v>0.86043546353619926</v>
      </c>
      <c r="H117" s="199">
        <f t="shared" si="21"/>
        <v>0.86011696537814863</v>
      </c>
      <c r="I117" s="199">
        <f t="shared" si="21"/>
        <v>0.85974405620879646</v>
      </c>
      <c r="J117" s="199">
        <f t="shared" si="21"/>
        <v>0.86006085826834078</v>
      </c>
      <c r="K117" s="199">
        <f t="shared" si="21"/>
        <v>0.86011903714939364</v>
      </c>
      <c r="L117" s="199">
        <f t="shared" si="21"/>
        <v>0.85939043889697098</v>
      </c>
      <c r="M117" s="199">
        <f t="shared" si="21"/>
        <v>0.859075079928035</v>
      </c>
      <c r="N117" s="199">
        <f t="shared" si="21"/>
        <v>0.85933685676964222</v>
      </c>
      <c r="O117" s="199">
        <f t="shared" si="21"/>
        <v>0.85932024581711619</v>
      </c>
      <c r="P117" s="199">
        <f t="shared" si="21"/>
        <v>0.85934481781609795</v>
      </c>
      <c r="Q117" s="199">
        <f t="shared" si="21"/>
        <v>0.85943338225692167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0.10044814564585028</v>
      </c>
      <c r="C119" s="200">
        <f t="shared" si="23"/>
        <v>0.10042827884707055</v>
      </c>
      <c r="D119" s="200">
        <f t="shared" si="23"/>
        <v>0.1004331663441531</v>
      </c>
      <c r="E119" s="200">
        <f t="shared" si="23"/>
        <v>0.1004807003365145</v>
      </c>
      <c r="F119" s="200">
        <f t="shared" si="23"/>
        <v>0.10041514313844792</v>
      </c>
      <c r="G119" s="200">
        <f t="shared" si="23"/>
        <v>0.10038413741255657</v>
      </c>
      <c r="H119" s="200">
        <f t="shared" si="23"/>
        <v>0.10034697929411737</v>
      </c>
      <c r="I119" s="200">
        <f t="shared" si="23"/>
        <v>0.10030347322435955</v>
      </c>
      <c r="J119" s="200">
        <f t="shared" si="23"/>
        <v>0.10034043346463975</v>
      </c>
      <c r="K119" s="200">
        <f t="shared" si="23"/>
        <v>0.10034722100076257</v>
      </c>
      <c r="L119" s="200">
        <f t="shared" si="23"/>
        <v>0.1002622178713133</v>
      </c>
      <c r="M119" s="200">
        <f t="shared" si="23"/>
        <v>0.10022542599160401</v>
      </c>
      <c r="N119" s="200">
        <f t="shared" si="23"/>
        <v>0.10025596662312491</v>
      </c>
      <c r="O119" s="200">
        <f t="shared" si="23"/>
        <v>0.10025402867866352</v>
      </c>
      <c r="P119" s="200">
        <f t="shared" si="23"/>
        <v>0.1002568954118781</v>
      </c>
      <c r="Q119" s="200">
        <f t="shared" si="23"/>
        <v>0.10026722792997418</v>
      </c>
    </row>
    <row r="120" spans="1:17" x14ac:dyDescent="0.25">
      <c r="A120" s="142" t="s">
        <v>243</v>
      </c>
      <c r="B120" s="199">
        <f t="shared" ref="B120:Q120" si="24">IF(B$68=0,0,B$68/B$31)</f>
        <v>0.10044814564585028</v>
      </c>
      <c r="C120" s="199">
        <f t="shared" si="24"/>
        <v>0.10042827884707055</v>
      </c>
      <c r="D120" s="199">
        <f t="shared" si="24"/>
        <v>0.1004331663441531</v>
      </c>
      <c r="E120" s="199">
        <f t="shared" si="24"/>
        <v>0.1004807003365145</v>
      </c>
      <c r="F120" s="199">
        <f t="shared" si="24"/>
        <v>0.10041514313844792</v>
      </c>
      <c r="G120" s="199">
        <f t="shared" si="24"/>
        <v>0.10038413741255657</v>
      </c>
      <c r="H120" s="199">
        <f t="shared" si="24"/>
        <v>0.10034697929411737</v>
      </c>
      <c r="I120" s="199">
        <f t="shared" si="24"/>
        <v>0.10030347322435955</v>
      </c>
      <c r="J120" s="199">
        <f t="shared" si="24"/>
        <v>0.10034043346463975</v>
      </c>
      <c r="K120" s="199">
        <f t="shared" si="24"/>
        <v>0.10034722100076257</v>
      </c>
      <c r="L120" s="199">
        <f t="shared" si="24"/>
        <v>0.1002622178713133</v>
      </c>
      <c r="M120" s="199">
        <f t="shared" si="24"/>
        <v>0.10022542599160401</v>
      </c>
      <c r="N120" s="199">
        <f t="shared" si="24"/>
        <v>0.10025596662312491</v>
      </c>
      <c r="O120" s="199">
        <f t="shared" si="24"/>
        <v>0.10025402867866352</v>
      </c>
      <c r="P120" s="199">
        <f t="shared" si="24"/>
        <v>0.1002568954118781</v>
      </c>
      <c r="Q120" s="199">
        <f t="shared" si="24"/>
        <v>0.10026722792997418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1.3045472611424107</v>
      </c>
      <c r="C133" s="230">
        <f>IF(C$5=0,0,C$5/PPA_fec!C$5)</f>
        <v>1.2799568694732897</v>
      </c>
      <c r="D133" s="230">
        <f>IF(D$5=0,0,D$5/PPA_fec!D$5)</f>
        <v>1.2644690604591491</v>
      </c>
      <c r="E133" s="230">
        <f>IF(E$5=0,0,E$5/PPA_fec!E$5)</f>
        <v>0.19051102346834009</v>
      </c>
      <c r="F133" s="230">
        <f>IF(F$5=0,0,F$5/PPA_fec!F$5)</f>
        <v>0.12094086331463073</v>
      </c>
      <c r="G133" s="230">
        <f>IF(G$5=0,0,G$5/PPA_fec!G$5)</f>
        <v>7.4416846623272553E-2</v>
      </c>
      <c r="H133" s="230">
        <f>IF(H$5=0,0,H$5/PPA_fec!H$5)</f>
        <v>0.10108882471112697</v>
      </c>
      <c r="I133" s="230">
        <f>IF(I$5=0,0,I$5/PPA_fec!I$5)</f>
        <v>0.11017338977903342</v>
      </c>
      <c r="J133" s="230">
        <f>IF(J$5=0,0,J$5/PPA_fec!J$5)</f>
        <v>0.13010452109339327</v>
      </c>
      <c r="K133" s="230">
        <f>IF(K$5=0,0,K$5/PPA_fec!K$5)</f>
        <v>0.25883853812163904</v>
      </c>
      <c r="L133" s="230">
        <f>IF(L$5=0,0,L$5/PPA_fec!L$5)</f>
        <v>0.10585903279343004</v>
      </c>
      <c r="M133" s="230">
        <f>IF(M$5=0,0,M$5/PPA_fec!M$5)</f>
        <v>6.0028623925725728E-2</v>
      </c>
      <c r="N133" s="230">
        <f>IF(N$5=0,0,N$5/PPA_fec!N$5)</f>
        <v>7.4889586644916267E-2</v>
      </c>
      <c r="O133" s="230">
        <f>IF(O$5=0,0,O$5/PPA_fec!O$5)</f>
        <v>0.18103479318689294</v>
      </c>
      <c r="P133" s="230">
        <f>IF(P$5=0,0,P$5/PPA_fec!P$5)</f>
        <v>0.17494482915833512</v>
      </c>
      <c r="Q133" s="230">
        <f>IF(Q$5=0,0,Q$5/PPA_fec!Q$5)</f>
        <v>0.20524135820644676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1.2784139787108235</v>
      </c>
      <c r="C138" s="227">
        <f>IF(C$10=0,0,C$10/PPA_fec!C$10)</f>
        <v>1.2618470600404399</v>
      </c>
      <c r="D138" s="227">
        <f>IF(D$10=0,0,D$10/PPA_fec!D$10)</f>
        <v>1.2427779640667036</v>
      </c>
      <c r="E138" s="227">
        <f>IF(E$10=0,0,E$10/PPA_fec!E$10)</f>
        <v>1.1479606433919332</v>
      </c>
      <c r="F138" s="227">
        <f>IF(F$10=0,0,F$10/PPA_fec!F$10)</f>
        <v>1.1338827890749761</v>
      </c>
      <c r="G138" s="227">
        <f>IF(G$10=0,0,G$10/PPA_fec!G$10)</f>
        <v>1.2116667777064098</v>
      </c>
      <c r="H138" s="227">
        <f>IF(H$10=0,0,H$10/PPA_fec!H$10)</f>
        <v>1.1865969348586511</v>
      </c>
      <c r="I138" s="227">
        <f>IF(I$10=0,0,I$10/PPA_fec!I$10)</f>
        <v>1.2609083804974519</v>
      </c>
      <c r="J138" s="227">
        <f>IF(J$10=0,0,J$10/PPA_fec!J$10)</f>
        <v>1.2499796389428672</v>
      </c>
      <c r="K138" s="227">
        <f>IF(K$10=0,0,K$10/PPA_fec!K$10)</f>
        <v>1.2057682220592174</v>
      </c>
      <c r="L138" s="227">
        <f>IF(L$10=0,0,L$10/PPA_fec!L$10)</f>
        <v>1.2426248184470523</v>
      </c>
      <c r="M138" s="227">
        <f>IF(M$10=0,0,M$10/PPA_fec!M$10)</f>
        <v>1.2029976625691321</v>
      </c>
      <c r="N138" s="227">
        <f>IF(N$10=0,0,N$10/PPA_fec!N$10)</f>
        <v>1.1854616182928053</v>
      </c>
      <c r="O138" s="227">
        <f>IF(O$10=0,0,O$10/PPA_fec!O$10)</f>
        <v>1.2153188008530784</v>
      </c>
      <c r="P138" s="227">
        <f>IF(P$10=0,0,P$10/PPA_fec!P$10)</f>
        <v>1.2445556702057055</v>
      </c>
      <c r="Q138" s="227">
        <f>IF(Q$10=0,0,Q$10/PPA_fec!Q$10)</f>
        <v>1.2506335259735166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1.6185290658952913</v>
      </c>
      <c r="C140" s="226">
        <f>IF(C$16=0,0,C$16/PPA_fec!C$16)</f>
        <v>1.5909364067518745</v>
      </c>
      <c r="D140" s="226">
        <f>IF(D$16=0,0,D$16/PPA_fec!D$16)</f>
        <v>1.5734125973165614</v>
      </c>
      <c r="E140" s="226">
        <f>IF(E$16=0,0,E$16/PPA_fec!E$16)</f>
        <v>0.21948729443531398</v>
      </c>
      <c r="F140" s="226">
        <f>IF(F$16=0,0,F$16/PPA_fec!F$16)</f>
        <v>0.13240690187864501</v>
      </c>
      <c r="G140" s="226">
        <f>IF(G$16=0,0,G$16/PPA_fec!G$16)</f>
        <v>7.2386917667807388E-2</v>
      </c>
      <c r="H140" s="226">
        <f>IF(H$16=0,0,H$16/PPA_fec!H$16)</f>
        <v>0.10611841434776682</v>
      </c>
      <c r="I140" s="226">
        <f>IF(I$16=0,0,I$16/PPA_fec!I$16)</f>
        <v>0.11598736784600981</v>
      </c>
      <c r="J140" s="226">
        <f>IF(J$16=0,0,J$16/PPA_fec!J$16)</f>
        <v>0.14105439889065638</v>
      </c>
      <c r="K140" s="226">
        <f>IF(K$16=0,0,K$16/PPA_fec!K$16)</f>
        <v>0.30254803560505988</v>
      </c>
      <c r="L140" s="226">
        <f>IF(L$16=0,0,L$16/PPA_fec!L$16)</f>
        <v>0.11066555086413402</v>
      </c>
      <c r="M140" s="226">
        <f>IF(M$16=0,0,M$16/PPA_fec!M$16)</f>
        <v>5.4296008245110113E-2</v>
      </c>
      <c r="N140" s="226">
        <f>IF(N$16=0,0,N$16/PPA_fec!N$16)</f>
        <v>7.3239174944994476E-2</v>
      </c>
      <c r="O140" s="226">
        <f>IF(O$16=0,0,O$16/PPA_fec!O$16)</f>
        <v>0.2047071337404584</v>
      </c>
      <c r="P140" s="226">
        <f>IF(P$16=0,0,P$16/PPA_fec!P$16)</f>
        <v>0.19644536086948358</v>
      </c>
      <c r="Q140" s="226">
        <f>IF(Q$16=0,0,Q$16/PPA_fec!Q$16)</f>
        <v>0.23410819102489075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1.6457967599527481</v>
      </c>
      <c r="C143" s="230">
        <f>IF(C$31=0,0,C$31/PPA_fec!C$31)</f>
        <v>1.5928596294549442</v>
      </c>
      <c r="D143" s="230">
        <f>IF(D$31=0,0,D$31/PPA_fec!D$31)</f>
        <v>1.5763341460747431</v>
      </c>
      <c r="E143" s="230">
        <f>IF(E$31=0,0,E$31/PPA_fec!E$31)</f>
        <v>1.5275265840217742</v>
      </c>
      <c r="F143" s="230">
        <f>IF(F$31=0,0,F$31/PPA_fec!F$31)</f>
        <v>1.4131463371316659</v>
      </c>
      <c r="G143" s="230">
        <f>IF(G$31=0,0,G$31/PPA_fec!G$31)</f>
        <v>1.4661296840688016</v>
      </c>
      <c r="H143" s="230">
        <f>IF(H$31=0,0,H$31/PPA_fec!H$31)</f>
        <v>1.3873946286752206</v>
      </c>
      <c r="I143" s="230">
        <f>IF(I$31=0,0,I$31/PPA_fec!I$31)</f>
        <v>1.4183027596197475</v>
      </c>
      <c r="J143" s="230">
        <f>IF(J$31=0,0,J$31/PPA_fec!J$31)</f>
        <v>1.4528753529495395</v>
      </c>
      <c r="K143" s="230">
        <f>IF(K$31=0,0,K$31/PPA_fec!K$31)</f>
        <v>1.4101193143154602</v>
      </c>
      <c r="L143" s="230">
        <f>IF(L$31=0,0,L$31/PPA_fec!L$31)</f>
        <v>1.349159560681771</v>
      </c>
      <c r="M143" s="230">
        <f>IF(M$31=0,0,M$31/PPA_fec!M$31)</f>
        <v>1.2668694387016275</v>
      </c>
      <c r="N143" s="230">
        <f>IF(N$31=0,0,N$31/PPA_fec!N$31)</f>
        <v>1.2803529933153586</v>
      </c>
      <c r="O143" s="230">
        <f>IF(O$31=0,0,O$31/PPA_fec!O$31)</f>
        <v>1.3104719032264502</v>
      </c>
      <c r="P143" s="230">
        <f>IF(P$31=0,0,P$31/PPA_fec!P$31)</f>
        <v>1.345224312735378</v>
      </c>
      <c r="Q143" s="230">
        <f>IF(Q$31=0,0,Q$31/PPA_fec!Q$31)</f>
        <v>1.3636100950130297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1.2784139787108235</v>
      </c>
      <c r="C148" s="227">
        <f>IF(C$36=0,0,C$36/PPA_fec!C$36)</f>
        <v>1.2618470600404399</v>
      </c>
      <c r="D148" s="227">
        <f>IF(D$36=0,0,D$36/PPA_fec!D$36)</f>
        <v>1.2427779640667034</v>
      </c>
      <c r="E148" s="227">
        <f>IF(E$36=0,0,E$36/PPA_fec!E$36)</f>
        <v>1.1479606433919334</v>
      </c>
      <c r="F148" s="227">
        <f>IF(F$36=0,0,F$36/PPA_fec!F$36)</f>
        <v>1.1338827890749761</v>
      </c>
      <c r="G148" s="227">
        <f>IF(G$36=0,0,G$36/PPA_fec!G$36)</f>
        <v>1.2116667777064098</v>
      </c>
      <c r="H148" s="227">
        <f>IF(H$36=0,0,H$36/PPA_fec!H$36)</f>
        <v>1.1865969348586511</v>
      </c>
      <c r="I148" s="227">
        <f>IF(I$36=0,0,I$36/PPA_fec!I$36)</f>
        <v>1.2609083804974519</v>
      </c>
      <c r="J148" s="227">
        <f>IF(J$36=0,0,J$36/PPA_fec!J$36)</f>
        <v>1.249979638942867</v>
      </c>
      <c r="K148" s="227">
        <f>IF(K$36=0,0,K$36/PPA_fec!K$36)</f>
        <v>1.2057682220592174</v>
      </c>
      <c r="L148" s="227">
        <f>IF(L$36=0,0,L$36/PPA_fec!L$36)</f>
        <v>1.2426248184470519</v>
      </c>
      <c r="M148" s="227">
        <f>IF(M$36=0,0,M$36/PPA_fec!M$36)</f>
        <v>1.2029976625691319</v>
      </c>
      <c r="N148" s="227">
        <f>IF(N$36=0,0,N$36/PPA_fec!N$36)</f>
        <v>1.1854616182928053</v>
      </c>
      <c r="O148" s="227">
        <f>IF(O$36=0,0,O$36/PPA_fec!O$36)</f>
        <v>1.2153188008530786</v>
      </c>
      <c r="P148" s="227">
        <f>IF(P$36=0,0,P$36/PPA_fec!P$36)</f>
        <v>1.2445556702057055</v>
      </c>
      <c r="Q148" s="227">
        <f>IF(Q$36=0,0,Q$36/PPA_fec!Q$36)</f>
        <v>1.2506335259735164</v>
      </c>
    </row>
    <row r="149" spans="1:17" x14ac:dyDescent="0.25">
      <c r="A149" s="127" t="s">
        <v>238</v>
      </c>
      <c r="B149" s="225">
        <f>IF(B$41=0,0,B$41/PPA_fec!B$41)</f>
        <v>0.47258830778814287</v>
      </c>
      <c r="C149" s="225">
        <f>IF(C$41=0,0,C$41/PPA_fec!C$41)</f>
        <v>0.44011059492445809</v>
      </c>
      <c r="D149" s="225">
        <f>IF(D$41=0,0,D$41/PPA_fec!D$41)</f>
        <v>0.42673778554163427</v>
      </c>
      <c r="E149" s="225">
        <f>IF(E$41=0,0,E$41/PPA_fec!E$41)</f>
        <v>0.4520638715252</v>
      </c>
      <c r="F149" s="225">
        <f>IF(F$41=0,0,F$41/PPA_fec!F$41)</f>
        <v>0.41527104420052818</v>
      </c>
      <c r="G149" s="225">
        <f>IF(G$41=0,0,G$41/PPA_fec!G$41)</f>
        <v>0.46291483408109807</v>
      </c>
      <c r="H149" s="225">
        <f>IF(H$41=0,0,H$41/PPA_fec!H$41)</f>
        <v>0.4465250474960713</v>
      </c>
      <c r="I149" s="225">
        <f>IF(I$41=0,0,I$41/PPA_fec!I$41)</f>
        <v>0.47724379072076495</v>
      </c>
      <c r="J149" s="225">
        <f>IF(J$41=0,0,J$41/PPA_fec!J$41)</f>
        <v>0.48940653955792934</v>
      </c>
      <c r="K149" s="225">
        <f>IF(K$41=0,0,K$41/PPA_fec!K$41)</f>
        <v>0.47442781612418938</v>
      </c>
      <c r="L149" s="225">
        <f>IF(L$41=0,0,L$41/PPA_fec!L$41)</f>
        <v>0.47970800419694043</v>
      </c>
      <c r="M149" s="225">
        <f>IF(M$41=0,0,M$41/PPA_fec!M$41)</f>
        <v>0.44071033953916616</v>
      </c>
      <c r="N149" s="225">
        <f>IF(N$41=0,0,N$41/PPA_fec!N$41)</f>
        <v>0.42868307154139229</v>
      </c>
      <c r="O149" s="225">
        <f>IF(O$41=0,0,O$41/PPA_fec!O$41)</f>
        <v>0.47016760377524996</v>
      </c>
      <c r="P149" s="225">
        <f>IF(P$41=0,0,P$41/PPA_fec!P$41)</f>
        <v>0.49428308266359122</v>
      </c>
      <c r="Q149" s="225">
        <f>IF(Q$41=0,0,Q$41/PPA_fec!Q$41)</f>
        <v>0.49698707472366188</v>
      </c>
    </row>
    <row r="150" spans="1:17" x14ac:dyDescent="0.25">
      <c r="A150" s="127" t="s">
        <v>237</v>
      </c>
      <c r="B150" s="226">
        <f>IF(B$54=0,0,B$54/PPA_fec!B$54)</f>
        <v>1.9525495774591037</v>
      </c>
      <c r="C150" s="226">
        <f>IF(C$54=0,0,C$54/PPA_fec!C$54)</f>
        <v>1.9005608132548828</v>
      </c>
      <c r="D150" s="226">
        <f>IF(D$54=0,0,D$54/PPA_fec!D$54)</f>
        <v>1.8870859255247041</v>
      </c>
      <c r="E150" s="226">
        <f>IF(E$54=0,0,E$54/PPA_fec!E$54)</f>
        <v>1.8048210933514319</v>
      </c>
      <c r="F150" s="226">
        <f>IF(F$54=0,0,F$54/PPA_fec!F$54)</f>
        <v>1.6701520136348105</v>
      </c>
      <c r="G150" s="226">
        <f>IF(G$54=0,0,G$54/PPA_fec!G$54)</f>
        <v>1.7147285722122005</v>
      </c>
      <c r="H150" s="226">
        <f>IF(H$54=0,0,H$54/PPA_fec!H$54)</f>
        <v>1.6178152354412687</v>
      </c>
      <c r="I150" s="226">
        <f>IF(I$54=0,0,I$54/PPA_fec!I$54)</f>
        <v>1.6435923933014052</v>
      </c>
      <c r="J150" s="226">
        <f>IF(J$54=0,0,J$54/PPA_fec!J$54)</f>
        <v>1.6841260076912485</v>
      </c>
      <c r="K150" s="226">
        <f>IF(K$54=0,0,K$54/PPA_fec!K$54)</f>
        <v>1.6349383910446036</v>
      </c>
      <c r="L150" s="226">
        <f>IF(L$54=0,0,L$54/PPA_fec!L$54)</f>
        <v>1.5522843041717251</v>
      </c>
      <c r="M150" s="226">
        <f>IF(M$54=0,0,M$54/PPA_fec!M$54)</f>
        <v>1.4608167565832331</v>
      </c>
      <c r="N150" s="226">
        <f>IF(N$54=0,0,N$54/PPA_fec!N$54)</f>
        <v>1.4838703417131254</v>
      </c>
      <c r="O150" s="226">
        <f>IF(O$54=0,0,O$54/PPA_fec!O$54)</f>
        <v>1.5060400929362698</v>
      </c>
      <c r="P150" s="226">
        <f>IF(P$54=0,0,P$54/PPA_fec!P$54)</f>
        <v>1.5417817264339984</v>
      </c>
      <c r="Q150" s="226">
        <f>IF(Q$54=0,0,Q$54/PPA_fec!Q$54)</f>
        <v>1.5644851604638366</v>
      </c>
    </row>
    <row r="151" spans="1:17" x14ac:dyDescent="0.25">
      <c r="A151" s="72" t="s">
        <v>236</v>
      </c>
      <c r="B151" s="258">
        <f>IF(B$67=0,0,B$67/PPA_fec!B$67)</f>
        <v>1.6380908643579781</v>
      </c>
      <c r="C151" s="258">
        <f>IF(C$67=0,0,C$67/PPA_fec!C$67)</f>
        <v>1.579306096242896</v>
      </c>
      <c r="D151" s="258">
        <f>IF(D$67=0,0,D$67/PPA_fec!D$67)</f>
        <v>1.5598653023618421</v>
      </c>
      <c r="E151" s="258">
        <f>IF(E$67=0,0,E$67/PPA_fec!E$67)</f>
        <v>1.5250720065310488</v>
      </c>
      <c r="F151" s="258">
        <f>IF(F$67=0,0,F$67/PPA_fec!F$67)</f>
        <v>1.4091284403747619</v>
      </c>
      <c r="G151" s="258">
        <f>IF(G$67=0,0,G$67/PPA_fec!G$67)</f>
        <v>1.4709021985498589</v>
      </c>
      <c r="H151" s="258">
        <f>IF(H$67=0,0,H$67/PPA_fec!H$67)</f>
        <v>1.3937111733390388</v>
      </c>
      <c r="I151" s="258">
        <f>IF(I$67=0,0,I$67/PPA_fec!I$67)</f>
        <v>1.4294445663016211</v>
      </c>
      <c r="J151" s="258">
        <f>IF(J$67=0,0,J$67/PPA_fec!J$67)</f>
        <v>1.4649130211976356</v>
      </c>
      <c r="K151" s="258">
        <f>IF(K$67=0,0,K$67/PPA_fec!K$67)</f>
        <v>1.4217513190168671</v>
      </c>
      <c r="L151" s="258">
        <f>IF(L$67=0,0,L$67/PPA_fec!L$67)</f>
        <v>1.3651740749702357</v>
      </c>
      <c r="M151" s="258">
        <f>IF(M$67=0,0,M$67/PPA_fec!M$67)</f>
        <v>1.2792977365007259</v>
      </c>
      <c r="N151" s="258">
        <f>IF(N$67=0,0,N$67/PPA_fec!N$67)</f>
        <v>1.2893277075103586</v>
      </c>
      <c r="O151" s="258">
        <f>IF(O$67=0,0,O$67/PPA_fec!O$67)</f>
        <v>1.3268428391634279</v>
      </c>
      <c r="P151" s="258">
        <f>IF(P$67=0,0,P$67/PPA_fec!P$67)</f>
        <v>1.3645196674469651</v>
      </c>
      <c r="Q151" s="258">
        <f>IF(Q$67=0,0,Q$67/PPA_fec!Q$67)</f>
        <v>1.3824594705292952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0.25293478883204767</v>
      </c>
      <c r="C153" s="230">
        <f>IF(C$81=0,0,C$81/PPA_fec!C$81)</f>
        <v>0.24965701641616964</v>
      </c>
      <c r="D153" s="230">
        <f>IF(D$81=0,0,D$81/PPA_fec!D$81)</f>
        <v>0.24588418707946372</v>
      </c>
      <c r="E153" s="230">
        <f>IF(E$81=0,0,E$81/PPA_fec!E$81)</f>
        <v>0.22712453693336787</v>
      </c>
      <c r="F153" s="230">
        <f>IF(F$81=0,0,F$81/PPA_fec!F$81)</f>
        <v>0.22433922703519341</v>
      </c>
      <c r="G153" s="230">
        <f>IF(G$81=0,0,G$81/PPA_fec!G$81)</f>
        <v>0.23972882466681966</v>
      </c>
      <c r="H153" s="230">
        <f>IF(H$81=0,0,H$81/PPA_fec!H$81)</f>
        <v>0.23476874482386859</v>
      </c>
      <c r="I153" s="230">
        <f>IF(I$81=0,0,I$81/PPA_fec!I$81)</f>
        <v>0.24947129824041403</v>
      </c>
      <c r="J153" s="230">
        <f>IF(J$81=0,0,J$81/PPA_fec!J$81)</f>
        <v>0.24730904173873189</v>
      </c>
      <c r="K153" s="230">
        <f>IF(K$81=0,0,K$81/PPA_fec!K$81)</f>
        <v>0.23856179274141698</v>
      </c>
      <c r="L153" s="230">
        <f>IF(L$81=0,0,L$81/PPA_fec!L$81)</f>
        <v>0.24585388714875897</v>
      </c>
      <c r="M153" s="230">
        <f>IF(M$81=0,0,M$81/PPA_fec!M$81)</f>
        <v>0.23801363628252237</v>
      </c>
      <c r="N153" s="230">
        <f>IF(N$81=0,0,N$81/PPA_fec!N$81)</f>
        <v>0.23454412192344531</v>
      </c>
      <c r="O153" s="230">
        <f>IF(O$81=0,0,O$81/PPA_fec!O$81)</f>
        <v>0.24045137911224582</v>
      </c>
      <c r="P153" s="230">
        <f>IF(P$81=0,0,P$81/PPA_fec!P$81)</f>
        <v>0.24623590704995982</v>
      </c>
      <c r="Q153" s="230">
        <f>IF(Q$81=0,0,Q$81/PPA_fec!Q$81)</f>
        <v>0.24743841358601407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1.2784139787108237</v>
      </c>
      <c r="C158" s="273">
        <f>IF(C$86=0,0,C$86/PPA_fec!C$86)</f>
        <v>1.2618470600404401</v>
      </c>
      <c r="D158" s="273">
        <f>IF(D$86=0,0,D$86/PPA_fec!D$86)</f>
        <v>1.2427779640667032</v>
      </c>
      <c r="E158" s="273">
        <f>IF(E$86=0,0,E$86/PPA_fec!E$86)</f>
        <v>1.1479606433919334</v>
      </c>
      <c r="F158" s="273">
        <f>IF(F$86=0,0,F$86/PPA_fec!F$86)</f>
        <v>1.1338827890749763</v>
      </c>
      <c r="G158" s="273">
        <f>IF(G$86=0,0,G$86/PPA_fec!G$86)</f>
        <v>1.2116667777064096</v>
      </c>
      <c r="H158" s="273">
        <f>IF(H$86=0,0,H$86/PPA_fec!H$86)</f>
        <v>1.1865969348586511</v>
      </c>
      <c r="I158" s="273">
        <f>IF(I$86=0,0,I$86/PPA_fec!I$86)</f>
        <v>1.2609083804974521</v>
      </c>
      <c r="J158" s="273">
        <f>IF(J$86=0,0,J$86/PPA_fec!J$86)</f>
        <v>1.2499796389428675</v>
      </c>
      <c r="K158" s="273">
        <f>IF(K$86=0,0,K$86/PPA_fec!K$86)</f>
        <v>1.2057682220592176</v>
      </c>
      <c r="L158" s="273">
        <f>IF(L$86=0,0,L$86/PPA_fec!L$86)</f>
        <v>1.2426248184470525</v>
      </c>
      <c r="M158" s="273">
        <f>IF(M$86=0,0,M$86/PPA_fec!M$86)</f>
        <v>1.2029976625691319</v>
      </c>
      <c r="N158" s="273">
        <f>IF(N$86=0,0,N$86/PPA_fec!N$86)</f>
        <v>1.1854616182928055</v>
      </c>
      <c r="O158" s="273">
        <f>IF(O$86=0,0,O$86/PPA_fec!O$86)</f>
        <v>1.2153188008530784</v>
      </c>
      <c r="P158" s="273">
        <f>IF(P$86=0,0,P$86/PPA_fec!P$86)</f>
        <v>1.2445556702057055</v>
      </c>
      <c r="Q158" s="273">
        <f>IF(Q$86=0,0,Q$86/PPA_fec!Q$86)</f>
        <v>1.2506335259735164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39891.483064781321</v>
      </c>
      <c r="C3" s="46">
        <v>39911.334641273832</v>
      </c>
      <c r="D3" s="46">
        <v>39867.572374483039</v>
      </c>
      <c r="E3" s="46">
        <v>39718.411475740308</v>
      </c>
      <c r="F3" s="46">
        <v>39791.351487644984</v>
      </c>
      <c r="G3" s="46">
        <v>38399.230761191066</v>
      </c>
      <c r="H3" s="46">
        <v>38768.040377075165</v>
      </c>
      <c r="I3" s="46">
        <v>38872.529705742076</v>
      </c>
      <c r="J3" s="46">
        <v>37559.579571541813</v>
      </c>
      <c r="K3" s="46">
        <v>36918.094315636539</v>
      </c>
      <c r="L3" s="46">
        <v>38110</v>
      </c>
      <c r="M3" s="46">
        <v>37942.507451454148</v>
      </c>
      <c r="N3" s="46">
        <v>38637.383651725955</v>
      </c>
      <c r="O3" s="46">
        <v>38906.789303094913</v>
      </c>
      <c r="P3" s="46">
        <v>39287.993093870806</v>
      </c>
      <c r="Q3" s="46">
        <v>41216.805426790648</v>
      </c>
    </row>
    <row r="5" spans="1:17" x14ac:dyDescent="0.25">
      <c r="A5" s="31" t="s">
        <v>257</v>
      </c>
      <c r="B5" s="46">
        <v>28240.748815164618</v>
      </c>
      <c r="C5" s="46">
        <v>28217.927339054717</v>
      </c>
      <c r="D5" s="46">
        <v>29096.398023349757</v>
      </c>
      <c r="E5" s="46">
        <v>30354.272429357075</v>
      </c>
      <c r="F5" s="46">
        <v>30860.983288101957</v>
      </c>
      <c r="G5" s="46">
        <v>31030.149430361813</v>
      </c>
      <c r="H5" s="46">
        <v>31089.733218135272</v>
      </c>
      <c r="I5" s="46">
        <v>32010.194703299348</v>
      </c>
      <c r="J5" s="46">
        <v>31315.908392194677</v>
      </c>
      <c r="K5" s="46">
        <v>31324.713481766998</v>
      </c>
      <c r="L5" s="46">
        <v>31979.127761609161</v>
      </c>
      <c r="M5" s="46">
        <v>32784.216956290242</v>
      </c>
      <c r="N5" s="46">
        <v>33471.606521991176</v>
      </c>
      <c r="O5" s="46">
        <v>33898.902747422857</v>
      </c>
      <c r="P5" s="46">
        <v>34255.386566412613</v>
      </c>
      <c r="Q5" s="46">
        <v>33929.702805721179</v>
      </c>
    </row>
    <row r="6" spans="1:17" x14ac:dyDescent="0.25">
      <c r="A6" s="294" t="s">
        <v>256</v>
      </c>
      <c r="B6" s="293">
        <v>35300.936018955777</v>
      </c>
      <c r="C6" s="293">
        <v>33534.013435753513</v>
      </c>
      <c r="D6" s="293">
        <v>34396.408396196057</v>
      </c>
      <c r="E6" s="293">
        <v>31992.828190430937</v>
      </c>
      <c r="F6" s="293">
        <v>34233.938049204102</v>
      </c>
      <c r="G6" s="293">
        <v>32875.110821141825</v>
      </c>
      <c r="H6" s="293">
        <v>34378.041530534792</v>
      </c>
      <c r="I6" s="293">
        <v>34646.475862153042</v>
      </c>
      <c r="J6" s="293">
        <v>34608.874381577305</v>
      </c>
      <c r="K6" s="293">
        <v>34695.22230483262</v>
      </c>
      <c r="L6" s="293">
        <v>34002.598789619115</v>
      </c>
      <c r="M6" s="293">
        <v>35749.517647914181</v>
      </c>
      <c r="N6" s="293">
        <v>35378.068899370635</v>
      </c>
      <c r="O6" s="293">
        <v>37477.699865855422</v>
      </c>
      <c r="P6" s="293">
        <v>38800.52211331229</v>
      </c>
      <c r="Q6" s="293">
        <v>37919.335131953732</v>
      </c>
    </row>
    <row r="7" spans="1:17" x14ac:dyDescent="0.25">
      <c r="A7" s="292" t="s">
        <v>255</v>
      </c>
      <c r="B7" s="291"/>
      <c r="C7" s="291">
        <v>0</v>
      </c>
      <c r="D7" s="291">
        <v>862.39496044254338</v>
      </c>
      <c r="E7" s="291">
        <v>0</v>
      </c>
      <c r="F7" s="291">
        <v>4360.7202571306834</v>
      </c>
      <c r="G7" s="291">
        <v>2093.8163980305244</v>
      </c>
      <c r="H7" s="291">
        <v>4116.8724815408732</v>
      </c>
      <c r="I7" s="291">
        <v>2074.5091446320257</v>
      </c>
      <c r="J7" s="291">
        <v>0</v>
      </c>
      <c r="K7" s="291">
        <v>3920.1320952102519</v>
      </c>
      <c r="L7" s="291">
        <v>0</v>
      </c>
      <c r="M7" s="291">
        <v>1746.9188582950665</v>
      </c>
      <c r="N7" s="291">
        <v>2253.2298429399834</v>
      </c>
      <c r="O7" s="291">
        <v>4488.0657646581212</v>
      </c>
      <c r="P7" s="291">
        <v>1322.8222474568684</v>
      </c>
      <c r="Q7" s="291">
        <v>2270.4764491079186</v>
      </c>
    </row>
    <row r="8" spans="1:17" x14ac:dyDescent="0.25">
      <c r="A8" s="290" t="s">
        <v>254</v>
      </c>
      <c r="B8" s="289"/>
      <c r="C8" s="289">
        <f>B6+C7-C6</f>
        <v>1766.9225832022639</v>
      </c>
      <c r="D8" s="289">
        <f t="shared" ref="D8:Q8" si="0">C6+D7-D6</f>
        <v>0</v>
      </c>
      <c r="E8" s="289">
        <f t="shared" si="0"/>
        <v>2403.5802057651199</v>
      </c>
      <c r="F8" s="289">
        <f t="shared" si="0"/>
        <v>2119.6103983575158</v>
      </c>
      <c r="G8" s="289">
        <f t="shared" si="0"/>
        <v>3452.6436260928022</v>
      </c>
      <c r="H8" s="289">
        <f t="shared" si="0"/>
        <v>2613.941772147904</v>
      </c>
      <c r="I8" s="289">
        <f t="shared" si="0"/>
        <v>1806.0748130137727</v>
      </c>
      <c r="J8" s="289">
        <f t="shared" si="0"/>
        <v>37.601480575736787</v>
      </c>
      <c r="K8" s="289">
        <f t="shared" si="0"/>
        <v>3833.7841719549397</v>
      </c>
      <c r="L8" s="289">
        <f t="shared" si="0"/>
        <v>692.62351521350502</v>
      </c>
      <c r="M8" s="289">
        <f t="shared" si="0"/>
        <v>0</v>
      </c>
      <c r="N8" s="289">
        <f t="shared" si="0"/>
        <v>2624.6785914835273</v>
      </c>
      <c r="O8" s="289">
        <f t="shared" si="0"/>
        <v>2388.4347981733372</v>
      </c>
      <c r="P8" s="289">
        <f t="shared" si="0"/>
        <v>0</v>
      </c>
      <c r="Q8" s="289">
        <f t="shared" si="0"/>
        <v>3151.6634304664767</v>
      </c>
    </row>
    <row r="9" spans="1:17" x14ac:dyDescent="0.25">
      <c r="A9" s="288" t="s">
        <v>253</v>
      </c>
      <c r="B9" s="287">
        <f>B6-B5</f>
        <v>7060.1872037911598</v>
      </c>
      <c r="C9" s="287">
        <f t="shared" ref="C9:Q9" si="1">C6-C5</f>
        <v>5316.0860966987966</v>
      </c>
      <c r="D9" s="287">
        <f t="shared" si="1"/>
        <v>5300.0103728463</v>
      </c>
      <c r="E9" s="287">
        <f t="shared" si="1"/>
        <v>1638.5557610738615</v>
      </c>
      <c r="F9" s="287">
        <f t="shared" si="1"/>
        <v>3372.9547611021444</v>
      </c>
      <c r="G9" s="287">
        <f t="shared" si="1"/>
        <v>1844.9613907800122</v>
      </c>
      <c r="H9" s="287">
        <f t="shared" si="1"/>
        <v>3288.3083123995202</v>
      </c>
      <c r="I9" s="287">
        <f t="shared" si="1"/>
        <v>2636.2811588536933</v>
      </c>
      <c r="J9" s="287">
        <f t="shared" si="1"/>
        <v>3292.9659893826283</v>
      </c>
      <c r="K9" s="287">
        <f t="shared" si="1"/>
        <v>3370.508823065622</v>
      </c>
      <c r="L9" s="287">
        <f t="shared" si="1"/>
        <v>2023.4710280099534</v>
      </c>
      <c r="M9" s="287">
        <f t="shared" si="1"/>
        <v>2965.3006916239392</v>
      </c>
      <c r="N9" s="287">
        <f t="shared" si="1"/>
        <v>1906.4623773794592</v>
      </c>
      <c r="O9" s="287">
        <f t="shared" si="1"/>
        <v>3578.7971184325652</v>
      </c>
      <c r="P9" s="287">
        <f t="shared" si="1"/>
        <v>4545.1355468996771</v>
      </c>
      <c r="Q9" s="287">
        <f t="shared" si="1"/>
        <v>3989.6323262325532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4506.619085534141</v>
      </c>
      <c r="C12" s="38">
        <v>4496.59022</v>
      </c>
      <c r="D12" s="38">
        <v>4611.8294499999993</v>
      </c>
      <c r="E12" s="38">
        <v>4797.5915100000002</v>
      </c>
      <c r="F12" s="38">
        <v>4852.0213899999999</v>
      </c>
      <c r="G12" s="38">
        <v>4837.0847471712395</v>
      </c>
      <c r="H12" s="38">
        <v>4798.0922999999993</v>
      </c>
      <c r="I12" s="38">
        <v>4905.7993400000005</v>
      </c>
      <c r="J12" s="38">
        <v>4778.3922700000003</v>
      </c>
      <c r="K12" s="38">
        <v>4716.0249800000001</v>
      </c>
      <c r="L12" s="38">
        <v>4812.8585536419896</v>
      </c>
      <c r="M12" s="38">
        <v>4928.0529464740794</v>
      </c>
      <c r="N12" s="38">
        <v>4984.4268674553314</v>
      </c>
      <c r="O12" s="38">
        <v>4940.8513067971171</v>
      </c>
      <c r="P12" s="38">
        <v>5001.2552590439009</v>
      </c>
      <c r="Q12" s="38">
        <v>4886.1900146281978</v>
      </c>
    </row>
    <row r="13" spans="1:17" x14ac:dyDescent="0.25">
      <c r="A13" s="55" t="s">
        <v>33</v>
      </c>
      <c r="B13" s="54">
        <v>254.48740526875744</v>
      </c>
      <c r="C13" s="54">
        <v>258.57456000000002</v>
      </c>
      <c r="D13" s="54">
        <v>259.49408999999997</v>
      </c>
      <c r="E13" s="54">
        <v>230.81261999999998</v>
      </c>
      <c r="F13" s="54">
        <v>284.48065000000003</v>
      </c>
      <c r="G13" s="54">
        <v>219.57547258551656</v>
      </c>
      <c r="H13" s="54">
        <v>243.9855</v>
      </c>
      <c r="I13" s="54">
        <v>190.90048000000002</v>
      </c>
      <c r="J13" s="54">
        <v>177.50304</v>
      </c>
      <c r="K13" s="54">
        <v>194.71717999999998</v>
      </c>
      <c r="L13" s="54">
        <v>199.98577041559048</v>
      </c>
      <c r="M13" s="54">
        <v>219.07320723674465</v>
      </c>
      <c r="N13" s="54">
        <v>234.85258909265286</v>
      </c>
      <c r="O13" s="54">
        <v>206.19394925358748</v>
      </c>
      <c r="P13" s="54">
        <v>223.22306076803375</v>
      </c>
      <c r="Q13" s="54">
        <v>203.80412919027609</v>
      </c>
    </row>
    <row r="14" spans="1:17" x14ac:dyDescent="0.25">
      <c r="A14" s="52" t="s">
        <v>32</v>
      </c>
      <c r="B14" s="51">
        <v>880.36359885122374</v>
      </c>
      <c r="C14" s="51">
        <v>866.24726999999996</v>
      </c>
      <c r="D14" s="51">
        <v>733.55405999999994</v>
      </c>
      <c r="E14" s="51">
        <v>675.0829</v>
      </c>
      <c r="F14" s="51">
        <v>648.11788000000001</v>
      </c>
      <c r="G14" s="51">
        <v>627.77065199384879</v>
      </c>
      <c r="H14" s="51">
        <v>602.97128999999995</v>
      </c>
      <c r="I14" s="51">
        <v>612.94354999999996</v>
      </c>
      <c r="J14" s="51">
        <v>508.20335999999998</v>
      </c>
      <c r="K14" s="51">
        <v>452.32150999999999</v>
      </c>
      <c r="L14" s="51">
        <v>398.20118898979206</v>
      </c>
      <c r="M14" s="51">
        <v>338.4666973895761</v>
      </c>
      <c r="N14" s="51">
        <v>293.92531145325648</v>
      </c>
      <c r="O14" s="51">
        <v>237.11924167025467</v>
      </c>
      <c r="P14" s="51">
        <v>198.29869038965913</v>
      </c>
      <c r="Q14" s="51">
        <v>184.67945476726919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82.401735106517634</v>
      </c>
      <c r="C16" s="51">
        <v>95.607140000000001</v>
      </c>
      <c r="D16" s="51">
        <v>92.284649999999999</v>
      </c>
      <c r="E16" s="51">
        <v>26.515170000000001</v>
      </c>
      <c r="F16" s="51">
        <v>17.59094</v>
      </c>
      <c r="G16" s="51">
        <v>17.578721534853592</v>
      </c>
      <c r="H16" s="51">
        <v>19.788519999999998</v>
      </c>
      <c r="I16" s="51">
        <v>91.689189999999996</v>
      </c>
      <c r="J16" s="51">
        <v>14.295349999999999</v>
      </c>
      <c r="K16" s="51">
        <v>13.197139999999999</v>
      </c>
      <c r="L16" s="51">
        <v>42.872314129948293</v>
      </c>
      <c r="M16" s="51">
        <v>17.580629061399332</v>
      </c>
      <c r="N16" s="51">
        <v>8.790065819956455</v>
      </c>
      <c r="O16" s="51">
        <v>6.595711936844789</v>
      </c>
      <c r="P16" s="51">
        <v>6.5902503929451193</v>
      </c>
      <c r="Q16" s="51">
        <v>5.4226829959923535</v>
      </c>
    </row>
    <row r="17" spans="1:17" x14ac:dyDescent="0.25">
      <c r="A17" s="53" t="s">
        <v>76</v>
      </c>
      <c r="B17" s="51">
        <v>497.97129275018506</v>
      </c>
      <c r="C17" s="51">
        <v>475.43024000000003</v>
      </c>
      <c r="D17" s="51">
        <v>455.96077000000002</v>
      </c>
      <c r="E17" s="51">
        <v>439.35275999999999</v>
      </c>
      <c r="F17" s="51">
        <v>398.34857</v>
      </c>
      <c r="G17" s="51">
        <v>394.27852257793052</v>
      </c>
      <c r="H17" s="51">
        <v>391.17264999999998</v>
      </c>
      <c r="I17" s="51">
        <v>334.95940000000002</v>
      </c>
      <c r="J17" s="51">
        <v>326.70735000000002</v>
      </c>
      <c r="K17" s="51">
        <v>335.01026999999999</v>
      </c>
      <c r="L17" s="51">
        <v>310.42525263833613</v>
      </c>
      <c r="M17" s="51">
        <v>280.75995723808961</v>
      </c>
      <c r="N17" s="51">
        <v>246.91724921108579</v>
      </c>
      <c r="O17" s="51">
        <v>216.19136400263187</v>
      </c>
      <c r="P17" s="51">
        <v>174.51189669543291</v>
      </c>
      <c r="Q17" s="51">
        <v>154.41715474779591</v>
      </c>
    </row>
    <row r="18" spans="1:17" x14ac:dyDescent="0.25">
      <c r="A18" s="53" t="s">
        <v>29</v>
      </c>
      <c r="B18" s="51">
        <v>299.99057099452102</v>
      </c>
      <c r="C18" s="51">
        <v>295.20988999999997</v>
      </c>
      <c r="D18" s="51">
        <v>185.30864</v>
      </c>
      <c r="E18" s="51">
        <v>209.21496999999999</v>
      </c>
      <c r="F18" s="51">
        <v>232.17837</v>
      </c>
      <c r="G18" s="51">
        <v>215.91340788106467</v>
      </c>
      <c r="H18" s="51">
        <v>192.01012</v>
      </c>
      <c r="I18" s="51">
        <v>184.39384000000001</v>
      </c>
      <c r="J18" s="51">
        <v>167.20066</v>
      </c>
      <c r="K18" s="51">
        <v>104.11409999999999</v>
      </c>
      <c r="L18" s="51">
        <v>44.903622221507675</v>
      </c>
      <c r="M18" s="51">
        <v>40.126111090087115</v>
      </c>
      <c r="N18" s="51">
        <v>38.217996422214242</v>
      </c>
      <c r="O18" s="51">
        <v>14.332165730778009</v>
      </c>
      <c r="P18" s="51">
        <v>17.196543301281103</v>
      </c>
      <c r="Q18" s="51">
        <v>24.839617023480944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1.9011199999999999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2034.922354246434</v>
      </c>
      <c r="C20" s="51">
        <v>1994.9439499999999</v>
      </c>
      <c r="D20" s="51">
        <v>2173.6707200000001</v>
      </c>
      <c r="E20" s="51">
        <v>2310.8922400000001</v>
      </c>
      <c r="F20" s="51">
        <v>2352.6140300000002</v>
      </c>
      <c r="G20" s="51">
        <v>2347.3182759370748</v>
      </c>
      <c r="H20" s="51">
        <v>2264.9353900000001</v>
      </c>
      <c r="I20" s="51">
        <v>2364.6252399999998</v>
      </c>
      <c r="J20" s="51">
        <v>2309.0133700000001</v>
      </c>
      <c r="K20" s="51">
        <v>2294.9381699999999</v>
      </c>
      <c r="L20" s="51">
        <v>2517.4454830455661</v>
      </c>
      <c r="M20" s="51">
        <v>2582.9338073291428</v>
      </c>
      <c r="N20" s="51">
        <v>2620.5090942744064</v>
      </c>
      <c r="O20" s="51">
        <v>2671.1490300046416</v>
      </c>
      <c r="P20" s="51">
        <v>2655.289466280813</v>
      </c>
      <c r="Q20" s="51">
        <v>2642.3260899471466</v>
      </c>
    </row>
    <row r="21" spans="1:17" x14ac:dyDescent="0.25">
      <c r="A21" s="53" t="s">
        <v>66</v>
      </c>
      <c r="B21" s="51">
        <v>1986.8661179214871</v>
      </c>
      <c r="C21" s="51">
        <v>1952.0402999999999</v>
      </c>
      <c r="D21" s="51">
        <v>2132.5602699999999</v>
      </c>
      <c r="E21" s="51">
        <v>2310.2922600000002</v>
      </c>
      <c r="F21" s="51">
        <v>2352.3140600000002</v>
      </c>
      <c r="G21" s="51">
        <v>2347.3182759370748</v>
      </c>
      <c r="H21" s="51">
        <v>2264.9353900000001</v>
      </c>
      <c r="I21" s="51">
        <v>2364.6252399999998</v>
      </c>
      <c r="J21" s="51">
        <v>2309.0133700000001</v>
      </c>
      <c r="K21" s="51">
        <v>2294.9381699999999</v>
      </c>
      <c r="L21" s="51">
        <v>2517.4454830455661</v>
      </c>
      <c r="M21" s="51">
        <v>2582.9338073291428</v>
      </c>
      <c r="N21" s="51">
        <v>2620.5090942744064</v>
      </c>
      <c r="O21" s="51">
        <v>2671.1490300046416</v>
      </c>
      <c r="P21" s="51">
        <v>2655.289466280813</v>
      </c>
      <c r="Q21" s="51">
        <v>2642.3260899471466</v>
      </c>
    </row>
    <row r="22" spans="1:17" x14ac:dyDescent="0.25">
      <c r="A22" s="53" t="s">
        <v>25</v>
      </c>
      <c r="B22" s="51">
        <v>48.056236324946958</v>
      </c>
      <c r="C22" s="51">
        <v>42.903649999999999</v>
      </c>
      <c r="D22" s="51">
        <v>41.11045</v>
      </c>
      <c r="E22" s="51">
        <v>0.59997999999999996</v>
      </c>
      <c r="F22" s="51">
        <v>0.29997000000000001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25.688649999999999</v>
      </c>
      <c r="F23" s="51">
        <v>25.114039999999999</v>
      </c>
      <c r="G23" s="51">
        <v>38.167541723831931</v>
      </c>
      <c r="H23" s="51">
        <v>54.23948</v>
      </c>
      <c r="I23" s="51">
        <v>60.201200000000007</v>
      </c>
      <c r="J23" s="51">
        <v>68.056910000000002</v>
      </c>
      <c r="K23" s="51">
        <v>81.909540000000007</v>
      </c>
      <c r="L23" s="51">
        <v>56.564209538034454</v>
      </c>
      <c r="M23" s="51">
        <v>54.911544294548797</v>
      </c>
      <c r="N23" s="51">
        <v>74.187896696018115</v>
      </c>
      <c r="O23" s="51">
        <v>57.514596531449328</v>
      </c>
      <c r="P23" s="51">
        <v>123.55266019968698</v>
      </c>
      <c r="Q23" s="51">
        <v>56.320934150468354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14.857429999999999</v>
      </c>
      <c r="F24" s="51">
        <v>17.7987</v>
      </c>
      <c r="G24" s="51">
        <v>25.604275771147471</v>
      </c>
      <c r="H24" s="51">
        <v>46.770969999999998</v>
      </c>
      <c r="I24" s="51">
        <v>45.671770000000002</v>
      </c>
      <c r="J24" s="51">
        <v>44.403860000000002</v>
      </c>
      <c r="K24" s="51">
        <v>60.226509999999998</v>
      </c>
      <c r="L24" s="51">
        <v>37.451211051910747</v>
      </c>
      <c r="M24" s="51">
        <v>37.164638589771862</v>
      </c>
      <c r="N24" s="51">
        <v>55.793714373861732</v>
      </c>
      <c r="O24" s="51">
        <v>40.12530348984081</v>
      </c>
      <c r="P24" s="51">
        <v>102.03481505018124</v>
      </c>
      <c r="Q24" s="51">
        <v>39.099126069460475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4.81867</v>
      </c>
      <c r="F25" s="51">
        <v>4.96427</v>
      </c>
      <c r="G25" s="51">
        <v>5.8278208714802773</v>
      </c>
      <c r="H25" s="51">
        <v>3.83101</v>
      </c>
      <c r="I25" s="51">
        <v>7.7293900000000004</v>
      </c>
      <c r="J25" s="51">
        <v>11.170769999999999</v>
      </c>
      <c r="K25" s="51">
        <v>11.08989</v>
      </c>
      <c r="L25" s="51">
        <v>13.924814131290514</v>
      </c>
      <c r="M25" s="51">
        <v>16.862576715872908</v>
      </c>
      <c r="N25" s="51">
        <v>17.650615170894838</v>
      </c>
      <c r="O25" s="51">
        <v>16.718983169503225</v>
      </c>
      <c r="P25" s="51">
        <v>19.394352254182241</v>
      </c>
      <c r="Q25" s="51">
        <v>16.384841618927268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6.0125500000000001</v>
      </c>
      <c r="F26" s="51">
        <v>2.35107</v>
      </c>
      <c r="G26" s="51">
        <v>6.7354450812041815</v>
      </c>
      <c r="H26" s="51">
        <v>3.6375000000000002</v>
      </c>
      <c r="I26" s="51">
        <v>6.8000400000000001</v>
      </c>
      <c r="J26" s="51">
        <v>12.482279999999999</v>
      </c>
      <c r="K26" s="51">
        <v>10.59314</v>
      </c>
      <c r="L26" s="51">
        <v>5.1881843548331883</v>
      </c>
      <c r="M26" s="51">
        <v>0.88432898890402145</v>
      </c>
      <c r="N26" s="51">
        <v>0.74356715126154083</v>
      </c>
      <c r="O26" s="51">
        <v>0.67030987210529513</v>
      </c>
      <c r="P26" s="51">
        <v>2.1234928953235137</v>
      </c>
      <c r="Q26" s="51">
        <v>0.83696646208061043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72.967422224400522</v>
      </c>
      <c r="C29" s="51">
        <v>74.093019999999996</v>
      </c>
      <c r="D29" s="51">
        <v>73.007919999999999</v>
      </c>
      <c r="E29" s="51">
        <v>129.30502999999999</v>
      </c>
      <c r="F29" s="51">
        <v>131.09902</v>
      </c>
      <c r="G29" s="51">
        <v>150.59212196867637</v>
      </c>
      <c r="H29" s="51">
        <v>147.39358999999999</v>
      </c>
      <c r="I29" s="51">
        <v>197.09729999999999</v>
      </c>
      <c r="J29" s="51">
        <v>166.60135</v>
      </c>
      <c r="K29" s="51">
        <v>158.79867999999999</v>
      </c>
      <c r="L29" s="51">
        <v>133.77823892908154</v>
      </c>
      <c r="M29" s="51">
        <v>204.71574676178318</v>
      </c>
      <c r="N29" s="51">
        <v>214.86437861972493</v>
      </c>
      <c r="O29" s="51">
        <v>236.55033051925173</v>
      </c>
      <c r="P29" s="51">
        <v>246.8225981468963</v>
      </c>
      <c r="Q29" s="51">
        <v>234.66609187833808</v>
      </c>
    </row>
    <row r="30" spans="1:17" x14ac:dyDescent="0.25">
      <c r="A30" s="63" t="s">
        <v>21</v>
      </c>
      <c r="B30" s="62">
        <v>1263.8783049433252</v>
      </c>
      <c r="C30" s="62">
        <v>1302.7314200000001</v>
      </c>
      <c r="D30" s="62">
        <v>1372.10266</v>
      </c>
      <c r="E30" s="62">
        <v>1425.81007</v>
      </c>
      <c r="F30" s="62">
        <v>1410.5957699999999</v>
      </c>
      <c r="G30" s="62">
        <v>1453.660682962291</v>
      </c>
      <c r="H30" s="62">
        <v>1484.5670500000001</v>
      </c>
      <c r="I30" s="62">
        <v>1480.0315700000001</v>
      </c>
      <c r="J30" s="62">
        <v>1549.01424</v>
      </c>
      <c r="K30" s="62">
        <v>1533.3398999999999</v>
      </c>
      <c r="L30" s="62">
        <v>1506.8836627239245</v>
      </c>
      <c r="M30" s="62">
        <v>1527.9519434622835</v>
      </c>
      <c r="N30" s="62">
        <v>1546.0875973192728</v>
      </c>
      <c r="O30" s="62">
        <v>1532.3241588179319</v>
      </c>
      <c r="P30" s="62">
        <v>1554.068783258811</v>
      </c>
      <c r="Q30" s="62">
        <v>1564.393314694699</v>
      </c>
    </row>
    <row r="32" spans="1:17" x14ac:dyDescent="0.25">
      <c r="A32" s="31" t="s">
        <v>63</v>
      </c>
      <c r="B32" s="70">
        <v>8558.3200446906321</v>
      </c>
      <c r="C32" s="70">
        <v>8433.8854237536125</v>
      </c>
      <c r="D32" s="70">
        <v>8408.6509352189405</v>
      </c>
      <c r="E32" s="70">
        <v>8477.9717502037693</v>
      </c>
      <c r="F32" s="70">
        <v>8717.9800715918664</v>
      </c>
      <c r="G32" s="70">
        <v>8387.6628398515331</v>
      </c>
      <c r="H32" s="70">
        <v>8214.9445431758886</v>
      </c>
      <c r="I32" s="70">
        <v>8221.305656812141</v>
      </c>
      <c r="J32" s="70">
        <v>7759.255635362053</v>
      </c>
      <c r="K32" s="70">
        <v>7635.24465753816</v>
      </c>
      <c r="L32" s="70">
        <v>7979.4659643154837</v>
      </c>
      <c r="M32" s="70">
        <v>8039.5499955807272</v>
      </c>
      <c r="N32" s="70">
        <v>8093.0761822579261</v>
      </c>
      <c r="O32" s="70">
        <v>7855.1850861159774</v>
      </c>
      <c r="P32" s="70">
        <v>7764.5028476075386</v>
      </c>
      <c r="Q32" s="70">
        <v>7614.5544891094705</v>
      </c>
    </row>
    <row r="34" spans="1:17" x14ac:dyDescent="0.25">
      <c r="A34" s="184" t="s">
        <v>252</v>
      </c>
      <c r="B34" s="190">
        <f t="shared" ref="B34:Q34" si="2">IF(B$12=0,"",B$12/B$3*1000)</f>
        <v>112.97196141381026</v>
      </c>
      <c r="C34" s="190">
        <f t="shared" si="2"/>
        <v>112.66449143872791</v>
      </c>
      <c r="D34" s="190">
        <f t="shared" si="2"/>
        <v>115.67871268108033</v>
      </c>
      <c r="E34" s="190">
        <f t="shared" si="2"/>
        <v>120.79011550928544</v>
      </c>
      <c r="F34" s="190">
        <f t="shared" si="2"/>
        <v>121.93658191043167</v>
      </c>
      <c r="G34" s="190">
        <f t="shared" si="2"/>
        <v>125.96827205351036</v>
      </c>
      <c r="H34" s="190">
        <f t="shared" si="2"/>
        <v>123.76411738461951</v>
      </c>
      <c r="I34" s="190">
        <f t="shared" si="2"/>
        <v>126.20221470369955</v>
      </c>
      <c r="J34" s="190">
        <f t="shared" si="2"/>
        <v>127.22166553803754</v>
      </c>
      <c r="K34" s="190">
        <f t="shared" si="2"/>
        <v>127.74291488828402</v>
      </c>
      <c r="L34" s="190">
        <f t="shared" si="2"/>
        <v>126.28860020052451</v>
      </c>
      <c r="M34" s="190">
        <f t="shared" si="2"/>
        <v>129.88211052680998</v>
      </c>
      <c r="N34" s="190">
        <f t="shared" si="2"/>
        <v>129.00528960202183</v>
      </c>
      <c r="O34" s="190">
        <f t="shared" si="2"/>
        <v>126.9920082149798</v>
      </c>
      <c r="P34" s="190">
        <f t="shared" si="2"/>
        <v>127.2972953109211</v>
      </c>
      <c r="Q34" s="190">
        <f t="shared" si="2"/>
        <v>118.54848923959077</v>
      </c>
    </row>
    <row r="35" spans="1:17" x14ac:dyDescent="0.25">
      <c r="A35" s="286" t="s">
        <v>251</v>
      </c>
      <c r="B35" s="285">
        <f t="shared" ref="B35:Q35" si="3">IF(B$12=0,"",B$12/B$5*1000)</f>
        <v>159.57859740299068</v>
      </c>
      <c r="C35" s="285">
        <f t="shared" si="3"/>
        <v>159.35225029006799</v>
      </c>
      <c r="D35" s="285">
        <f t="shared" si="3"/>
        <v>158.5017309118133</v>
      </c>
      <c r="E35" s="285">
        <f t="shared" si="3"/>
        <v>158.05325333247055</v>
      </c>
      <c r="F35" s="285">
        <f t="shared" si="3"/>
        <v>157.22186635156996</v>
      </c>
      <c r="G35" s="285">
        <f t="shared" si="3"/>
        <v>155.88338554497381</v>
      </c>
      <c r="H35" s="285">
        <f t="shared" si="3"/>
        <v>154.33044299013719</v>
      </c>
      <c r="I35" s="285">
        <f t="shared" si="3"/>
        <v>153.25740394494855</v>
      </c>
      <c r="J35" s="285">
        <f t="shared" si="3"/>
        <v>152.58673675233351</v>
      </c>
      <c r="K35" s="285">
        <f t="shared" si="3"/>
        <v>150.55285286950925</v>
      </c>
      <c r="L35" s="285">
        <f t="shared" si="3"/>
        <v>150.49999454393534</v>
      </c>
      <c r="M35" s="285">
        <f t="shared" si="3"/>
        <v>150.31784815981533</v>
      </c>
      <c r="N35" s="285">
        <f t="shared" si="3"/>
        <v>148.91507714696974</v>
      </c>
      <c r="O35" s="285">
        <f t="shared" si="3"/>
        <v>145.75254378027745</v>
      </c>
      <c r="P35" s="285">
        <f t="shared" si="3"/>
        <v>145.99908978833795</v>
      </c>
      <c r="Q35" s="285">
        <f t="shared" si="3"/>
        <v>144.00921937354238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54.152162027418186</v>
      </c>
      <c r="D36" s="285">
        <f>IF(FBT_ued!D$5=0,"",FBT_ued!D$5/D$5*1000)</f>
        <v>54.152162027418186</v>
      </c>
      <c r="E36" s="285">
        <f>IF(FBT_ued!E$5=0,"",FBT_ued!E$5/E$5*1000)</f>
        <v>54.152162027418179</v>
      </c>
      <c r="F36" s="285">
        <f>IF(FBT_ued!F$5=0,"",FBT_ued!F$5/F$5*1000)</f>
        <v>54.152162027418186</v>
      </c>
      <c r="G36" s="285">
        <f>IF(FBT_ued!G$5=0,"",FBT_ued!G$5/G$5*1000)</f>
        <v>54.152162027418186</v>
      </c>
      <c r="H36" s="285">
        <f>IF(FBT_ued!H$5=0,"",FBT_ued!H$5/H$5*1000)</f>
        <v>54.152162027418186</v>
      </c>
      <c r="I36" s="285">
        <f>IF(FBT_ued!I$5=0,"",FBT_ued!I$5/I$5*1000)</f>
        <v>54.152162027418179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54.152162027418179</v>
      </c>
      <c r="M36" s="285">
        <f>IF(FBT_ued!M$5=0,"",FBT_ued!M$5/M$5*1000)</f>
        <v>54.152162027418186</v>
      </c>
      <c r="N36" s="285">
        <f>IF(FBT_ued!N$5=0,"",FBT_ued!N$5/N$5*1000)</f>
        <v>54.152162027418186</v>
      </c>
      <c r="O36" s="285">
        <f>IF(FBT_ued!O$5=0,"",FBT_ued!O$5/O$5*1000)</f>
        <v>54.152162027418186</v>
      </c>
      <c r="P36" s="285">
        <f>IF(FBT_ued!P$5=0,"",FBT_ued!P$5/P$5*1000)</f>
        <v>54.152162027418179</v>
      </c>
      <c r="Q36" s="285">
        <f>IF(FBT_ued!Q$5=0,"",FBT_ued!Q$5/Q$5*1000)</f>
        <v>54.152162027418171</v>
      </c>
    </row>
    <row r="37" spans="1:17" x14ac:dyDescent="0.25">
      <c r="A37" s="284" t="s">
        <v>60</v>
      </c>
      <c r="B37" s="283">
        <f t="shared" ref="B37:Q37" si="4">IF(B$12=0,"",B$32/B$12)</f>
        <v>1.8990555629966823</v>
      </c>
      <c r="C37" s="283">
        <f t="shared" si="4"/>
        <v>1.8756179707550964</v>
      </c>
      <c r="D37" s="283">
        <f t="shared" si="4"/>
        <v>1.8232788151389556</v>
      </c>
      <c r="E37" s="283">
        <f t="shared" si="4"/>
        <v>1.7671308056412183</v>
      </c>
      <c r="F37" s="283">
        <f t="shared" si="4"/>
        <v>1.7967728026837628</v>
      </c>
      <c r="G37" s="283">
        <f t="shared" si="4"/>
        <v>1.734032641201231</v>
      </c>
      <c r="H37" s="283">
        <f t="shared" si="4"/>
        <v>1.7121272433996091</v>
      </c>
      <c r="I37" s="283">
        <f t="shared" si="4"/>
        <v>1.6758340663831839</v>
      </c>
      <c r="J37" s="283">
        <f t="shared" si="4"/>
        <v>1.623821402038651</v>
      </c>
      <c r="K37" s="283">
        <f t="shared" si="4"/>
        <v>1.6190000455718876</v>
      </c>
      <c r="L37" s="283">
        <f t="shared" si="4"/>
        <v>1.6579473249379533</v>
      </c>
      <c r="M37" s="283">
        <f t="shared" si="4"/>
        <v>1.6313846630509237</v>
      </c>
      <c r="N37" s="283">
        <f t="shared" si="4"/>
        <v>1.6236723694553139</v>
      </c>
      <c r="O37" s="283">
        <f t="shared" si="4"/>
        <v>1.5898444616840863</v>
      </c>
      <c r="P37" s="283">
        <f t="shared" si="4"/>
        <v>1.552510808874789</v>
      </c>
      <c r="Q37" s="283">
        <f t="shared" si="4"/>
        <v>1.5583828026157678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4506.619085534141</v>
      </c>
      <c r="C5" s="96">
        <v>4496.5902199999991</v>
      </c>
      <c r="D5" s="96">
        <v>4611.8294499999984</v>
      </c>
      <c r="E5" s="96">
        <v>4797.5915100000002</v>
      </c>
      <c r="F5" s="96">
        <v>4852.0213899999999</v>
      </c>
      <c r="G5" s="96">
        <v>4837.0847471712395</v>
      </c>
      <c r="H5" s="96">
        <v>4798.0922999999993</v>
      </c>
      <c r="I5" s="96">
        <v>4905.7993400000014</v>
      </c>
      <c r="J5" s="96">
        <v>4778.3922700000012</v>
      </c>
      <c r="K5" s="96">
        <v>4716.0249800000001</v>
      </c>
      <c r="L5" s="96">
        <v>4812.8585536419896</v>
      </c>
      <c r="M5" s="96">
        <v>4928.0529464740794</v>
      </c>
      <c r="N5" s="96">
        <v>4984.4268674553314</v>
      </c>
      <c r="O5" s="96">
        <v>4940.8513067971171</v>
      </c>
      <c r="P5" s="96">
        <v>5001.2552590439009</v>
      </c>
      <c r="Q5" s="96">
        <v>4886.1900146281978</v>
      </c>
    </row>
    <row r="6" spans="1:17" x14ac:dyDescent="0.25">
      <c r="A6" s="132" t="s">
        <v>83</v>
      </c>
      <c r="B6" s="160">
        <v>64.25014804102122</v>
      </c>
      <c r="C6" s="160">
        <v>64.107168107944474</v>
      </c>
      <c r="D6" s="160">
        <v>65.750115392173555</v>
      </c>
      <c r="E6" s="160">
        <v>68.398495392541506</v>
      </c>
      <c r="F6" s="160">
        <v>69.174493492554106</v>
      </c>
      <c r="G6" s="160">
        <v>68.961544162963733</v>
      </c>
      <c r="H6" s="160">
        <v>68.405635075533738</v>
      </c>
      <c r="I6" s="160">
        <v>69.94119713075014</v>
      </c>
      <c r="J6" s="160">
        <v>68.12477489634189</v>
      </c>
      <c r="K6" s="160">
        <v>67.235614410540066</v>
      </c>
      <c r="L6" s="160">
        <v>68.616155193720445</v>
      </c>
      <c r="M6" s="160">
        <v>70.258463241612645</v>
      </c>
      <c r="N6" s="160">
        <v>71.062177223192478</v>
      </c>
      <c r="O6" s="160">
        <v>70.440927419265691</v>
      </c>
      <c r="P6" s="160">
        <v>71.302096912506471</v>
      </c>
      <c r="Q6" s="160">
        <v>69.661630112945801</v>
      </c>
    </row>
    <row r="7" spans="1:17" x14ac:dyDescent="0.25">
      <c r="A7" s="76" t="s">
        <v>82</v>
      </c>
      <c r="B7" s="159">
        <v>52.269562781766169</v>
      </c>
      <c r="C7" s="159">
        <v>52.153244005602168</v>
      </c>
      <c r="D7" s="159">
        <v>53.489834485756631</v>
      </c>
      <c r="E7" s="159">
        <v>55.644376831882042</v>
      </c>
      <c r="F7" s="159">
        <v>56.275676255211664</v>
      </c>
      <c r="G7" s="159">
        <v>56.102435123607535</v>
      </c>
      <c r="H7" s="159">
        <v>55.650185193726834</v>
      </c>
      <c r="I7" s="159">
        <v>56.899414334789462</v>
      </c>
      <c r="J7" s="159">
        <v>55.421696400832637</v>
      </c>
      <c r="K7" s="159">
        <v>54.698335735484271</v>
      </c>
      <c r="L7" s="159">
        <v>55.821450083690351</v>
      </c>
      <c r="M7" s="159">
        <v>57.157520524516322</v>
      </c>
      <c r="N7" s="159">
        <v>57.811367709303326</v>
      </c>
      <c r="O7" s="159">
        <v>57.305961004111332</v>
      </c>
      <c r="P7" s="159">
        <v>58.006550096356712</v>
      </c>
      <c r="Q7" s="159">
        <v>56.671977570293521</v>
      </c>
    </row>
    <row r="8" spans="1:17" x14ac:dyDescent="0.25">
      <c r="A8" s="76" t="s">
        <v>81</v>
      </c>
      <c r="B8" s="159">
        <v>125.95584157720609</v>
      </c>
      <c r="C8" s="159">
        <v>125.67554404718584</v>
      </c>
      <c r="D8" s="159">
        <v>128.89637410223779</v>
      </c>
      <c r="E8" s="159">
        <v>134.0882521279446</v>
      </c>
      <c r="F8" s="159">
        <v>135.60951700794138</v>
      </c>
      <c r="G8" s="159">
        <v>135.19205163486964</v>
      </c>
      <c r="H8" s="159">
        <v>134.10224874596491</v>
      </c>
      <c r="I8" s="159">
        <v>137.11256104649564</v>
      </c>
      <c r="J8" s="159">
        <v>133.55165110044592</v>
      </c>
      <c r="K8" s="159">
        <v>131.80854294114857</v>
      </c>
      <c r="L8" s="159">
        <v>134.51495189862086</v>
      </c>
      <c r="M8" s="159">
        <v>137.73452879623687</v>
      </c>
      <c r="N8" s="159">
        <v>139.31012782633749</v>
      </c>
      <c r="O8" s="159">
        <v>138.09223114797788</v>
      </c>
      <c r="P8" s="159">
        <v>139.78046583021558</v>
      </c>
      <c r="Q8" s="159">
        <v>136.56449851156898</v>
      </c>
    </row>
    <row r="9" spans="1:17" x14ac:dyDescent="0.25">
      <c r="A9" s="76" t="s">
        <v>80</v>
      </c>
      <c r="B9" s="159">
        <v>105.81135281595051</v>
      </c>
      <c r="C9" s="159">
        <v>105.57588409555588</v>
      </c>
      <c r="D9" s="159">
        <v>108.28159731256791</v>
      </c>
      <c r="E9" s="159">
        <v>112.64312299233328</v>
      </c>
      <c r="F9" s="159">
        <v>113.92108749900673</v>
      </c>
      <c r="G9" s="159">
        <v>113.57038859274395</v>
      </c>
      <c r="H9" s="159">
        <v>112.65488109000492</v>
      </c>
      <c r="I9" s="159">
        <v>115.18374527708121</v>
      </c>
      <c r="J9" s="159">
        <v>112.19234214778419</v>
      </c>
      <c r="K9" s="159">
        <v>110.72801441093431</v>
      </c>
      <c r="L9" s="159">
        <v>113.0015794117907</v>
      </c>
      <c r="M9" s="159">
        <v>115.70623989252684</v>
      </c>
      <c r="N9" s="159">
        <v>117.02984872863037</v>
      </c>
      <c r="O9" s="159">
        <v>116.00673385349938</v>
      </c>
      <c r="P9" s="159">
        <v>117.42496419011208</v>
      </c>
      <c r="Q9" s="159">
        <v>114.72333599774834</v>
      </c>
    </row>
    <row r="10" spans="1:17" x14ac:dyDescent="0.25">
      <c r="A10" s="129" t="s">
        <v>79</v>
      </c>
      <c r="B10" s="158">
        <v>85.666864054694997</v>
      </c>
      <c r="C10" s="158">
        <v>85.47622414392599</v>
      </c>
      <c r="D10" s="158">
        <v>87.666820522898092</v>
      </c>
      <c r="E10" s="158">
        <v>91.197993856722036</v>
      </c>
      <c r="F10" s="158">
        <v>92.232657990072155</v>
      </c>
      <c r="G10" s="158">
        <v>91.94872555061832</v>
      </c>
      <c r="H10" s="158">
        <v>91.207513434044998</v>
      </c>
      <c r="I10" s="158">
        <v>93.254929507666844</v>
      </c>
      <c r="J10" s="158">
        <v>90.833033195122539</v>
      </c>
      <c r="K10" s="158">
        <v>89.647485880720097</v>
      </c>
      <c r="L10" s="158">
        <v>91.488206924960622</v>
      </c>
      <c r="M10" s="158">
        <v>93.677950988816889</v>
      </c>
      <c r="N10" s="158">
        <v>94.749569630923318</v>
      </c>
      <c r="O10" s="158">
        <v>93.92123655902094</v>
      </c>
      <c r="P10" s="158">
        <v>95.069462550008637</v>
      </c>
      <c r="Q10" s="158">
        <v>92.882173483927744</v>
      </c>
    </row>
    <row r="11" spans="1:17" x14ac:dyDescent="0.25">
      <c r="A11" s="92" t="s">
        <v>125</v>
      </c>
      <c r="B11" s="91">
        <v>17.133372810938997</v>
      </c>
      <c r="C11" s="91">
        <v>17.095244828785198</v>
      </c>
      <c r="D11" s="91">
        <v>17.533364104579618</v>
      </c>
      <c r="E11" s="91">
        <v>18.239598771344408</v>
      </c>
      <c r="F11" s="91">
        <v>18.446531598014431</v>
      </c>
      <c r="G11" s="91">
        <v>18.389745110123666</v>
      </c>
      <c r="H11" s="91">
        <v>18.241502686809</v>
      </c>
      <c r="I11" s="91">
        <v>18.650985901533371</v>
      </c>
      <c r="J11" s="91">
        <v>18.166606639024508</v>
      </c>
      <c r="K11" s="91">
        <v>17.929497176144022</v>
      </c>
      <c r="L11" s="91">
        <v>18.297641384992122</v>
      </c>
      <c r="M11" s="91">
        <v>18.735590197763376</v>
      </c>
      <c r="N11" s="91">
        <v>18.949913926184664</v>
      </c>
      <c r="O11" s="91">
        <v>18.78424731180419</v>
      </c>
      <c r="P11" s="91">
        <v>19.013892510001728</v>
      </c>
      <c r="Q11" s="91">
        <v>18.576434696785551</v>
      </c>
    </row>
    <row r="12" spans="1:17" x14ac:dyDescent="0.25">
      <c r="A12" s="92" t="s">
        <v>26</v>
      </c>
      <c r="B12" s="91">
        <v>25.700059216408494</v>
      </c>
      <c r="C12" s="91">
        <v>25.642867243177797</v>
      </c>
      <c r="D12" s="91">
        <v>26.300046156869428</v>
      </c>
      <c r="E12" s="91">
        <v>27.35939815701661</v>
      </c>
      <c r="F12" s="91">
        <v>27.669797397021647</v>
      </c>
      <c r="G12" s="91">
        <v>27.584617665185494</v>
      </c>
      <c r="H12" s="91">
        <v>27.362254030213499</v>
      </c>
      <c r="I12" s="91">
        <v>27.976478852300058</v>
      </c>
      <c r="J12" s="91">
        <v>27.249909958536762</v>
      </c>
      <c r="K12" s="91">
        <v>26.894245764216027</v>
      </c>
      <c r="L12" s="91">
        <v>27.446462077488182</v>
      </c>
      <c r="M12" s="91">
        <v>28.103385296645062</v>
      </c>
      <c r="N12" s="91">
        <v>28.424870889276995</v>
      </c>
      <c r="O12" s="91">
        <v>28.17637096770628</v>
      </c>
      <c r="P12" s="91">
        <v>28.520838765002591</v>
      </c>
      <c r="Q12" s="91">
        <v>27.864652045178321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42.833432027347499</v>
      </c>
      <c r="C14" s="157">
        <v>42.738112071962995</v>
      </c>
      <c r="D14" s="157">
        <v>43.833410261449046</v>
      </c>
      <c r="E14" s="157">
        <v>45.598996928361018</v>
      </c>
      <c r="F14" s="157">
        <v>46.116328995036078</v>
      </c>
      <c r="G14" s="157">
        <v>45.97436277530916</v>
      </c>
      <c r="H14" s="157">
        <v>45.603756717022499</v>
      </c>
      <c r="I14" s="157">
        <v>46.627464753833422</v>
      </c>
      <c r="J14" s="157">
        <v>45.416516597561269</v>
      </c>
      <c r="K14" s="157">
        <v>44.823742940360049</v>
      </c>
      <c r="L14" s="157">
        <v>45.744103462480311</v>
      </c>
      <c r="M14" s="157">
        <v>46.838975494408444</v>
      </c>
      <c r="N14" s="157">
        <v>47.374784815461659</v>
      </c>
      <c r="O14" s="157">
        <v>46.96061827951047</v>
      </c>
      <c r="P14" s="157">
        <v>47.534731275004319</v>
      </c>
      <c r="Q14" s="157">
        <v>46.441086741963872</v>
      </c>
    </row>
    <row r="15" spans="1:17" x14ac:dyDescent="0.25">
      <c r="A15" s="156" t="s">
        <v>263</v>
      </c>
      <c r="B15" s="204">
        <v>272.26731919310322</v>
      </c>
      <c r="C15" s="204">
        <v>271.66142544399673</v>
      </c>
      <c r="D15" s="204">
        <v>278.62360166135034</v>
      </c>
      <c r="E15" s="204">
        <v>289.84641351299672</v>
      </c>
      <c r="F15" s="204">
        <v>293.13479383321766</v>
      </c>
      <c r="G15" s="204">
        <v>292.23239679820188</v>
      </c>
      <c r="H15" s="204">
        <v>289.87666873275032</v>
      </c>
      <c r="I15" s="204">
        <v>296.38378781302845</v>
      </c>
      <c r="J15" s="204">
        <v>288.68649173879487</v>
      </c>
      <c r="K15" s="204">
        <v>284.91857292174979</v>
      </c>
      <c r="L15" s="204">
        <v>290.76877170780216</v>
      </c>
      <c r="M15" s="204">
        <v>297.72823908838126</v>
      </c>
      <c r="N15" s="204">
        <v>301.13406861305469</v>
      </c>
      <c r="O15" s="204">
        <v>298.50145182038386</v>
      </c>
      <c r="P15" s="204">
        <v>302.15075561881008</v>
      </c>
      <c r="Q15" s="204">
        <v>295.19909073771908</v>
      </c>
    </row>
    <row r="16" spans="1:17" x14ac:dyDescent="0.25">
      <c r="A16" s="152" t="s">
        <v>277</v>
      </c>
      <c r="B16" s="264">
        <v>122.52029363689643</v>
      </c>
      <c r="C16" s="264">
        <v>122.24764144979855</v>
      </c>
      <c r="D16" s="264">
        <v>125.38062074760765</v>
      </c>
      <c r="E16" s="264">
        <v>130.43088608084852</v>
      </c>
      <c r="F16" s="264">
        <v>131.9106572249479</v>
      </c>
      <c r="G16" s="264">
        <v>131.5045785591908</v>
      </c>
      <c r="H16" s="264">
        <v>130.44450092973764</v>
      </c>
      <c r="I16" s="264">
        <v>133.37270451586278</v>
      </c>
      <c r="J16" s="264">
        <v>129.90892128245767</v>
      </c>
      <c r="K16" s="264">
        <v>128.2133578147874</v>
      </c>
      <c r="L16" s="264">
        <v>130.84594726851094</v>
      </c>
      <c r="M16" s="264">
        <v>133.97770758977154</v>
      </c>
      <c r="N16" s="264">
        <v>135.51033087587462</v>
      </c>
      <c r="O16" s="264">
        <v>134.32565331917274</v>
      </c>
      <c r="P16" s="264">
        <v>135.96784002846454</v>
      </c>
      <c r="Q16" s="264">
        <v>132.83959083197357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21.799245827868319</v>
      </c>
      <c r="C18" s="83">
        <v>25.292714347159137</v>
      </c>
      <c r="D18" s="83">
        <v>24.413754988147893</v>
      </c>
      <c r="E18" s="83">
        <v>7.0145453642516955</v>
      </c>
      <c r="F18" s="83">
        <v>4.6536547429199873</v>
      </c>
      <c r="G18" s="83">
        <v>4.6504223677154908</v>
      </c>
      <c r="H18" s="83">
        <v>5.2350209797410985</v>
      </c>
      <c r="I18" s="83">
        <v>24.256227007652384</v>
      </c>
      <c r="J18" s="83">
        <v>3.781811735427512</v>
      </c>
      <c r="K18" s="83">
        <v>3.4912820550794388</v>
      </c>
      <c r="L18" s="83">
        <v>11.341801404063084</v>
      </c>
      <c r="M18" s="83">
        <v>4.6509270007798333</v>
      </c>
      <c r="N18" s="83">
        <v>2.3253977043648133</v>
      </c>
      <c r="O18" s="83">
        <v>1.7448849315517945</v>
      </c>
      <c r="P18" s="83">
        <v>1.7434400889412047</v>
      </c>
      <c r="Q18" s="83">
        <v>1.4345620213389041</v>
      </c>
    </row>
    <row r="19" spans="1:17" x14ac:dyDescent="0.25">
      <c r="A19" s="154" t="s">
        <v>125</v>
      </c>
      <c r="B19" s="83">
        <v>20.996126376442238</v>
      </c>
      <c r="C19" s="83">
        <v>19.64052306899741</v>
      </c>
      <c r="D19" s="83">
        <v>18.03603523313781</v>
      </c>
      <c r="E19" s="83">
        <v>19.87448623165584</v>
      </c>
      <c r="F19" s="83">
        <v>17.993197565317292</v>
      </c>
      <c r="G19" s="83">
        <v>17.987472629120848</v>
      </c>
      <c r="H19" s="83">
        <v>18.11498077118296</v>
      </c>
      <c r="I19" s="83">
        <v>12.605480757609843</v>
      </c>
      <c r="J19" s="83">
        <v>15.079731009838584</v>
      </c>
      <c r="K19" s="83">
        <v>15.352083467966807</v>
      </c>
      <c r="L19" s="83">
        <v>11.819784853427349</v>
      </c>
      <c r="M19" s="83">
        <v>10.782207315872702</v>
      </c>
      <c r="N19" s="83">
        <v>9.1768631517475683</v>
      </c>
      <c r="O19" s="83">
        <v>7.3362212437816083</v>
      </c>
      <c r="P19" s="83">
        <v>5.2961840121836872</v>
      </c>
      <c r="Q19" s="83">
        <v>4.0980307268003067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79.724921432585873</v>
      </c>
      <c r="C21" s="83">
        <v>77.314404033642006</v>
      </c>
      <c r="D21" s="83">
        <v>82.930830526321941</v>
      </c>
      <c r="E21" s="83">
        <v>103.54185448494098</v>
      </c>
      <c r="F21" s="83">
        <v>109.26380491671063</v>
      </c>
      <c r="G21" s="83">
        <v>108.86668356235448</v>
      </c>
      <c r="H21" s="83">
        <v>107.09449917881358</v>
      </c>
      <c r="I21" s="83">
        <v>96.510996750600569</v>
      </c>
      <c r="J21" s="83">
        <v>111.04737853719156</v>
      </c>
      <c r="K21" s="83">
        <v>109.36999229174114</v>
      </c>
      <c r="L21" s="83">
        <v>107.6843610110205</v>
      </c>
      <c r="M21" s="83">
        <v>118.544573273119</v>
      </c>
      <c r="N21" s="83">
        <v>124.00807001976223</v>
      </c>
      <c r="O21" s="83">
        <v>125.24454714383934</v>
      </c>
      <c r="P21" s="83">
        <v>128.92821592733964</v>
      </c>
      <c r="Q21" s="83">
        <v>127.30699808383434</v>
      </c>
    </row>
    <row r="22" spans="1:17" x14ac:dyDescent="0.25">
      <c r="A22" s="152" t="s">
        <v>276</v>
      </c>
      <c r="B22" s="264">
        <v>149.3717926640411</v>
      </c>
      <c r="C22" s="264">
        <v>149.03938613160753</v>
      </c>
      <c r="D22" s="264">
        <v>152.8589879314529</v>
      </c>
      <c r="E22" s="264">
        <v>159.01606741488047</v>
      </c>
      <c r="F22" s="264">
        <v>160.8201446168313</v>
      </c>
      <c r="G22" s="264">
        <v>160.32506991152147</v>
      </c>
      <c r="H22" s="264">
        <v>159.03266608865968</v>
      </c>
      <c r="I22" s="264">
        <v>162.60261361295349</v>
      </c>
      <c r="J22" s="264">
        <v>158.37970901800762</v>
      </c>
      <c r="K22" s="264">
        <v>156.3125465323204</v>
      </c>
      <c r="L22" s="264">
        <v>159.52209324803866</v>
      </c>
      <c r="M22" s="264">
        <v>163.340208920918</v>
      </c>
      <c r="N22" s="264">
        <v>165.208721319381</v>
      </c>
      <c r="O22" s="264">
        <v>163.76441029856471</v>
      </c>
      <c r="P22" s="264">
        <v>165.76649799664798</v>
      </c>
      <c r="Q22" s="264">
        <v>161.95266294525214</v>
      </c>
    </row>
    <row r="23" spans="1:17" x14ac:dyDescent="0.25">
      <c r="A23" s="152" t="s">
        <v>275</v>
      </c>
      <c r="B23" s="264">
        <v>0.37523289216567313</v>
      </c>
      <c r="C23" s="264">
        <v>0.37439786259071095</v>
      </c>
      <c r="D23" s="264">
        <v>0.38399298228978584</v>
      </c>
      <c r="E23" s="264">
        <v>0.39946001726778135</v>
      </c>
      <c r="F23" s="264">
        <v>0.40399199143843867</v>
      </c>
      <c r="G23" s="264">
        <v>0.402748327489588</v>
      </c>
      <c r="H23" s="264">
        <v>0.3995017143530013</v>
      </c>
      <c r="I23" s="264">
        <v>0.40846968421216845</v>
      </c>
      <c r="J23" s="264">
        <v>0.39786143832959109</v>
      </c>
      <c r="K23" s="264">
        <v>0.3926685746419647</v>
      </c>
      <c r="L23" s="264">
        <v>0.400731191252508</v>
      </c>
      <c r="M23" s="264">
        <v>0.41032257769171387</v>
      </c>
      <c r="N23" s="264">
        <v>0.41501641779912535</v>
      </c>
      <c r="O23" s="264">
        <v>0.41138820264643927</v>
      </c>
      <c r="P23" s="264">
        <v>0.41641759369760623</v>
      </c>
      <c r="Q23" s="264">
        <v>0.40683696049333751</v>
      </c>
    </row>
    <row r="24" spans="1:17" x14ac:dyDescent="0.25">
      <c r="A24" s="156" t="s">
        <v>262</v>
      </c>
      <c r="B24" s="204">
        <v>226.88943266091934</v>
      </c>
      <c r="C24" s="204">
        <v>226.38452120333076</v>
      </c>
      <c r="D24" s="204">
        <v>232.18633471779196</v>
      </c>
      <c r="E24" s="204">
        <v>241.5386779274973</v>
      </c>
      <c r="F24" s="204">
        <v>244.2789948610147</v>
      </c>
      <c r="G24" s="204">
        <v>243.52699733183496</v>
      </c>
      <c r="H24" s="204">
        <v>241.56389061062535</v>
      </c>
      <c r="I24" s="204">
        <v>246.98648984419046</v>
      </c>
      <c r="J24" s="204">
        <v>240.5720764489958</v>
      </c>
      <c r="K24" s="204">
        <v>237.43214410145814</v>
      </c>
      <c r="L24" s="204">
        <v>242.30730975650172</v>
      </c>
      <c r="M24" s="204">
        <v>248.10686590698447</v>
      </c>
      <c r="N24" s="204">
        <v>250.94505717754575</v>
      </c>
      <c r="O24" s="204">
        <v>248.7512098503199</v>
      </c>
      <c r="P24" s="204">
        <v>251.79229634900841</v>
      </c>
      <c r="Q24" s="204">
        <v>245.99924228143243</v>
      </c>
    </row>
    <row r="25" spans="1:17" x14ac:dyDescent="0.25">
      <c r="A25" s="152" t="s">
        <v>274</v>
      </c>
      <c r="B25" s="264">
        <v>168.17374034730761</v>
      </c>
      <c r="C25" s="264">
        <v>167.79949264713397</v>
      </c>
      <c r="D25" s="264">
        <v>172.09988102609802</v>
      </c>
      <c r="E25" s="264">
        <v>179.03197354421135</v>
      </c>
      <c r="F25" s="264">
        <v>181.0631362257073</v>
      </c>
      <c r="G25" s="264">
        <v>180.50574474329704</v>
      </c>
      <c r="H25" s="264">
        <v>179.05066155085945</v>
      </c>
      <c r="I25" s="264">
        <v>183.0699708012624</v>
      </c>
      <c r="J25" s="264">
        <v>178.31551450000453</v>
      </c>
      <c r="K25" s="264">
        <v>175.9881510739956</v>
      </c>
      <c r="L25" s="264">
        <v>179.60169461106608</v>
      </c>
      <c r="M25" s="264">
        <v>183.90040979908648</v>
      </c>
      <c r="N25" s="264">
        <v>186.00411835965613</v>
      </c>
      <c r="O25" s="264">
        <v>184.37800688128686</v>
      </c>
      <c r="P25" s="264">
        <v>186.63210432957268</v>
      </c>
      <c r="Q25" s="264">
        <v>182.33820857976812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29.922069224612418</v>
      </c>
      <c r="C27" s="83">
        <v>34.717272127209476</v>
      </c>
      <c r="D27" s="83">
        <v>33.510795398903205</v>
      </c>
      <c r="E27" s="83">
        <v>9.6283015305051745</v>
      </c>
      <c r="F27" s="83">
        <v>6.3876971003778067</v>
      </c>
      <c r="G27" s="83">
        <v>6.3832602792422231</v>
      </c>
      <c r="H27" s="83">
        <v>7.1856917154380922</v>
      </c>
      <c r="I27" s="83">
        <v>33.294569426022022</v>
      </c>
      <c r="J27" s="83">
        <v>5.1909884147115433</v>
      </c>
      <c r="K27" s="83">
        <v>4.7922017192532014</v>
      </c>
      <c r="L27" s="83">
        <v>15.567977416463089</v>
      </c>
      <c r="M27" s="83">
        <v>6.3839529484108404</v>
      </c>
      <c r="N27" s="83">
        <v>3.1918861613004217</v>
      </c>
      <c r="O27" s="83">
        <v>2.395063027553431</v>
      </c>
      <c r="P27" s="83">
        <v>2.3930798084570331</v>
      </c>
      <c r="Q27" s="83">
        <v>1.9691077594357322</v>
      </c>
    </row>
    <row r="28" spans="1:17" x14ac:dyDescent="0.25">
      <c r="A28" s="154" t="s">
        <v>125</v>
      </c>
      <c r="B28" s="83">
        <v>28.819691829955836</v>
      </c>
      <c r="C28" s="83">
        <v>26.958964338428359</v>
      </c>
      <c r="D28" s="83">
        <v>24.756613097760216</v>
      </c>
      <c r="E28" s="83">
        <v>27.280106730433818</v>
      </c>
      <c r="F28" s="83">
        <v>24.697813280919288</v>
      </c>
      <c r="G28" s="83">
        <v>24.689955122039432</v>
      </c>
      <c r="H28" s="83">
        <v>24.864975280241818</v>
      </c>
      <c r="I28" s="83">
        <v>17.302528299237142</v>
      </c>
      <c r="J28" s="83">
        <v>20.698732365689679</v>
      </c>
      <c r="K28" s="83">
        <v>21.072568652043557</v>
      </c>
      <c r="L28" s="83">
        <v>16.224066804739646</v>
      </c>
      <c r="M28" s="83">
        <v>14.799867676487084</v>
      </c>
      <c r="N28" s="83">
        <v>12.59634102297003</v>
      </c>
      <c r="O28" s="83">
        <v>10.069840105334086</v>
      </c>
      <c r="P28" s="83">
        <v>7.2696452845287052</v>
      </c>
      <c r="Q28" s="83">
        <v>5.6250367586179024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109.43197929273937</v>
      </c>
      <c r="C30" s="83">
        <v>106.12325618149613</v>
      </c>
      <c r="D30" s="83">
        <v>113.8324725294346</v>
      </c>
      <c r="E30" s="83">
        <v>142.12356528327237</v>
      </c>
      <c r="F30" s="83">
        <v>149.9776258444102</v>
      </c>
      <c r="G30" s="83">
        <v>149.43252934201539</v>
      </c>
      <c r="H30" s="83">
        <v>146.99999455517954</v>
      </c>
      <c r="I30" s="83">
        <v>132.47287307600325</v>
      </c>
      <c r="J30" s="83">
        <v>152.42579371960329</v>
      </c>
      <c r="K30" s="83">
        <v>150.12338070269882</v>
      </c>
      <c r="L30" s="83">
        <v>147.80965038986335</v>
      </c>
      <c r="M30" s="83">
        <v>162.71658917418856</v>
      </c>
      <c r="N30" s="83">
        <v>170.21589117538568</v>
      </c>
      <c r="O30" s="83">
        <v>171.91310374839935</v>
      </c>
      <c r="P30" s="83">
        <v>176.96937923658695</v>
      </c>
      <c r="Q30" s="83">
        <v>174.74406406171448</v>
      </c>
    </row>
    <row r="31" spans="1:17" x14ac:dyDescent="0.25">
      <c r="A31" s="152" t="s">
        <v>273</v>
      </c>
      <c r="B31" s="264">
        <v>57.214760744949032</v>
      </c>
      <c r="C31" s="264">
        <v>57.087437105833942</v>
      </c>
      <c r="D31" s="264">
        <v>58.550481762534801</v>
      </c>
      <c r="E31" s="264">
        <v>60.908864314214824</v>
      </c>
      <c r="F31" s="264">
        <v>61.599890669553645</v>
      </c>
      <c r="G31" s="264">
        <v>61.410259278579566</v>
      </c>
      <c r="H31" s="264">
        <v>60.915222202353903</v>
      </c>
      <c r="I31" s="264">
        <v>62.282640306079358</v>
      </c>
      <c r="J31" s="264">
        <v>60.665116195672908</v>
      </c>
      <c r="K31" s="264">
        <v>59.873318728894681</v>
      </c>
      <c r="L31" s="264">
        <v>61.102690380425585</v>
      </c>
      <c r="M31" s="264">
        <v>62.565165797131137</v>
      </c>
      <c r="N31" s="264">
        <v>63.280873146693118</v>
      </c>
      <c r="O31" s="264">
        <v>62.727650158447247</v>
      </c>
      <c r="P31" s="264">
        <v>63.494521644645303</v>
      </c>
      <c r="Q31" s="264">
        <v>62.033685859690955</v>
      </c>
    </row>
    <row r="32" spans="1:17" x14ac:dyDescent="0.25">
      <c r="A32" s="152" t="s">
        <v>272</v>
      </c>
      <c r="B32" s="264">
        <v>1.5009315686626932</v>
      </c>
      <c r="C32" s="264">
        <v>1.4975914503628442</v>
      </c>
      <c r="D32" s="264">
        <v>1.5359719291591436</v>
      </c>
      <c r="E32" s="264">
        <v>1.5978400690711263</v>
      </c>
      <c r="F32" s="264">
        <v>1.6159679657537553</v>
      </c>
      <c r="G32" s="264">
        <v>1.6109933099583527</v>
      </c>
      <c r="H32" s="264">
        <v>1.5980068574120057</v>
      </c>
      <c r="I32" s="264">
        <v>1.6338787368486747</v>
      </c>
      <c r="J32" s="264">
        <v>1.591445753318365</v>
      </c>
      <c r="K32" s="264">
        <v>1.5706742985678592</v>
      </c>
      <c r="L32" s="264">
        <v>1.6029247650100329</v>
      </c>
      <c r="M32" s="264">
        <v>1.6412903107668555</v>
      </c>
      <c r="N32" s="264">
        <v>1.6600656711965021</v>
      </c>
      <c r="O32" s="264">
        <v>1.645552810585758</v>
      </c>
      <c r="P32" s="264">
        <v>1.6656703747904253</v>
      </c>
      <c r="Q32" s="264">
        <v>1.6273478419733505</v>
      </c>
    </row>
    <row r="33" spans="1:17" x14ac:dyDescent="0.25">
      <c r="A33" s="156" t="s">
        <v>261</v>
      </c>
      <c r="B33" s="204">
        <v>2421.7640574505458</v>
      </c>
      <c r="C33" s="204">
        <v>2374.7090484778682</v>
      </c>
      <c r="D33" s="204">
        <v>2399.5837564571402</v>
      </c>
      <c r="E33" s="204">
        <v>2497.7978877871446</v>
      </c>
      <c r="F33" s="204">
        <v>2557.5265049949044</v>
      </c>
      <c r="G33" s="204">
        <v>2502.2459770634373</v>
      </c>
      <c r="H33" s="204">
        <v>2439.450468214513</v>
      </c>
      <c r="I33" s="204">
        <v>2532.0718551477821</v>
      </c>
      <c r="J33" s="204">
        <v>2358.8920285769545</v>
      </c>
      <c r="K33" s="204">
        <v>2323.5606097832842</v>
      </c>
      <c r="L33" s="204">
        <v>2429.2101212951388</v>
      </c>
      <c r="M33" s="204">
        <v>2502.3511194139637</v>
      </c>
      <c r="N33" s="204">
        <v>2530.3196752448271</v>
      </c>
      <c r="O33" s="204">
        <v>2508.4457702567875</v>
      </c>
      <c r="P33" s="204">
        <v>2536.1012306758375</v>
      </c>
      <c r="Q33" s="204">
        <v>2431.6730416623632</v>
      </c>
    </row>
    <row r="34" spans="1:17" x14ac:dyDescent="0.25">
      <c r="A34" s="150" t="s">
        <v>33</v>
      </c>
      <c r="B34" s="87">
        <v>233.51961735135603</v>
      </c>
      <c r="C34" s="87">
        <v>236.92751470217473</v>
      </c>
      <c r="D34" s="87">
        <v>237.47193391031573</v>
      </c>
      <c r="E34" s="87">
        <v>211.23573514886192</v>
      </c>
      <c r="F34" s="87">
        <v>260.62310756477353</v>
      </c>
      <c r="G34" s="87">
        <v>200.84199338439024</v>
      </c>
      <c r="H34" s="87">
        <v>222.83724239888915</v>
      </c>
      <c r="I34" s="87">
        <v>174.57980965346627</v>
      </c>
      <c r="J34" s="87">
        <v>161.69823179853734</v>
      </c>
      <c r="K34" s="87">
        <v>177.34875425874836</v>
      </c>
      <c r="L34" s="87">
        <v>182.53574141387907</v>
      </c>
      <c r="M34" s="87">
        <v>200.06230981839633</v>
      </c>
      <c r="N34" s="87">
        <v>214.46754569722128</v>
      </c>
      <c r="O34" s="87">
        <v>188.29806555820736</v>
      </c>
      <c r="P34" s="87">
        <v>203.82818932041613</v>
      </c>
      <c r="Q34" s="87">
        <v>185.7905877493032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368.39381987531988</v>
      </c>
      <c r="C37" s="87">
        <v>351.93821325582252</v>
      </c>
      <c r="D37" s="87">
        <v>338.82911034696696</v>
      </c>
      <c r="E37" s="87">
        <v>322.1439898656331</v>
      </c>
      <c r="F37" s="87">
        <v>287.88521177310167</v>
      </c>
      <c r="G37" s="87">
        <v>287.78777096645922</v>
      </c>
      <c r="H37" s="87">
        <v>281.38849778247425</v>
      </c>
      <c r="I37" s="87">
        <v>251.90952520772888</v>
      </c>
      <c r="J37" s="87">
        <v>240.51287704259857</v>
      </c>
      <c r="K37" s="87">
        <v>245.59098271510149</v>
      </c>
      <c r="L37" s="87">
        <v>230.59253485631751</v>
      </c>
      <c r="M37" s="87">
        <v>202.87362068965879</v>
      </c>
      <c r="N37" s="87">
        <v>177.18112695744369</v>
      </c>
      <c r="O37" s="87">
        <v>155.56169978065037</v>
      </c>
      <c r="P37" s="87">
        <v>125.6461648714308</v>
      </c>
      <c r="Q37" s="87">
        <v>110.47571903971794</v>
      </c>
    </row>
    <row r="38" spans="1:17" x14ac:dyDescent="0.25">
      <c r="A38" s="150" t="s">
        <v>29</v>
      </c>
      <c r="B38" s="87">
        <v>275.27367522834186</v>
      </c>
      <c r="C38" s="87">
        <v>270.49585060959737</v>
      </c>
      <c r="D38" s="87">
        <v>169.5822864832509</v>
      </c>
      <c r="E38" s="87">
        <v>191.46993778805117</v>
      </c>
      <c r="F38" s="87">
        <v>212.707079721323</v>
      </c>
      <c r="G38" s="87">
        <v>197.49236436397089</v>
      </c>
      <c r="H38" s="87">
        <v>175.36700194675419</v>
      </c>
      <c r="I38" s="87">
        <v>168.62944235903291</v>
      </c>
      <c r="J38" s="87">
        <v>152.31317208735371</v>
      </c>
      <c r="K38" s="87">
        <v>94.827307666281698</v>
      </c>
      <c r="L38" s="87">
        <v>40.985495904725909</v>
      </c>
      <c r="M38" s="87">
        <v>36.644017632138478</v>
      </c>
      <c r="N38" s="87">
        <v>34.90070058756654</v>
      </c>
      <c r="O38" s="87">
        <v>13.088255461105277</v>
      </c>
      <c r="P38" s="87">
        <v>15.70241117387369</v>
      </c>
      <c r="Q38" s="87">
        <v>22.644129265661174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1.7385873923858011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1433.5246970264832</v>
      </c>
      <c r="C40" s="87">
        <v>1408.1453915173702</v>
      </c>
      <c r="D40" s="87">
        <v>1549.2667948058106</v>
      </c>
      <c r="E40" s="87">
        <v>1640.4641327571326</v>
      </c>
      <c r="F40" s="87">
        <v>1659.6256561193982</v>
      </c>
      <c r="G40" s="87">
        <v>1654.9599654589517</v>
      </c>
      <c r="H40" s="87">
        <v>1582.523027417853</v>
      </c>
      <c r="I40" s="87">
        <v>1713.2004964878565</v>
      </c>
      <c r="J40" s="87">
        <v>1612.1503672741396</v>
      </c>
      <c r="K40" s="87">
        <v>1606.3050320933949</v>
      </c>
      <c r="L40" s="87">
        <v>1818.8077564907553</v>
      </c>
      <c r="M40" s="87">
        <v>1841.8808615751439</v>
      </c>
      <c r="N40" s="87">
        <v>1856.6051455455627</v>
      </c>
      <c r="O40" s="87">
        <v>1898.8352108149625</v>
      </c>
      <c r="P40" s="87">
        <v>1872.3777407095765</v>
      </c>
      <c r="Q40" s="87">
        <v>1863.1945475417385</v>
      </c>
    </row>
    <row r="41" spans="1:17" x14ac:dyDescent="0.25">
      <c r="A41" s="150" t="s">
        <v>25</v>
      </c>
      <c r="B41" s="87">
        <v>44.096775265151578</v>
      </c>
      <c r="C41" s="87">
        <v>39.311891959332577</v>
      </c>
      <c r="D41" s="87">
        <v>37.621581537457523</v>
      </c>
      <c r="E41" s="87">
        <v>0.54909136413171067</v>
      </c>
      <c r="F41" s="87">
        <v>0.27481346649132415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13.597264085788531</v>
      </c>
      <c r="F42" s="87">
        <v>16.306038757339504</v>
      </c>
      <c r="G42" s="87">
        <v>23.419800601991749</v>
      </c>
      <c r="H42" s="87">
        <v>42.716940060459216</v>
      </c>
      <c r="I42" s="87">
        <v>41.76714963281858</v>
      </c>
      <c r="J42" s="87">
        <v>40.450155935525387</v>
      </c>
      <c r="K42" s="87">
        <v>54.854412547737446</v>
      </c>
      <c r="L42" s="87">
        <v>34.18335495571467</v>
      </c>
      <c r="M42" s="87">
        <v>33.939537991063702</v>
      </c>
      <c r="N42" s="87">
        <v>50.95085829508637</v>
      </c>
      <c r="O42" s="87">
        <v>36.642767910618289</v>
      </c>
      <c r="P42" s="87">
        <v>93.169458064792678</v>
      </c>
      <c r="Q42" s="87">
        <v>35.643289671266174</v>
      </c>
    </row>
    <row r="43" spans="1:17" x14ac:dyDescent="0.25">
      <c r="A43" s="150" t="s">
        <v>22</v>
      </c>
      <c r="B43" s="87">
        <v>66.955472703892994</v>
      </c>
      <c r="C43" s="87">
        <v>67.890186433570747</v>
      </c>
      <c r="D43" s="87">
        <v>66.812049373338795</v>
      </c>
      <c r="E43" s="87">
        <v>118.33773677754554</v>
      </c>
      <c r="F43" s="87">
        <v>120.10459759247736</v>
      </c>
      <c r="G43" s="87">
        <v>137.74408228767348</v>
      </c>
      <c r="H43" s="87">
        <v>134.61775860808319</v>
      </c>
      <c r="I43" s="87">
        <v>180.24684441449352</v>
      </c>
      <c r="J43" s="87">
        <v>151.76722443879976</v>
      </c>
      <c r="K43" s="87">
        <v>144.63412050202052</v>
      </c>
      <c r="L43" s="87">
        <v>122.10523767374642</v>
      </c>
      <c r="M43" s="87">
        <v>186.95077170756275</v>
      </c>
      <c r="N43" s="87">
        <v>196.2142981619466</v>
      </c>
      <c r="O43" s="87">
        <v>216.0197707312438</v>
      </c>
      <c r="P43" s="87">
        <v>225.37726653574782</v>
      </c>
      <c r="Q43" s="87">
        <v>213.92476839467588</v>
      </c>
    </row>
    <row r="44" spans="1:17" x14ac:dyDescent="0.25">
      <c r="A44" s="156" t="s">
        <v>260</v>
      </c>
      <c r="B44" s="204">
        <v>431.08992205574668</v>
      </c>
      <c r="C44" s="204">
        <v>430.1305902863283</v>
      </c>
      <c r="D44" s="204">
        <v>441.15403596380463</v>
      </c>
      <c r="E44" s="204">
        <v>458.92348806224493</v>
      </c>
      <c r="F44" s="204">
        <v>464.13009023592787</v>
      </c>
      <c r="G44" s="204">
        <v>462.70129493048631</v>
      </c>
      <c r="H44" s="204">
        <v>458.97139216018815</v>
      </c>
      <c r="I44" s="204">
        <v>469.27433070396177</v>
      </c>
      <c r="J44" s="204">
        <v>457.08694525309176</v>
      </c>
      <c r="K44" s="204">
        <v>451.1210737927704</v>
      </c>
      <c r="L44" s="204">
        <v>460.3838885373533</v>
      </c>
      <c r="M44" s="204">
        <v>471.40304522327028</v>
      </c>
      <c r="N44" s="204">
        <v>476.79560863733667</v>
      </c>
      <c r="O44" s="204">
        <v>472.62729871560782</v>
      </c>
      <c r="P44" s="204">
        <v>478.40536306311611</v>
      </c>
      <c r="Q44" s="204">
        <v>467.39856033472171</v>
      </c>
    </row>
    <row r="45" spans="1:17" x14ac:dyDescent="0.25">
      <c r="A45" s="299" t="s">
        <v>271</v>
      </c>
      <c r="B45" s="298">
        <v>172.43596882229872</v>
      </c>
      <c r="C45" s="298">
        <v>172.05223611453138</v>
      </c>
      <c r="D45" s="298">
        <v>176.4616143855219</v>
      </c>
      <c r="E45" s="298">
        <v>183.56939522489802</v>
      </c>
      <c r="F45" s="298">
        <v>185.65203609437117</v>
      </c>
      <c r="G45" s="298">
        <v>185.08051797219454</v>
      </c>
      <c r="H45" s="298">
        <v>183.58855686407529</v>
      </c>
      <c r="I45" s="298">
        <v>187.70973228158476</v>
      </c>
      <c r="J45" s="298">
        <v>182.83477810123674</v>
      </c>
      <c r="K45" s="298">
        <v>180.44842951710817</v>
      </c>
      <c r="L45" s="298">
        <v>184.15355541494134</v>
      </c>
      <c r="M45" s="298">
        <v>188.56121808930817</v>
      </c>
      <c r="N45" s="298">
        <v>190.71824345493468</v>
      </c>
      <c r="O45" s="298">
        <v>189.05091948624317</v>
      </c>
      <c r="P45" s="298">
        <v>191.36214522524648</v>
      </c>
      <c r="Q45" s="298">
        <v>186.95942413388875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30.680420054036897</v>
      </c>
      <c r="C47" s="83">
        <v>35.597153525631391</v>
      </c>
      <c r="D47" s="83">
        <v>34.360099612948893</v>
      </c>
      <c r="E47" s="83">
        <v>9.8723231052431313</v>
      </c>
      <c r="F47" s="83">
        <v>6.5495881567022067</v>
      </c>
      <c r="G47" s="83">
        <v>6.5450388878958785</v>
      </c>
      <c r="H47" s="83">
        <v>7.3678073048208086</v>
      </c>
      <c r="I47" s="83">
        <v>34.13839356632559</v>
      </c>
      <c r="J47" s="83">
        <v>5.3225498498609438</v>
      </c>
      <c r="K47" s="83">
        <v>4.9136562256673582</v>
      </c>
      <c r="L47" s="83">
        <v>15.962535309422121</v>
      </c>
      <c r="M47" s="83">
        <v>6.5457491122086573</v>
      </c>
      <c r="N47" s="83">
        <v>3.27278195429122</v>
      </c>
      <c r="O47" s="83">
        <v>2.4557639777395632</v>
      </c>
      <c r="P47" s="83">
        <v>2.4537304955468819</v>
      </c>
      <c r="Q47" s="83">
        <v>2.0190132152177171</v>
      </c>
    </row>
    <row r="48" spans="1:17" x14ac:dyDescent="0.25">
      <c r="A48" s="154" t="s">
        <v>125</v>
      </c>
      <c r="B48" s="83">
        <v>29.55010378906686</v>
      </c>
      <c r="C48" s="83">
        <v>27.642217652663035</v>
      </c>
      <c r="D48" s="83">
        <v>25.384049587379145</v>
      </c>
      <c r="E48" s="83">
        <v>27.971499140848973</v>
      </c>
      <c r="F48" s="83">
        <v>25.323759536372496</v>
      </c>
      <c r="G48" s="83">
        <v>25.315702218762684</v>
      </c>
      <c r="H48" s="83">
        <v>25.495158122405659</v>
      </c>
      <c r="I48" s="83">
        <v>17.741046992191638</v>
      </c>
      <c r="J48" s="83">
        <v>21.223325124958009</v>
      </c>
      <c r="K48" s="83">
        <v>21.606635991953283</v>
      </c>
      <c r="L48" s="83">
        <v>16.635252756675531</v>
      </c>
      <c r="M48" s="83">
        <v>15.174958444561588</v>
      </c>
      <c r="N48" s="83">
        <v>12.915585176533618</v>
      </c>
      <c r="O48" s="83">
        <v>10.325052120877823</v>
      </c>
      <c r="P48" s="83">
        <v>7.453888609740007</v>
      </c>
      <c r="Q48" s="83">
        <v>5.7675988006819132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112.20544497919495</v>
      </c>
      <c r="C50" s="83">
        <v>108.81286493623695</v>
      </c>
      <c r="D50" s="83">
        <v>116.71746518519387</v>
      </c>
      <c r="E50" s="83">
        <v>145.7255729788059</v>
      </c>
      <c r="F50" s="83">
        <v>153.77868840129648</v>
      </c>
      <c r="G50" s="83">
        <v>153.21977686553598</v>
      </c>
      <c r="H50" s="83">
        <v>150.72559143684882</v>
      </c>
      <c r="I50" s="83">
        <v>135.83029172306752</v>
      </c>
      <c r="J50" s="83">
        <v>156.28890312641778</v>
      </c>
      <c r="K50" s="83">
        <v>153.92813729948753</v>
      </c>
      <c r="L50" s="83">
        <v>151.55576734884369</v>
      </c>
      <c r="M50" s="83">
        <v>166.84051053253793</v>
      </c>
      <c r="N50" s="83">
        <v>174.52987632410984</v>
      </c>
      <c r="O50" s="83">
        <v>176.2701033876258</v>
      </c>
      <c r="P50" s="83">
        <v>181.45452611995958</v>
      </c>
      <c r="Q50" s="83">
        <v>179.17281211798911</v>
      </c>
    </row>
    <row r="51" spans="1:17" x14ac:dyDescent="0.25">
      <c r="A51" s="299" t="s">
        <v>270</v>
      </c>
      <c r="B51" s="298">
        <v>186.23084632808255</v>
      </c>
      <c r="C51" s="298">
        <v>185.81641500369378</v>
      </c>
      <c r="D51" s="298">
        <v>190.57854353636355</v>
      </c>
      <c r="E51" s="298">
        <v>198.25494684288975</v>
      </c>
      <c r="F51" s="298">
        <v>200.50419898192081</v>
      </c>
      <c r="G51" s="298">
        <v>199.88695940997002</v>
      </c>
      <c r="H51" s="298">
        <v>198.27564141320119</v>
      </c>
      <c r="I51" s="298">
        <v>202.72651086411145</v>
      </c>
      <c r="J51" s="298">
        <v>197.46156034933563</v>
      </c>
      <c r="K51" s="298">
        <v>194.8843038784768</v>
      </c>
      <c r="L51" s="298">
        <v>198.88583984813661</v>
      </c>
      <c r="M51" s="298">
        <v>203.64611553645273</v>
      </c>
      <c r="N51" s="298">
        <v>205.97570293132941</v>
      </c>
      <c r="O51" s="298">
        <v>204.17499304514251</v>
      </c>
      <c r="P51" s="298">
        <v>206.67111684326611</v>
      </c>
      <c r="Q51" s="298">
        <v>201.91617806459973</v>
      </c>
    </row>
    <row r="52" spans="1:17" x14ac:dyDescent="0.25">
      <c r="A52" s="150" t="s">
        <v>33</v>
      </c>
      <c r="B52" s="87">
        <v>17.95738764879291</v>
      </c>
      <c r="C52" s="87">
        <v>18.539122266751814</v>
      </c>
      <c r="D52" s="87">
        <v>18.860377419045054</v>
      </c>
      <c r="E52" s="87">
        <v>16.766180181358667</v>
      </c>
      <c r="F52" s="87">
        <v>20.43225253634586</v>
      </c>
      <c r="G52" s="87">
        <v>16.043864491114856</v>
      </c>
      <c r="H52" s="87">
        <v>18.11194682699476</v>
      </c>
      <c r="I52" s="87">
        <v>13.97746892783274</v>
      </c>
      <c r="J52" s="87">
        <v>13.535670463022258</v>
      </c>
      <c r="K52" s="87">
        <v>14.874795334327352</v>
      </c>
      <c r="L52" s="87">
        <v>14.944682600797904</v>
      </c>
      <c r="M52" s="87">
        <v>16.281453047767439</v>
      </c>
      <c r="N52" s="87">
        <v>17.458309285236023</v>
      </c>
      <c r="O52" s="87">
        <v>15.326524767495817</v>
      </c>
      <c r="P52" s="87">
        <v>16.610298919245121</v>
      </c>
      <c r="Q52" s="87">
        <v>15.427290082168772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28.329057344107941</v>
      </c>
      <c r="C55" s="87">
        <v>27.538488191603768</v>
      </c>
      <c r="D55" s="87">
        <v>26.910316501302812</v>
      </c>
      <c r="E55" s="87">
        <v>25.569178314562674</v>
      </c>
      <c r="F55" s="87">
        <v>22.569538838629317</v>
      </c>
      <c r="G55" s="87">
        <v>22.989355571416709</v>
      </c>
      <c r="H55" s="87">
        <v>22.870923435864206</v>
      </c>
      <c r="I55" s="87">
        <v>20.168755872774081</v>
      </c>
      <c r="J55" s="87">
        <v>20.133201269746067</v>
      </c>
      <c r="K55" s="87">
        <v>20.598484715114697</v>
      </c>
      <c r="L55" s="87">
        <v>18.879219033205004</v>
      </c>
      <c r="M55" s="87">
        <v>16.510242898262952</v>
      </c>
      <c r="N55" s="87">
        <v>14.423081608332124</v>
      </c>
      <c r="O55" s="87">
        <v>12.661947628053925</v>
      </c>
      <c r="P55" s="87">
        <v>10.239115421324001</v>
      </c>
      <c r="Q55" s="87">
        <v>9.1734516011201794</v>
      </c>
    </row>
    <row r="56" spans="1:17" x14ac:dyDescent="0.25">
      <c r="A56" s="150" t="s">
        <v>29</v>
      </c>
      <c r="B56" s="87">
        <v>21.168226257178524</v>
      </c>
      <c r="C56" s="87">
        <v>21.165779978758749</v>
      </c>
      <c r="D56" s="87">
        <v>13.468479723025482</v>
      </c>
      <c r="E56" s="87">
        <v>15.197331426927818</v>
      </c>
      <c r="F56" s="87">
        <v>16.675746098432871</v>
      </c>
      <c r="G56" s="87">
        <v>15.776286017143732</v>
      </c>
      <c r="H56" s="87">
        <v>14.253621972145408</v>
      </c>
      <c r="I56" s="87">
        <v>13.501061752614566</v>
      </c>
      <c r="J56" s="87">
        <v>12.750052252399888</v>
      </c>
      <c r="K56" s="87">
        <v>7.9534632173580748</v>
      </c>
      <c r="L56" s="87">
        <v>3.3555906519349668</v>
      </c>
      <c r="M56" s="87">
        <v>2.9821601735019252</v>
      </c>
      <c r="N56" s="87">
        <v>2.8410229769186452</v>
      </c>
      <c r="O56" s="87">
        <v>1.0653188119233916</v>
      </c>
      <c r="P56" s="87">
        <v>1.2796156617028429</v>
      </c>
      <c r="Q56" s="87">
        <v>1.8802758259792012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0.1391973751353657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110.23638605013106</v>
      </c>
      <c r="C58" s="87">
        <v>110.18466814848165</v>
      </c>
      <c r="D58" s="87">
        <v>123.0450941788642</v>
      </c>
      <c r="E58" s="87">
        <v>130.20674371918909</v>
      </c>
      <c r="F58" s="87">
        <v>130.11083644301377</v>
      </c>
      <c r="G58" s="87">
        <v>132.20319603792183</v>
      </c>
      <c r="H58" s="87">
        <v>128.62559514975317</v>
      </c>
      <c r="I58" s="87">
        <v>137.16481163737589</v>
      </c>
      <c r="J58" s="87">
        <v>134.95222468141083</v>
      </c>
      <c r="K58" s="87">
        <v>134.72583270604366</v>
      </c>
      <c r="L58" s="87">
        <v>148.91058826113778</v>
      </c>
      <c r="M58" s="87">
        <v>149.89578394120693</v>
      </c>
      <c r="N58" s="87">
        <v>151.13329499865225</v>
      </c>
      <c r="O58" s="87">
        <v>154.55572951147701</v>
      </c>
      <c r="P58" s="87">
        <v>152.58318325163938</v>
      </c>
      <c r="Q58" s="87">
        <v>154.71205033931759</v>
      </c>
    </row>
    <row r="59" spans="1:17" x14ac:dyDescent="0.25">
      <c r="A59" s="150" t="s">
        <v>25</v>
      </c>
      <c r="B59" s="87">
        <v>3.3909908575543124</v>
      </c>
      <c r="C59" s="87">
        <v>3.0760799246450481</v>
      </c>
      <c r="D59" s="87">
        <v>2.9879624729286931</v>
      </c>
      <c r="E59" s="87">
        <v>4.3582421035780333E-2</v>
      </c>
      <c r="F59" s="87">
        <v>2.1544744056678961E-2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1.0792405909690888</v>
      </c>
      <c r="F60" s="87">
        <v>1.2783559557342794</v>
      </c>
      <c r="G60" s="87">
        <v>1.870844343534031</v>
      </c>
      <c r="H60" s="87">
        <v>3.4719822353663115</v>
      </c>
      <c r="I60" s="87">
        <v>3.3440237869183123</v>
      </c>
      <c r="J60" s="87">
        <v>3.3860604091410242</v>
      </c>
      <c r="K60" s="87">
        <v>4.6008113405854569</v>
      </c>
      <c r="L60" s="87">
        <v>2.7986814312998138</v>
      </c>
      <c r="M60" s="87">
        <v>2.7620644526498963</v>
      </c>
      <c r="N60" s="87">
        <v>4.1475545382500085</v>
      </c>
      <c r="O60" s="87">
        <v>2.9825388182656951</v>
      </c>
      <c r="P60" s="87">
        <v>7.5925344465848577</v>
      </c>
      <c r="Q60" s="87">
        <v>2.9596729086371902</v>
      </c>
    </row>
    <row r="61" spans="1:17" x14ac:dyDescent="0.25">
      <c r="A61" s="150" t="s">
        <v>22</v>
      </c>
      <c r="B61" s="87">
        <v>5.1487981703178169</v>
      </c>
      <c r="C61" s="87">
        <v>5.3122764934527487</v>
      </c>
      <c r="D61" s="87">
        <v>5.3063132411973157</v>
      </c>
      <c r="E61" s="87">
        <v>9.3926901888466396</v>
      </c>
      <c r="F61" s="87">
        <v>9.4159243657080243</v>
      </c>
      <c r="G61" s="87">
        <v>11.003412948838855</v>
      </c>
      <c r="H61" s="87">
        <v>10.941571793077321</v>
      </c>
      <c r="I61" s="87">
        <v>14.431191511460462</v>
      </c>
      <c r="J61" s="87">
        <v>12.704351273615558</v>
      </c>
      <c r="K61" s="87">
        <v>12.130916565047533</v>
      </c>
      <c r="L61" s="87">
        <v>9.9970778697611298</v>
      </c>
      <c r="M61" s="87">
        <v>15.214411023063589</v>
      </c>
      <c r="N61" s="87">
        <v>15.972439523940356</v>
      </c>
      <c r="O61" s="87">
        <v>17.582933507926665</v>
      </c>
      <c r="P61" s="87">
        <v>18.366369142769894</v>
      </c>
      <c r="Q61" s="87">
        <v>17.763437307376797</v>
      </c>
    </row>
    <row r="62" spans="1:17" x14ac:dyDescent="0.25">
      <c r="A62" s="303" t="s">
        <v>269</v>
      </c>
      <c r="B62" s="302">
        <v>25.865395323344803</v>
      </c>
      <c r="C62" s="302">
        <v>25.807835417179696</v>
      </c>
      <c r="D62" s="302">
        <v>26.46924215782828</v>
      </c>
      <c r="E62" s="302">
        <v>27.535409283734694</v>
      </c>
      <c r="F62" s="302">
        <v>27.847805414155676</v>
      </c>
      <c r="G62" s="302">
        <v>27.762077695829177</v>
      </c>
      <c r="H62" s="302">
        <v>27.538283529611284</v>
      </c>
      <c r="I62" s="302">
        <v>28.156459842237702</v>
      </c>
      <c r="J62" s="302">
        <v>27.42521671518551</v>
      </c>
      <c r="K62" s="302">
        <v>27.067264427566222</v>
      </c>
      <c r="L62" s="302">
        <v>27.623033312241201</v>
      </c>
      <c r="M62" s="302">
        <v>28.28418271339622</v>
      </c>
      <c r="N62" s="302">
        <v>28.607736518240205</v>
      </c>
      <c r="O62" s="302">
        <v>28.357637922936465</v>
      </c>
      <c r="P62" s="302">
        <v>28.704321783786963</v>
      </c>
      <c r="Q62" s="302">
        <v>28.043913620083305</v>
      </c>
    </row>
    <row r="63" spans="1:17" x14ac:dyDescent="0.25">
      <c r="A63" s="152" t="s">
        <v>268</v>
      </c>
      <c r="B63" s="151">
        <v>43.10899220557468</v>
      </c>
      <c r="C63" s="151">
        <v>43.013059028632838</v>
      </c>
      <c r="D63" s="151">
        <v>44.115403596380474</v>
      </c>
      <c r="E63" s="151">
        <v>45.892348806224497</v>
      </c>
      <c r="F63" s="151">
        <v>46.413009023592799</v>
      </c>
      <c r="G63" s="151">
        <v>46.270129493048636</v>
      </c>
      <c r="H63" s="151">
        <v>45.897139216018815</v>
      </c>
      <c r="I63" s="151">
        <v>46.927433070396177</v>
      </c>
      <c r="J63" s="151">
        <v>45.708694525309191</v>
      </c>
      <c r="K63" s="151">
        <v>45.112107379277042</v>
      </c>
      <c r="L63" s="151">
        <v>46.038388853735341</v>
      </c>
      <c r="M63" s="151">
        <v>47.140304522327042</v>
      </c>
      <c r="N63" s="151">
        <v>47.679560863733677</v>
      </c>
      <c r="O63" s="151">
        <v>47.262729871560786</v>
      </c>
      <c r="P63" s="151">
        <v>47.840536306311613</v>
      </c>
      <c r="Q63" s="151">
        <v>46.739856033472179</v>
      </c>
    </row>
    <row r="64" spans="1:17" x14ac:dyDescent="0.25">
      <c r="A64" s="301" t="s">
        <v>267</v>
      </c>
      <c r="B64" s="300">
        <v>3.448719376445974</v>
      </c>
      <c r="C64" s="300">
        <v>3.4410447222906266</v>
      </c>
      <c r="D64" s="300">
        <v>3.5292322877104376</v>
      </c>
      <c r="E64" s="300">
        <v>3.6713879044979594</v>
      </c>
      <c r="F64" s="300">
        <v>3.713040721887424</v>
      </c>
      <c r="G64" s="300">
        <v>3.7016103594438907</v>
      </c>
      <c r="H64" s="300">
        <v>3.6717711372815045</v>
      </c>
      <c r="I64" s="300">
        <v>3.7541946456316939</v>
      </c>
      <c r="J64" s="300">
        <v>3.6566955620247352</v>
      </c>
      <c r="K64" s="300">
        <v>3.6089685903421636</v>
      </c>
      <c r="L64" s="300">
        <v>3.6830711082988272</v>
      </c>
      <c r="M64" s="300">
        <v>3.7712243617861629</v>
      </c>
      <c r="N64" s="300">
        <v>3.8143648690986942</v>
      </c>
      <c r="O64" s="300">
        <v>3.7810183897248626</v>
      </c>
      <c r="P64" s="300">
        <v>3.8272429045049283</v>
      </c>
      <c r="Q64" s="300">
        <v>3.7391884826777742</v>
      </c>
    </row>
    <row r="65" spans="1:17" x14ac:dyDescent="0.25">
      <c r="A65" s="156" t="s">
        <v>259</v>
      </c>
      <c r="B65" s="204">
        <v>390.24982417678115</v>
      </c>
      <c r="C65" s="204">
        <v>389.38137646972871</v>
      </c>
      <c r="D65" s="204">
        <v>399.36049571460205</v>
      </c>
      <c r="E65" s="204">
        <v>415.44652603529528</v>
      </c>
      <c r="F65" s="204">
        <v>420.15987116094516</v>
      </c>
      <c r="G65" s="204">
        <v>418.86643541075591</v>
      </c>
      <c r="H65" s="204">
        <v>415.4898918502754</v>
      </c>
      <c r="I65" s="204">
        <v>424.81676253200737</v>
      </c>
      <c r="J65" s="204">
        <v>413.78397149227254</v>
      </c>
      <c r="K65" s="204">
        <v>408.3832878545079</v>
      </c>
      <c r="L65" s="204">
        <v>416.76857278118291</v>
      </c>
      <c r="M65" s="204">
        <v>426.74380936001307</v>
      </c>
      <c r="N65" s="204">
        <v>431.62549834537845</v>
      </c>
      <c r="O65" s="204">
        <v>427.85208094255012</v>
      </c>
      <c r="P65" s="204">
        <v>433.08274972029437</v>
      </c>
      <c r="Q65" s="204">
        <v>423.1186967240638</v>
      </c>
    </row>
    <row r="66" spans="1:17" x14ac:dyDescent="0.25">
      <c r="A66" s="299" t="s">
        <v>266</v>
      </c>
      <c r="B66" s="298">
        <v>97.562456044195287</v>
      </c>
      <c r="C66" s="298">
        <v>97.345344117432177</v>
      </c>
      <c r="D66" s="298">
        <v>99.840123928650513</v>
      </c>
      <c r="E66" s="298">
        <v>103.86163150882382</v>
      </c>
      <c r="F66" s="298">
        <v>105.0399677902363</v>
      </c>
      <c r="G66" s="298">
        <v>104.71660885268898</v>
      </c>
      <c r="H66" s="298">
        <v>103.87247296256885</v>
      </c>
      <c r="I66" s="298">
        <v>106.20419063300184</v>
      </c>
      <c r="J66" s="298">
        <v>103.44599287306814</v>
      </c>
      <c r="K66" s="298">
        <v>102.09582196362696</v>
      </c>
      <c r="L66" s="298">
        <v>104.19214319529574</v>
      </c>
      <c r="M66" s="298">
        <v>106.68595234000327</v>
      </c>
      <c r="N66" s="298">
        <v>107.90637458634461</v>
      </c>
      <c r="O66" s="298">
        <v>106.96302023563753</v>
      </c>
      <c r="P66" s="298">
        <v>108.27068743007361</v>
      </c>
      <c r="Q66" s="298">
        <v>105.77967418101595</v>
      </c>
    </row>
    <row r="67" spans="1:17" x14ac:dyDescent="0.25">
      <c r="A67" s="299" t="s">
        <v>265</v>
      </c>
      <c r="B67" s="298">
        <v>31.2199859341425</v>
      </c>
      <c r="C67" s="298">
        <v>31.1505101175783</v>
      </c>
      <c r="D67" s="298">
        <v>31.948839657168161</v>
      </c>
      <c r="E67" s="298">
        <v>33.235722082823635</v>
      </c>
      <c r="F67" s="298">
        <v>33.612789692875616</v>
      </c>
      <c r="G67" s="298">
        <v>33.509314832860476</v>
      </c>
      <c r="H67" s="298">
        <v>33.239191348022032</v>
      </c>
      <c r="I67" s="298">
        <v>33.985341002560595</v>
      </c>
      <c r="J67" s="298">
        <v>33.102717719381808</v>
      </c>
      <c r="K67" s="298">
        <v>32.670663028360636</v>
      </c>
      <c r="L67" s="298">
        <v>33.34148582249464</v>
      </c>
      <c r="M67" s="298">
        <v>34.139504748801045</v>
      </c>
      <c r="N67" s="298">
        <v>34.530039867630279</v>
      </c>
      <c r="O67" s="298">
        <v>34.228166475404009</v>
      </c>
      <c r="P67" s="298">
        <v>34.646619977623558</v>
      </c>
      <c r="Q67" s="298">
        <v>33.84949573792511</v>
      </c>
    </row>
    <row r="68" spans="1:17" x14ac:dyDescent="0.25">
      <c r="A68" s="150" t="s">
        <v>33</v>
      </c>
      <c r="B68" s="87">
        <v>3.0104002686085578</v>
      </c>
      <c r="C68" s="87">
        <v>3.1079230310734038</v>
      </c>
      <c r="D68" s="87">
        <v>3.1617786706391322</v>
      </c>
      <c r="E68" s="87">
        <v>2.810704669779426</v>
      </c>
      <c r="F68" s="87">
        <v>3.4252898988805929</v>
      </c>
      <c r="G68" s="87">
        <v>2.6896147100114578</v>
      </c>
      <c r="H68" s="87">
        <v>3.0363107741160813</v>
      </c>
      <c r="I68" s="87">
        <v>2.3432014187010055</v>
      </c>
      <c r="J68" s="87">
        <v>2.2691377384403792</v>
      </c>
      <c r="K68" s="87">
        <v>2.4936304069242738</v>
      </c>
      <c r="L68" s="87">
        <v>2.5053464009134894</v>
      </c>
      <c r="M68" s="87">
        <v>2.7294443705808962</v>
      </c>
      <c r="N68" s="87">
        <v>2.9267341101955133</v>
      </c>
      <c r="O68" s="87">
        <v>2.5693589278842892</v>
      </c>
      <c r="P68" s="87">
        <v>2.7845725283724767</v>
      </c>
      <c r="Q68" s="87">
        <v>2.5862513588041223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4.7491207243533786</v>
      </c>
      <c r="C71" s="87">
        <v>4.616588663699658</v>
      </c>
      <c r="D71" s="87">
        <v>4.5112811288733763</v>
      </c>
      <c r="E71" s="87">
        <v>4.2864509455212287</v>
      </c>
      <c r="F71" s="87">
        <v>3.7835874076454608</v>
      </c>
      <c r="G71" s="87">
        <v>3.8539660412121584</v>
      </c>
      <c r="H71" s="87">
        <v>3.8341119210220707</v>
      </c>
      <c r="I71" s="87">
        <v>3.3811169689250899</v>
      </c>
      <c r="J71" s="87">
        <v>3.3751565481445658</v>
      </c>
      <c r="K71" s="87">
        <v>3.4531572816761487</v>
      </c>
      <c r="L71" s="87">
        <v>3.1649373038121458</v>
      </c>
      <c r="M71" s="87">
        <v>2.7677990043871614</v>
      </c>
      <c r="N71" s="87">
        <v>2.4179045191356003</v>
      </c>
      <c r="O71" s="87">
        <v>2.122665684235161</v>
      </c>
      <c r="P71" s="87">
        <v>1.7164988815474935</v>
      </c>
      <c r="Q71" s="87">
        <v>1.5378495861527011</v>
      </c>
    </row>
    <row r="72" spans="1:17" x14ac:dyDescent="0.25">
      <c r="A72" s="150" t="s">
        <v>29</v>
      </c>
      <c r="B72" s="87">
        <v>3.548669509000689</v>
      </c>
      <c r="C72" s="87">
        <v>3.5482594116437673</v>
      </c>
      <c r="D72" s="87">
        <v>2.25787379372357</v>
      </c>
      <c r="E72" s="87">
        <v>2.5477007850210383</v>
      </c>
      <c r="F72" s="87">
        <v>2.7955441802441072</v>
      </c>
      <c r="G72" s="87">
        <v>2.6447574999500216</v>
      </c>
      <c r="H72" s="87">
        <v>2.3894960811004</v>
      </c>
      <c r="I72" s="87">
        <v>2.2633358883525396</v>
      </c>
      <c r="J72" s="87">
        <v>2.1374356602463753</v>
      </c>
      <c r="K72" s="87">
        <v>1.3333291163602232</v>
      </c>
      <c r="L72" s="87">
        <v>0.56253566484679773</v>
      </c>
      <c r="M72" s="87">
        <v>0.49993328444671653</v>
      </c>
      <c r="N72" s="87">
        <v>0.47627285772905176</v>
      </c>
      <c r="O72" s="87">
        <v>0.17859145774934052</v>
      </c>
      <c r="P72" s="87">
        <v>0.21451646570457017</v>
      </c>
      <c r="Q72" s="87">
        <v>0.31521193184056789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2.3335232478833238E-2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18.480173879749067</v>
      </c>
      <c r="C74" s="87">
        <v>18.471503822162617</v>
      </c>
      <c r="D74" s="87">
        <v>20.62744268885443</v>
      </c>
      <c r="E74" s="87">
        <v>21.828031110819229</v>
      </c>
      <c r="F74" s="87">
        <v>21.811953087912642</v>
      </c>
      <c r="G74" s="87">
        <v>22.162719023901129</v>
      </c>
      <c r="H74" s="87">
        <v>21.562965268769538</v>
      </c>
      <c r="I74" s="87">
        <v>22.994490839794011</v>
      </c>
      <c r="J74" s="87">
        <v>22.623569829632231</v>
      </c>
      <c r="K74" s="87">
        <v>22.585617178790947</v>
      </c>
      <c r="L74" s="87">
        <v>24.963568402451951</v>
      </c>
      <c r="M74" s="87">
        <v>25.128727912171144</v>
      </c>
      <c r="N74" s="87">
        <v>25.336185906206815</v>
      </c>
      <c r="O74" s="87">
        <v>25.909927364497122</v>
      </c>
      <c r="P74" s="87">
        <v>25.57924709481674</v>
      </c>
      <c r="Q74" s="87">
        <v>25.936133195285215</v>
      </c>
    </row>
    <row r="75" spans="1:17" x14ac:dyDescent="0.25">
      <c r="A75" s="150" t="s">
        <v>25</v>
      </c>
      <c r="B75" s="87">
        <v>0.56847020224107381</v>
      </c>
      <c r="C75" s="87">
        <v>0.51567811602236679</v>
      </c>
      <c r="D75" s="87">
        <v>0.50090598961377697</v>
      </c>
      <c r="E75" s="87">
        <v>7.3062148325089855E-3</v>
      </c>
      <c r="F75" s="87">
        <v>3.6117894519968629E-3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0.18092532324238136</v>
      </c>
      <c r="F76" s="87">
        <v>0.21430528692621451</v>
      </c>
      <c r="G76" s="87">
        <v>0.31363082562168942</v>
      </c>
      <c r="H76" s="87">
        <v>0.58204770417446949</v>
      </c>
      <c r="I76" s="87">
        <v>0.56059658026310888</v>
      </c>
      <c r="J76" s="87">
        <v>0.56764365533358319</v>
      </c>
      <c r="K76" s="87">
        <v>0.77128611167709415</v>
      </c>
      <c r="L76" s="87">
        <v>0.46917466489626519</v>
      </c>
      <c r="M76" s="87">
        <v>0.46303614605826726</v>
      </c>
      <c r="N76" s="87">
        <v>0.69530154052534276</v>
      </c>
      <c r="O76" s="87">
        <v>0.49999676095682222</v>
      </c>
      <c r="P76" s="87">
        <v>1.2728225388036993</v>
      </c>
      <c r="Q76" s="87">
        <v>0.49616348955711193</v>
      </c>
    </row>
    <row r="77" spans="1:17" x14ac:dyDescent="0.25">
      <c r="A77" s="150" t="s">
        <v>22</v>
      </c>
      <c r="B77" s="87">
        <v>0.86315135018973155</v>
      </c>
      <c r="C77" s="87">
        <v>0.89055707297648423</v>
      </c>
      <c r="D77" s="87">
        <v>0.88955738546387753</v>
      </c>
      <c r="E77" s="87">
        <v>1.5746030336078192</v>
      </c>
      <c r="F77" s="87">
        <v>1.5784980418146006</v>
      </c>
      <c r="G77" s="87">
        <v>1.8446267321640188</v>
      </c>
      <c r="H77" s="87">
        <v>1.8342595988394732</v>
      </c>
      <c r="I77" s="87">
        <v>2.4192640740460036</v>
      </c>
      <c r="J77" s="87">
        <v>2.129774287584675</v>
      </c>
      <c r="K77" s="87">
        <v>2.0336429329319454</v>
      </c>
      <c r="L77" s="87">
        <v>1.675923385573991</v>
      </c>
      <c r="M77" s="87">
        <v>2.5505640311568589</v>
      </c>
      <c r="N77" s="87">
        <v>2.6776409338379548</v>
      </c>
      <c r="O77" s="87">
        <v>2.9476262800812729</v>
      </c>
      <c r="P77" s="87">
        <v>3.0789624683785792</v>
      </c>
      <c r="Q77" s="87">
        <v>2.9778861762853901</v>
      </c>
    </row>
    <row r="78" spans="1:17" x14ac:dyDescent="0.25">
      <c r="A78" s="299" t="s">
        <v>264</v>
      </c>
      <c r="B78" s="298">
        <v>261.46738219844337</v>
      </c>
      <c r="C78" s="298">
        <v>260.88552223471822</v>
      </c>
      <c r="D78" s="298">
        <v>267.57153212878336</v>
      </c>
      <c r="E78" s="298">
        <v>278.34917244364783</v>
      </c>
      <c r="F78" s="298">
        <v>281.50711367783327</v>
      </c>
      <c r="G78" s="298">
        <v>280.64051172520647</v>
      </c>
      <c r="H78" s="298">
        <v>278.37822753968453</v>
      </c>
      <c r="I78" s="298">
        <v>284.62723089644493</v>
      </c>
      <c r="J78" s="298">
        <v>277.23526089982261</v>
      </c>
      <c r="K78" s="298">
        <v>273.61680286252027</v>
      </c>
      <c r="L78" s="298">
        <v>279.23494376339255</v>
      </c>
      <c r="M78" s="298">
        <v>285.91835227120873</v>
      </c>
      <c r="N78" s="298">
        <v>289.18908389140353</v>
      </c>
      <c r="O78" s="298">
        <v>286.66089423150856</v>
      </c>
      <c r="P78" s="298">
        <v>290.16544231259724</v>
      </c>
      <c r="Q78" s="298">
        <v>283.48952680512275</v>
      </c>
    </row>
    <row r="79" spans="1:17" x14ac:dyDescent="0.25">
      <c r="A79" s="243" t="s">
        <v>258</v>
      </c>
      <c r="B79" s="278">
        <v>330.40476072640632</v>
      </c>
      <c r="C79" s="278">
        <v>371.33519371853293</v>
      </c>
      <c r="D79" s="278">
        <v>416.83648366967537</v>
      </c>
      <c r="E79" s="278">
        <v>432.06627547339855</v>
      </c>
      <c r="F79" s="278">
        <v>405.57770266920397</v>
      </c>
      <c r="G79" s="278">
        <v>451.73650057172023</v>
      </c>
      <c r="H79" s="278">
        <v>490.71952489237214</v>
      </c>
      <c r="I79" s="278">
        <v>463.87426666224712</v>
      </c>
      <c r="J79" s="278">
        <v>559.24725874936382</v>
      </c>
      <c r="K79" s="278">
        <v>556.49129816740253</v>
      </c>
      <c r="L79" s="278">
        <v>509.97754605122748</v>
      </c>
      <c r="M79" s="278">
        <v>507.18516403775715</v>
      </c>
      <c r="N79" s="278">
        <v>513.64386831880142</v>
      </c>
      <c r="O79" s="278">
        <v>508.90640522759247</v>
      </c>
      <c r="P79" s="278">
        <v>518.13932403763454</v>
      </c>
      <c r="Q79" s="278">
        <v>552.29776721141297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1.0000000000000002</v>
      </c>
      <c r="D83" s="77">
        <f t="shared" si="0"/>
        <v>1.0000000000000002</v>
      </c>
      <c r="E83" s="77">
        <f t="shared" si="0"/>
        <v>1.0000000000000002</v>
      </c>
      <c r="F83" s="77">
        <f t="shared" si="0"/>
        <v>1.0000000000000002</v>
      </c>
      <c r="G83" s="77">
        <f t="shared" si="0"/>
        <v>1.0000000000000002</v>
      </c>
      <c r="H83" s="77">
        <f t="shared" si="0"/>
        <v>1.0000000000000002</v>
      </c>
      <c r="I83" s="77">
        <f t="shared" si="0"/>
        <v>1</v>
      </c>
      <c r="J83" s="77">
        <f t="shared" si="0"/>
        <v>1</v>
      </c>
      <c r="K83" s="77">
        <f t="shared" si="0"/>
        <v>1.0000000000000002</v>
      </c>
      <c r="L83" s="77">
        <f t="shared" si="0"/>
        <v>1</v>
      </c>
      <c r="M83" s="77">
        <f t="shared" si="0"/>
        <v>1.0000000000000002</v>
      </c>
      <c r="N83" s="77">
        <f t="shared" si="0"/>
        <v>1</v>
      </c>
      <c r="O83" s="77">
        <f t="shared" si="0"/>
        <v>1</v>
      </c>
      <c r="P83" s="77">
        <f t="shared" si="0"/>
        <v>1.0000000000000002</v>
      </c>
      <c r="Q83" s="77">
        <f t="shared" si="0"/>
        <v>1.0000000000000002</v>
      </c>
    </row>
    <row r="84" spans="1:17" x14ac:dyDescent="0.25">
      <c r="A84" s="132" t="s">
        <v>83</v>
      </c>
      <c r="B84" s="203">
        <f t="shared" ref="B84:Q84" si="1">IF(B$6=0,0,B$6/B$5)</f>
        <v>1.4256840176987369E-2</v>
      </c>
      <c r="C84" s="203">
        <f t="shared" si="1"/>
        <v>1.4256840176987372E-2</v>
      </c>
      <c r="D84" s="203">
        <f t="shared" si="1"/>
        <v>1.4256840176987372E-2</v>
      </c>
      <c r="E84" s="203">
        <f t="shared" si="1"/>
        <v>1.4256840176987369E-2</v>
      </c>
      <c r="F84" s="203">
        <f t="shared" si="1"/>
        <v>1.4256840176987371E-2</v>
      </c>
      <c r="G84" s="203">
        <f t="shared" si="1"/>
        <v>1.4256840176987372E-2</v>
      </c>
      <c r="H84" s="203">
        <f t="shared" si="1"/>
        <v>1.4256840176987372E-2</v>
      </c>
      <c r="I84" s="203">
        <f t="shared" si="1"/>
        <v>1.4256840176987369E-2</v>
      </c>
      <c r="J84" s="203">
        <f t="shared" si="1"/>
        <v>1.4256840176987369E-2</v>
      </c>
      <c r="K84" s="203">
        <f t="shared" si="1"/>
        <v>1.4256840176987371E-2</v>
      </c>
      <c r="L84" s="203">
        <f t="shared" si="1"/>
        <v>1.4256840176987371E-2</v>
      </c>
      <c r="M84" s="203">
        <f t="shared" si="1"/>
        <v>1.4256840176987371E-2</v>
      </c>
      <c r="N84" s="203">
        <f t="shared" si="1"/>
        <v>1.4256840176987372E-2</v>
      </c>
      <c r="O84" s="203">
        <f t="shared" si="1"/>
        <v>1.4256840176987371E-2</v>
      </c>
      <c r="P84" s="203">
        <f t="shared" si="1"/>
        <v>1.4256840176987372E-2</v>
      </c>
      <c r="Q84" s="203">
        <f t="shared" si="1"/>
        <v>1.4256840176987371E-2</v>
      </c>
    </row>
    <row r="85" spans="1:17" x14ac:dyDescent="0.25">
      <c r="A85" s="76" t="s">
        <v>82</v>
      </c>
      <c r="B85" s="202">
        <f t="shared" ref="B85:Q85" si="2">IF(B$7=0,0,B$7/B$5)</f>
        <v>1.1598398220419153E-2</v>
      </c>
      <c r="C85" s="202">
        <f t="shared" si="2"/>
        <v>1.1598398220419156E-2</v>
      </c>
      <c r="D85" s="202">
        <f t="shared" si="2"/>
        <v>1.1598398220419154E-2</v>
      </c>
      <c r="E85" s="202">
        <f t="shared" si="2"/>
        <v>1.1598398220419153E-2</v>
      </c>
      <c r="F85" s="202">
        <f t="shared" si="2"/>
        <v>1.1598398220419153E-2</v>
      </c>
      <c r="G85" s="202">
        <f t="shared" si="2"/>
        <v>1.1598398220419153E-2</v>
      </c>
      <c r="H85" s="202">
        <f t="shared" si="2"/>
        <v>1.1598398220419153E-2</v>
      </c>
      <c r="I85" s="202">
        <f t="shared" si="2"/>
        <v>1.1598398220419151E-2</v>
      </c>
      <c r="J85" s="202">
        <f t="shared" si="2"/>
        <v>1.1598398220419151E-2</v>
      </c>
      <c r="K85" s="202">
        <f t="shared" si="2"/>
        <v>1.1598398220419153E-2</v>
      </c>
      <c r="L85" s="202">
        <f t="shared" si="2"/>
        <v>1.1598398220419153E-2</v>
      </c>
      <c r="M85" s="202">
        <f t="shared" si="2"/>
        <v>1.1598398220419153E-2</v>
      </c>
      <c r="N85" s="202">
        <f t="shared" si="2"/>
        <v>1.1598398220419153E-2</v>
      </c>
      <c r="O85" s="202">
        <f t="shared" si="2"/>
        <v>1.1598398220419153E-2</v>
      </c>
      <c r="P85" s="202">
        <f t="shared" si="2"/>
        <v>1.1598398220419153E-2</v>
      </c>
      <c r="Q85" s="202">
        <f t="shared" si="2"/>
        <v>1.1598398220419153E-2</v>
      </c>
    </row>
    <row r="86" spans="1:17" x14ac:dyDescent="0.25">
      <c r="A86" s="76" t="s">
        <v>81</v>
      </c>
      <c r="B86" s="202">
        <f t="shared" ref="B86:Q86" si="3">IF(B$8=0,0,B$8/B$5)</f>
        <v>2.7949076499834098E-2</v>
      </c>
      <c r="C86" s="202">
        <f t="shared" si="3"/>
        <v>2.7949076499834104E-2</v>
      </c>
      <c r="D86" s="202">
        <f t="shared" si="3"/>
        <v>2.7949076499834101E-2</v>
      </c>
      <c r="E86" s="202">
        <f t="shared" si="3"/>
        <v>2.7949076499834101E-2</v>
      </c>
      <c r="F86" s="202">
        <f t="shared" si="3"/>
        <v>2.7949076499834098E-2</v>
      </c>
      <c r="G86" s="202">
        <f t="shared" si="3"/>
        <v>2.7949076499834098E-2</v>
      </c>
      <c r="H86" s="202">
        <f t="shared" si="3"/>
        <v>2.7949076499834098E-2</v>
      </c>
      <c r="I86" s="202">
        <f t="shared" si="3"/>
        <v>2.7949076499834094E-2</v>
      </c>
      <c r="J86" s="202">
        <f t="shared" si="3"/>
        <v>2.7949076499834094E-2</v>
      </c>
      <c r="K86" s="202">
        <f t="shared" si="3"/>
        <v>2.7949076499834098E-2</v>
      </c>
      <c r="L86" s="202">
        <f t="shared" si="3"/>
        <v>2.7949076499834101E-2</v>
      </c>
      <c r="M86" s="202">
        <f t="shared" si="3"/>
        <v>2.7949076499834098E-2</v>
      </c>
      <c r="N86" s="202">
        <f t="shared" si="3"/>
        <v>2.7949076499834098E-2</v>
      </c>
      <c r="O86" s="202">
        <f t="shared" si="3"/>
        <v>2.7949076499834094E-2</v>
      </c>
      <c r="P86" s="202">
        <f t="shared" si="3"/>
        <v>2.7949076499834098E-2</v>
      </c>
      <c r="Q86" s="202">
        <f t="shared" si="3"/>
        <v>2.7949076499834098E-2</v>
      </c>
    </row>
    <row r="87" spans="1:17" x14ac:dyDescent="0.25">
      <c r="A87" s="76" t="s">
        <v>80</v>
      </c>
      <c r="B87" s="202">
        <f t="shared" ref="B87:Q87" si="4">IF(B$9=0,0,B$9/B$5)</f>
        <v>2.3479098367908624E-2</v>
      </c>
      <c r="C87" s="202">
        <f t="shared" si="4"/>
        <v>2.3479098367908628E-2</v>
      </c>
      <c r="D87" s="202">
        <f t="shared" si="4"/>
        <v>2.3479098367908628E-2</v>
      </c>
      <c r="E87" s="202">
        <f t="shared" si="4"/>
        <v>2.3479098367908624E-2</v>
      </c>
      <c r="F87" s="202">
        <f t="shared" si="4"/>
        <v>2.3479098367908624E-2</v>
      </c>
      <c r="G87" s="202">
        <f t="shared" si="4"/>
        <v>2.3479098367908624E-2</v>
      </c>
      <c r="H87" s="202">
        <f t="shared" si="4"/>
        <v>2.3479098367908624E-2</v>
      </c>
      <c r="I87" s="202">
        <f t="shared" si="4"/>
        <v>2.3479098367908621E-2</v>
      </c>
      <c r="J87" s="202">
        <f t="shared" si="4"/>
        <v>2.3479098367908621E-2</v>
      </c>
      <c r="K87" s="202">
        <f t="shared" si="4"/>
        <v>2.3479098367908624E-2</v>
      </c>
      <c r="L87" s="202">
        <f t="shared" si="4"/>
        <v>2.3479098367908624E-2</v>
      </c>
      <c r="M87" s="202">
        <f t="shared" si="4"/>
        <v>2.3479098367908624E-2</v>
      </c>
      <c r="N87" s="202">
        <f t="shared" si="4"/>
        <v>2.3479098367908624E-2</v>
      </c>
      <c r="O87" s="202">
        <f t="shared" si="4"/>
        <v>2.3479098367908624E-2</v>
      </c>
      <c r="P87" s="202">
        <f t="shared" si="4"/>
        <v>2.3479098367908624E-2</v>
      </c>
      <c r="Q87" s="202">
        <f t="shared" si="4"/>
        <v>2.3479098367908624E-2</v>
      </c>
    </row>
    <row r="88" spans="1:17" x14ac:dyDescent="0.25">
      <c r="A88" s="129" t="s">
        <v>79</v>
      </c>
      <c r="B88" s="201">
        <f t="shared" ref="B88:Q88" si="5">IF(B$10=0,0,B$10/B$5)</f>
        <v>1.9009120235983168E-2</v>
      </c>
      <c r="C88" s="201">
        <f t="shared" si="5"/>
        <v>1.9009120235983168E-2</v>
      </c>
      <c r="D88" s="201">
        <f t="shared" si="5"/>
        <v>1.9009120235983168E-2</v>
      </c>
      <c r="E88" s="201">
        <f t="shared" si="5"/>
        <v>1.9009120235983164E-2</v>
      </c>
      <c r="F88" s="201">
        <f t="shared" si="5"/>
        <v>1.9009120235983164E-2</v>
      </c>
      <c r="G88" s="201">
        <f t="shared" si="5"/>
        <v>1.9009120235983164E-2</v>
      </c>
      <c r="H88" s="201">
        <f t="shared" si="5"/>
        <v>1.9009120235983164E-2</v>
      </c>
      <c r="I88" s="201">
        <f t="shared" si="5"/>
        <v>1.9009120235983158E-2</v>
      </c>
      <c r="J88" s="201">
        <f t="shared" si="5"/>
        <v>1.9009120235983161E-2</v>
      </c>
      <c r="K88" s="201">
        <f t="shared" si="5"/>
        <v>1.9009120235983164E-2</v>
      </c>
      <c r="L88" s="201">
        <f t="shared" si="5"/>
        <v>1.9009120235983168E-2</v>
      </c>
      <c r="M88" s="201">
        <f t="shared" si="5"/>
        <v>1.9009120235983164E-2</v>
      </c>
      <c r="N88" s="201">
        <f t="shared" si="5"/>
        <v>1.9009120235983164E-2</v>
      </c>
      <c r="O88" s="201">
        <f t="shared" si="5"/>
        <v>1.9009120235983164E-2</v>
      </c>
      <c r="P88" s="201">
        <f t="shared" si="5"/>
        <v>1.9009120235983164E-2</v>
      </c>
      <c r="Q88" s="201">
        <f t="shared" si="5"/>
        <v>1.9009120235983164E-2</v>
      </c>
    </row>
    <row r="89" spans="1:17" x14ac:dyDescent="0.25">
      <c r="A89" s="127" t="s">
        <v>263</v>
      </c>
      <c r="B89" s="200">
        <f t="shared" ref="B89:Q89" si="6">IF(B$15=0,0,B$15/B$5)</f>
        <v>6.0414983832793381E-2</v>
      </c>
      <c r="C89" s="200">
        <f t="shared" si="6"/>
        <v>6.0414983832793367E-2</v>
      </c>
      <c r="D89" s="200">
        <f t="shared" si="6"/>
        <v>6.0414983832793388E-2</v>
      </c>
      <c r="E89" s="200">
        <f t="shared" si="6"/>
        <v>6.0414983832793367E-2</v>
      </c>
      <c r="F89" s="200">
        <f t="shared" si="6"/>
        <v>6.0414983832793381E-2</v>
      </c>
      <c r="G89" s="200">
        <f t="shared" si="6"/>
        <v>6.0414983832793374E-2</v>
      </c>
      <c r="H89" s="200">
        <f t="shared" si="6"/>
        <v>6.0414983832793367E-2</v>
      </c>
      <c r="I89" s="200">
        <f t="shared" si="6"/>
        <v>6.0414983832793367E-2</v>
      </c>
      <c r="J89" s="200">
        <f t="shared" si="6"/>
        <v>6.0414983832793367E-2</v>
      </c>
      <c r="K89" s="200">
        <f t="shared" si="6"/>
        <v>6.0414983832793388E-2</v>
      </c>
      <c r="L89" s="200">
        <f t="shared" si="6"/>
        <v>6.0414983832793388E-2</v>
      </c>
      <c r="M89" s="200">
        <f t="shared" si="6"/>
        <v>6.0414983832793374E-2</v>
      </c>
      <c r="N89" s="200">
        <f t="shared" si="6"/>
        <v>6.0414983832793361E-2</v>
      </c>
      <c r="O89" s="200">
        <f t="shared" si="6"/>
        <v>6.0414983832793374E-2</v>
      </c>
      <c r="P89" s="200">
        <f t="shared" si="6"/>
        <v>6.0414983832793367E-2</v>
      </c>
      <c r="Q89" s="200">
        <f t="shared" si="6"/>
        <v>6.0414983832793388E-2</v>
      </c>
    </row>
    <row r="90" spans="1:17" x14ac:dyDescent="0.25">
      <c r="A90" s="142" t="s">
        <v>277</v>
      </c>
      <c r="B90" s="199">
        <f t="shared" ref="B90:Q90" si="7">IF(B$16=0,0,B$16/B$5)</f>
        <v>2.7186742724757015E-2</v>
      </c>
      <c r="C90" s="199">
        <f t="shared" si="7"/>
        <v>2.7186742724757022E-2</v>
      </c>
      <c r="D90" s="199">
        <f t="shared" si="7"/>
        <v>2.7186742724757025E-2</v>
      </c>
      <c r="E90" s="199">
        <f t="shared" si="7"/>
        <v>2.7186742724757015E-2</v>
      </c>
      <c r="F90" s="199">
        <f t="shared" si="7"/>
        <v>2.7186742724757011E-2</v>
      </c>
      <c r="G90" s="199">
        <f t="shared" si="7"/>
        <v>2.7186742724757011E-2</v>
      </c>
      <c r="H90" s="199">
        <f t="shared" si="7"/>
        <v>2.7186742724757018E-2</v>
      </c>
      <c r="I90" s="199">
        <f t="shared" si="7"/>
        <v>2.7186742724757011E-2</v>
      </c>
      <c r="J90" s="199">
        <f t="shared" si="7"/>
        <v>2.7186742724757011E-2</v>
      </c>
      <c r="K90" s="199">
        <f t="shared" si="7"/>
        <v>2.7186742724757025E-2</v>
      </c>
      <c r="L90" s="199">
        <f t="shared" si="7"/>
        <v>2.7186742724757018E-2</v>
      </c>
      <c r="M90" s="199">
        <f t="shared" si="7"/>
        <v>2.7186742724757015E-2</v>
      </c>
      <c r="N90" s="199">
        <f t="shared" si="7"/>
        <v>2.7186742724757011E-2</v>
      </c>
      <c r="O90" s="199">
        <f t="shared" si="7"/>
        <v>2.7186742724757022E-2</v>
      </c>
      <c r="P90" s="199">
        <f t="shared" si="7"/>
        <v>2.7186742724757015E-2</v>
      </c>
      <c r="Q90" s="199">
        <f t="shared" si="7"/>
        <v>2.7186742724757022E-2</v>
      </c>
    </row>
    <row r="91" spans="1:17" x14ac:dyDescent="0.25">
      <c r="A91" s="142" t="s">
        <v>276</v>
      </c>
      <c r="B91" s="199">
        <f t="shared" ref="B91:Q91" si="8">IF(B$22=0,0,B$22/B$5)</f>
        <v>3.3144978492527066E-2</v>
      </c>
      <c r="C91" s="199">
        <f t="shared" si="8"/>
        <v>3.3144978492527066E-2</v>
      </c>
      <c r="D91" s="199">
        <f t="shared" si="8"/>
        <v>3.3144978492527073E-2</v>
      </c>
      <c r="E91" s="199">
        <f t="shared" si="8"/>
        <v>3.3144978492527066E-2</v>
      </c>
      <c r="F91" s="199">
        <f t="shared" si="8"/>
        <v>3.3144978492527073E-2</v>
      </c>
      <c r="G91" s="199">
        <f t="shared" si="8"/>
        <v>3.3144978492527066E-2</v>
      </c>
      <c r="H91" s="199">
        <f t="shared" si="8"/>
        <v>3.3144978492527059E-2</v>
      </c>
      <c r="I91" s="199">
        <f t="shared" si="8"/>
        <v>3.3144978492527059E-2</v>
      </c>
      <c r="J91" s="199">
        <f t="shared" si="8"/>
        <v>3.3144978492527066E-2</v>
      </c>
      <c r="K91" s="199">
        <f t="shared" si="8"/>
        <v>3.3144978492527066E-2</v>
      </c>
      <c r="L91" s="199">
        <f t="shared" si="8"/>
        <v>3.3144978492527066E-2</v>
      </c>
      <c r="M91" s="199">
        <f t="shared" si="8"/>
        <v>3.3144978492527066E-2</v>
      </c>
      <c r="N91" s="199">
        <f t="shared" si="8"/>
        <v>3.3144978492527059E-2</v>
      </c>
      <c r="O91" s="199">
        <f t="shared" si="8"/>
        <v>3.3144978492527066E-2</v>
      </c>
      <c r="P91" s="199">
        <f t="shared" si="8"/>
        <v>3.3144978492527066E-2</v>
      </c>
      <c r="Q91" s="199">
        <f t="shared" si="8"/>
        <v>3.3144978492527066E-2</v>
      </c>
    </row>
    <row r="92" spans="1:17" x14ac:dyDescent="0.25">
      <c r="A92" s="142" t="s">
        <v>275</v>
      </c>
      <c r="B92" s="199">
        <f t="shared" ref="B92:Q92" si="9">IF(B$23=0,0,B$23/B$5)</f>
        <v>8.3262615509293521E-5</v>
      </c>
      <c r="C92" s="199">
        <f t="shared" si="9"/>
        <v>8.3262615509293846E-5</v>
      </c>
      <c r="D92" s="199">
        <f t="shared" si="9"/>
        <v>8.3262615509293385E-5</v>
      </c>
      <c r="E92" s="199">
        <f t="shared" si="9"/>
        <v>8.3262615509293602E-5</v>
      </c>
      <c r="F92" s="199">
        <f t="shared" si="9"/>
        <v>8.3262615509293683E-5</v>
      </c>
      <c r="G92" s="199">
        <f t="shared" si="9"/>
        <v>8.3262615509293697E-5</v>
      </c>
      <c r="H92" s="199">
        <f t="shared" si="9"/>
        <v>8.3262615509293426E-5</v>
      </c>
      <c r="I92" s="199">
        <f t="shared" si="9"/>
        <v>8.3262615509294008E-5</v>
      </c>
      <c r="J92" s="199">
        <f t="shared" si="9"/>
        <v>8.326261550929367E-5</v>
      </c>
      <c r="K92" s="199">
        <f t="shared" si="9"/>
        <v>8.3262615509293737E-5</v>
      </c>
      <c r="L92" s="199">
        <f t="shared" si="9"/>
        <v>8.3262615509293629E-5</v>
      </c>
      <c r="M92" s="199">
        <f t="shared" si="9"/>
        <v>8.3262615509293832E-5</v>
      </c>
      <c r="N92" s="199">
        <f t="shared" si="9"/>
        <v>8.3262615509293466E-5</v>
      </c>
      <c r="O92" s="199">
        <f t="shared" si="9"/>
        <v>8.3262615509293615E-5</v>
      </c>
      <c r="P92" s="199">
        <f t="shared" si="9"/>
        <v>8.3262615509293873E-5</v>
      </c>
      <c r="Q92" s="199">
        <f t="shared" si="9"/>
        <v>8.3262615509293643E-5</v>
      </c>
    </row>
    <row r="93" spans="1:17" x14ac:dyDescent="0.25">
      <c r="A93" s="127" t="s">
        <v>262</v>
      </c>
      <c r="B93" s="200">
        <f t="shared" ref="B93:Q93" si="10">IF(B$24=0,0,B$24/B$5)</f>
        <v>5.0345819860661147E-2</v>
      </c>
      <c r="C93" s="200">
        <f t="shared" si="10"/>
        <v>5.0345819860661174E-2</v>
      </c>
      <c r="D93" s="200">
        <f t="shared" si="10"/>
        <v>5.034581986066116E-2</v>
      </c>
      <c r="E93" s="200">
        <f t="shared" si="10"/>
        <v>5.0345819860661147E-2</v>
      </c>
      <c r="F93" s="200">
        <f t="shared" si="10"/>
        <v>5.0345819860661147E-2</v>
      </c>
      <c r="G93" s="200">
        <f t="shared" si="10"/>
        <v>5.034581986066116E-2</v>
      </c>
      <c r="H93" s="200">
        <f t="shared" si="10"/>
        <v>5.034581986066116E-2</v>
      </c>
      <c r="I93" s="200">
        <f t="shared" si="10"/>
        <v>5.0345819860661153E-2</v>
      </c>
      <c r="J93" s="200">
        <f t="shared" si="10"/>
        <v>5.0345819860661153E-2</v>
      </c>
      <c r="K93" s="200">
        <f t="shared" si="10"/>
        <v>5.0345819860661153E-2</v>
      </c>
      <c r="L93" s="200">
        <f t="shared" si="10"/>
        <v>5.034581986066114E-2</v>
      </c>
      <c r="M93" s="200">
        <f t="shared" si="10"/>
        <v>5.034581986066116E-2</v>
      </c>
      <c r="N93" s="200">
        <f t="shared" si="10"/>
        <v>5.0345819860661167E-2</v>
      </c>
      <c r="O93" s="200">
        <f t="shared" si="10"/>
        <v>5.0345819860661153E-2</v>
      </c>
      <c r="P93" s="200">
        <f t="shared" si="10"/>
        <v>5.034581986066114E-2</v>
      </c>
      <c r="Q93" s="200">
        <f t="shared" si="10"/>
        <v>5.0345819860661133E-2</v>
      </c>
    </row>
    <row r="94" spans="1:17" x14ac:dyDescent="0.25">
      <c r="A94" s="142" t="s">
        <v>274</v>
      </c>
      <c r="B94" s="199">
        <f t="shared" ref="B94:Q94" si="11">IF(B$25=0,0,B$25/B$5)</f>
        <v>3.7317052352423309E-2</v>
      </c>
      <c r="C94" s="199">
        <f t="shared" si="11"/>
        <v>3.731705235242317E-2</v>
      </c>
      <c r="D94" s="199">
        <f t="shared" si="11"/>
        <v>3.7317052352423413E-2</v>
      </c>
      <c r="E94" s="199">
        <f t="shared" si="11"/>
        <v>3.7317052352423261E-2</v>
      </c>
      <c r="F94" s="199">
        <f t="shared" si="11"/>
        <v>3.7317052352423226E-2</v>
      </c>
      <c r="G94" s="199">
        <f t="shared" si="11"/>
        <v>3.7317052352423233E-2</v>
      </c>
      <c r="H94" s="199">
        <f t="shared" si="11"/>
        <v>3.7317052352423372E-2</v>
      </c>
      <c r="I94" s="199">
        <f t="shared" si="11"/>
        <v>3.7317052352423032E-2</v>
      </c>
      <c r="J94" s="199">
        <f t="shared" si="11"/>
        <v>3.7317052352423233E-2</v>
      </c>
      <c r="K94" s="199">
        <f t="shared" si="11"/>
        <v>3.7317052352423205E-2</v>
      </c>
      <c r="L94" s="199">
        <f t="shared" si="11"/>
        <v>3.7317052352423233E-2</v>
      </c>
      <c r="M94" s="199">
        <f t="shared" si="11"/>
        <v>3.731705235242317E-2</v>
      </c>
      <c r="N94" s="199">
        <f t="shared" si="11"/>
        <v>3.7317052352423351E-2</v>
      </c>
      <c r="O94" s="199">
        <f t="shared" si="11"/>
        <v>3.7317052352423254E-2</v>
      </c>
      <c r="P94" s="199">
        <f t="shared" si="11"/>
        <v>3.7317052352423115E-2</v>
      </c>
      <c r="Q94" s="199">
        <f t="shared" si="11"/>
        <v>3.731705235242324E-2</v>
      </c>
    </row>
    <row r="95" spans="1:17" x14ac:dyDescent="0.25">
      <c r="A95" s="142" t="s">
        <v>273</v>
      </c>
      <c r="B95" s="199">
        <f t="shared" ref="B95:Q95" si="12">IF(B$31=0,0,B$31/B$5)</f>
        <v>1.2695717046200662E-2</v>
      </c>
      <c r="C95" s="199">
        <f t="shared" si="12"/>
        <v>1.2695717046200834E-2</v>
      </c>
      <c r="D95" s="199">
        <f t="shared" si="12"/>
        <v>1.2695717046200575E-2</v>
      </c>
      <c r="E95" s="199">
        <f t="shared" si="12"/>
        <v>1.2695717046200714E-2</v>
      </c>
      <c r="F95" s="199">
        <f t="shared" si="12"/>
        <v>1.2695717046200749E-2</v>
      </c>
      <c r="G95" s="199">
        <f t="shared" si="12"/>
        <v>1.2695717046200754E-2</v>
      </c>
      <c r="H95" s="199">
        <f t="shared" si="12"/>
        <v>1.2695717046200615E-2</v>
      </c>
      <c r="I95" s="199">
        <f t="shared" si="12"/>
        <v>1.2695717046200945E-2</v>
      </c>
      <c r="J95" s="199">
        <f t="shared" si="12"/>
        <v>1.2695717046200749E-2</v>
      </c>
      <c r="K95" s="199">
        <f t="shared" si="12"/>
        <v>1.2695717046200776E-2</v>
      </c>
      <c r="L95" s="199">
        <f t="shared" si="12"/>
        <v>1.2695717046200728E-2</v>
      </c>
      <c r="M95" s="199">
        <f t="shared" si="12"/>
        <v>1.2695717046200818E-2</v>
      </c>
      <c r="N95" s="199">
        <f t="shared" si="12"/>
        <v>1.2695717046200641E-2</v>
      </c>
      <c r="O95" s="199">
        <f t="shared" si="12"/>
        <v>1.2695717046200717E-2</v>
      </c>
      <c r="P95" s="199">
        <f t="shared" si="12"/>
        <v>1.2695717046200851E-2</v>
      </c>
      <c r="Q95" s="199">
        <f t="shared" si="12"/>
        <v>1.2695717046200719E-2</v>
      </c>
    </row>
    <row r="96" spans="1:17" x14ac:dyDescent="0.25">
      <c r="A96" s="142" t="s">
        <v>272</v>
      </c>
      <c r="B96" s="199">
        <f t="shared" ref="B96:Q96" si="13">IF(B$32=0,0,B$32/B$5)</f>
        <v>3.3305046203717419E-4</v>
      </c>
      <c r="C96" s="199">
        <f t="shared" si="13"/>
        <v>3.3305046203717549E-4</v>
      </c>
      <c r="D96" s="199">
        <f t="shared" si="13"/>
        <v>3.3305046203717359E-4</v>
      </c>
      <c r="E96" s="199">
        <f t="shared" si="13"/>
        <v>3.3305046203717462E-4</v>
      </c>
      <c r="F96" s="199">
        <f t="shared" si="13"/>
        <v>3.3305046203717484E-4</v>
      </c>
      <c r="G96" s="199">
        <f t="shared" si="13"/>
        <v>3.330504620371749E-4</v>
      </c>
      <c r="H96" s="199">
        <f t="shared" si="13"/>
        <v>3.3305046203717381E-4</v>
      </c>
      <c r="I96" s="199">
        <f t="shared" si="13"/>
        <v>3.3305046203717625E-4</v>
      </c>
      <c r="J96" s="199">
        <f t="shared" si="13"/>
        <v>3.3305046203717484E-4</v>
      </c>
      <c r="K96" s="199">
        <f t="shared" si="13"/>
        <v>3.3305046203717506E-4</v>
      </c>
      <c r="L96" s="199">
        <f t="shared" si="13"/>
        <v>3.3305046203717468E-4</v>
      </c>
      <c r="M96" s="199">
        <f t="shared" si="13"/>
        <v>3.3305046203717533E-4</v>
      </c>
      <c r="N96" s="199">
        <f t="shared" si="13"/>
        <v>3.3305046203717403E-4</v>
      </c>
      <c r="O96" s="199">
        <f t="shared" si="13"/>
        <v>3.3305046203717462E-4</v>
      </c>
      <c r="P96" s="199">
        <f t="shared" si="13"/>
        <v>3.3305046203717555E-4</v>
      </c>
      <c r="Q96" s="199">
        <f t="shared" si="13"/>
        <v>3.3305046203717468E-4</v>
      </c>
    </row>
    <row r="97" spans="1:17" x14ac:dyDescent="0.25">
      <c r="A97" s="127" t="s">
        <v>261</v>
      </c>
      <c r="B97" s="200">
        <f t="shared" ref="B97:Q97" si="14">IF(B$33=0,0,B$33/B$5)</f>
        <v>0.53737935500788159</v>
      </c>
      <c r="C97" s="200">
        <f t="shared" si="14"/>
        <v>0.52811328857933348</v>
      </c>
      <c r="D97" s="200">
        <f t="shared" si="14"/>
        <v>0.52031060178453503</v>
      </c>
      <c r="E97" s="200">
        <f t="shared" si="14"/>
        <v>0.52063579872958887</v>
      </c>
      <c r="F97" s="200">
        <f t="shared" si="14"/>
        <v>0.52710536484153969</v>
      </c>
      <c r="G97" s="200">
        <f t="shared" si="14"/>
        <v>0.51730455591599211</v>
      </c>
      <c r="H97" s="200">
        <f t="shared" si="14"/>
        <v>0.50842091308133308</v>
      </c>
      <c r="I97" s="200">
        <f t="shared" si="14"/>
        <v>0.51613848827901332</v>
      </c>
      <c r="J97" s="200">
        <f t="shared" si="14"/>
        <v>0.49365809571279795</v>
      </c>
      <c r="K97" s="200">
        <f t="shared" si="14"/>
        <v>0.492694720582944</v>
      </c>
      <c r="L97" s="200">
        <f t="shared" si="14"/>
        <v>0.50473332931359582</v>
      </c>
      <c r="M97" s="200">
        <f t="shared" si="14"/>
        <v>0.50777683328348666</v>
      </c>
      <c r="N97" s="200">
        <f t="shared" si="14"/>
        <v>0.50764505980937691</v>
      </c>
      <c r="O97" s="200">
        <f t="shared" si="14"/>
        <v>0.5076950538474867</v>
      </c>
      <c r="P97" s="200">
        <f t="shared" si="14"/>
        <v>0.50709293953547752</v>
      </c>
      <c r="Q97" s="200">
        <f t="shared" si="14"/>
        <v>0.49766239838861348</v>
      </c>
    </row>
    <row r="98" spans="1:17" x14ac:dyDescent="0.25">
      <c r="A98" s="127" t="s">
        <v>260</v>
      </c>
      <c r="B98" s="200">
        <f t="shared" ref="B98:Q98" si="15">IF(B$44=0,0,B$44/B$5)</f>
        <v>9.5657057735256165E-2</v>
      </c>
      <c r="C98" s="200">
        <f t="shared" si="15"/>
        <v>9.5657057735256207E-2</v>
      </c>
      <c r="D98" s="200">
        <f t="shared" si="15"/>
        <v>9.5657057735256193E-2</v>
      </c>
      <c r="E98" s="200">
        <f t="shared" si="15"/>
        <v>9.5657057735256193E-2</v>
      </c>
      <c r="F98" s="200">
        <f t="shared" si="15"/>
        <v>9.5657057735256165E-2</v>
      </c>
      <c r="G98" s="200">
        <f t="shared" si="15"/>
        <v>9.5657057735256179E-2</v>
      </c>
      <c r="H98" s="200">
        <f t="shared" si="15"/>
        <v>9.5657057735256193E-2</v>
      </c>
      <c r="I98" s="200">
        <f t="shared" si="15"/>
        <v>9.5657057735256179E-2</v>
      </c>
      <c r="J98" s="200">
        <f t="shared" si="15"/>
        <v>9.5657057735256137E-2</v>
      </c>
      <c r="K98" s="200">
        <f t="shared" si="15"/>
        <v>9.5657057735256179E-2</v>
      </c>
      <c r="L98" s="200">
        <f t="shared" si="15"/>
        <v>9.5657057735256165E-2</v>
      </c>
      <c r="M98" s="200">
        <f t="shared" si="15"/>
        <v>9.5657057735256165E-2</v>
      </c>
      <c r="N98" s="200">
        <f t="shared" si="15"/>
        <v>9.5657057735256165E-2</v>
      </c>
      <c r="O98" s="200">
        <f t="shared" si="15"/>
        <v>9.5657057735256193E-2</v>
      </c>
      <c r="P98" s="200">
        <f t="shared" si="15"/>
        <v>9.5657057735256193E-2</v>
      </c>
      <c r="Q98" s="200">
        <f t="shared" si="15"/>
        <v>9.5657057735256165E-2</v>
      </c>
    </row>
    <row r="99" spans="1:17" x14ac:dyDescent="0.25">
      <c r="A99" s="142" t="s">
        <v>271</v>
      </c>
      <c r="B99" s="199">
        <f t="shared" ref="B99:Q99" si="16">IF(B$45=0,0,B$45/B$5)</f>
        <v>3.8262823094102477E-2</v>
      </c>
      <c r="C99" s="199">
        <f t="shared" si="16"/>
        <v>3.8262823094102491E-2</v>
      </c>
      <c r="D99" s="199">
        <f t="shared" si="16"/>
        <v>3.8262823094102484E-2</v>
      </c>
      <c r="E99" s="199">
        <f t="shared" si="16"/>
        <v>3.8262823094102484E-2</v>
      </c>
      <c r="F99" s="199">
        <f t="shared" si="16"/>
        <v>3.826282309410247E-2</v>
      </c>
      <c r="G99" s="199">
        <f t="shared" si="16"/>
        <v>3.8262823094102477E-2</v>
      </c>
      <c r="H99" s="199">
        <f t="shared" si="16"/>
        <v>3.8262823094102484E-2</v>
      </c>
      <c r="I99" s="199">
        <f t="shared" si="16"/>
        <v>3.8262823094102484E-2</v>
      </c>
      <c r="J99" s="199">
        <f t="shared" si="16"/>
        <v>3.8262823094102463E-2</v>
      </c>
      <c r="K99" s="199">
        <f t="shared" si="16"/>
        <v>3.8262823094102477E-2</v>
      </c>
      <c r="L99" s="199">
        <f t="shared" si="16"/>
        <v>3.826282309410247E-2</v>
      </c>
      <c r="M99" s="199">
        <f t="shared" si="16"/>
        <v>3.8262823094102477E-2</v>
      </c>
      <c r="N99" s="199">
        <f t="shared" si="16"/>
        <v>3.826282309410247E-2</v>
      </c>
      <c r="O99" s="199">
        <f t="shared" si="16"/>
        <v>3.8262823094102484E-2</v>
      </c>
      <c r="P99" s="199">
        <f t="shared" si="16"/>
        <v>3.8262823094102484E-2</v>
      </c>
      <c r="Q99" s="199">
        <f t="shared" si="16"/>
        <v>3.8262823094102484E-2</v>
      </c>
    </row>
    <row r="100" spans="1:17" x14ac:dyDescent="0.25">
      <c r="A100" s="142" t="s">
        <v>270</v>
      </c>
      <c r="B100" s="199">
        <f t="shared" ref="B100:Q100" si="17">IF(B$51=0,0,B$51/B$5)</f>
        <v>4.1323848941630659E-2</v>
      </c>
      <c r="C100" s="199">
        <f t="shared" si="17"/>
        <v>4.1323848941630666E-2</v>
      </c>
      <c r="D100" s="199">
        <f t="shared" si="17"/>
        <v>4.1323848941630666E-2</v>
      </c>
      <c r="E100" s="199">
        <f t="shared" si="17"/>
        <v>4.1323848941630659E-2</v>
      </c>
      <c r="F100" s="199">
        <f t="shared" si="17"/>
        <v>4.1323848941630659E-2</v>
      </c>
      <c r="G100" s="199">
        <f t="shared" si="17"/>
        <v>4.1323848941630659E-2</v>
      </c>
      <c r="H100" s="199">
        <f t="shared" si="17"/>
        <v>4.1323848941630659E-2</v>
      </c>
      <c r="I100" s="199">
        <f t="shared" si="17"/>
        <v>4.1323848941630659E-2</v>
      </c>
      <c r="J100" s="199">
        <f t="shared" si="17"/>
        <v>4.1323848941630652E-2</v>
      </c>
      <c r="K100" s="199">
        <f t="shared" si="17"/>
        <v>4.1323848941630666E-2</v>
      </c>
      <c r="L100" s="199">
        <f t="shared" si="17"/>
        <v>4.1323848941630666E-2</v>
      </c>
      <c r="M100" s="199">
        <f t="shared" si="17"/>
        <v>4.1323848941630659E-2</v>
      </c>
      <c r="N100" s="199">
        <f t="shared" si="17"/>
        <v>4.1323848941630659E-2</v>
      </c>
      <c r="O100" s="199">
        <f t="shared" si="17"/>
        <v>4.1323848941630659E-2</v>
      </c>
      <c r="P100" s="199">
        <f t="shared" si="17"/>
        <v>4.1323848941630666E-2</v>
      </c>
      <c r="Q100" s="199">
        <f t="shared" si="17"/>
        <v>4.1323848941630659E-2</v>
      </c>
    </row>
    <row r="101" spans="1:17" x14ac:dyDescent="0.25">
      <c r="A101" s="142" t="s">
        <v>269</v>
      </c>
      <c r="B101" s="199">
        <f t="shared" ref="B101:Q101" si="18">IF(B$62=0,0,B$62/B$5)</f>
        <v>5.7394234641153707E-3</v>
      </c>
      <c r="C101" s="199">
        <f t="shared" si="18"/>
        <v>5.7394234641153716E-3</v>
      </c>
      <c r="D101" s="199">
        <f t="shared" si="18"/>
        <v>5.7394234641153716E-3</v>
      </c>
      <c r="E101" s="199">
        <f t="shared" si="18"/>
        <v>5.7394234641153707E-3</v>
      </c>
      <c r="F101" s="199">
        <f t="shared" si="18"/>
        <v>5.7394234641153707E-3</v>
      </c>
      <c r="G101" s="199">
        <f t="shared" si="18"/>
        <v>5.7394234641153707E-3</v>
      </c>
      <c r="H101" s="199">
        <f t="shared" si="18"/>
        <v>5.7394234641153707E-3</v>
      </c>
      <c r="I101" s="199">
        <f t="shared" si="18"/>
        <v>5.7394234641153698E-3</v>
      </c>
      <c r="J101" s="199">
        <f t="shared" si="18"/>
        <v>5.739423464115369E-3</v>
      </c>
      <c r="K101" s="199">
        <f t="shared" si="18"/>
        <v>5.7394234641153707E-3</v>
      </c>
      <c r="L101" s="199">
        <f t="shared" si="18"/>
        <v>5.7394234641153707E-3</v>
      </c>
      <c r="M101" s="199">
        <f t="shared" si="18"/>
        <v>5.7394234641153707E-3</v>
      </c>
      <c r="N101" s="199">
        <f t="shared" si="18"/>
        <v>5.7394234641153707E-3</v>
      </c>
      <c r="O101" s="199">
        <f t="shared" si="18"/>
        <v>5.7394234641153707E-3</v>
      </c>
      <c r="P101" s="199">
        <f t="shared" si="18"/>
        <v>5.7394234641153707E-3</v>
      </c>
      <c r="Q101" s="199">
        <f t="shared" si="18"/>
        <v>5.7394234641153707E-3</v>
      </c>
    </row>
    <row r="102" spans="1:17" x14ac:dyDescent="0.25">
      <c r="A102" s="142" t="s">
        <v>268</v>
      </c>
      <c r="B102" s="199">
        <f t="shared" ref="B102:Q102" si="19">IF(B$63=0,0,B$63/B$5)</f>
        <v>9.5657057735256193E-3</v>
      </c>
      <c r="C102" s="199">
        <f t="shared" si="19"/>
        <v>9.5657057735256228E-3</v>
      </c>
      <c r="D102" s="199">
        <f t="shared" si="19"/>
        <v>9.565705773525621E-3</v>
      </c>
      <c r="E102" s="199">
        <f t="shared" si="19"/>
        <v>9.5657057735256193E-3</v>
      </c>
      <c r="F102" s="199">
        <f t="shared" si="19"/>
        <v>9.5657057735256193E-3</v>
      </c>
      <c r="G102" s="199">
        <f t="shared" si="19"/>
        <v>9.5657057735256193E-3</v>
      </c>
      <c r="H102" s="199">
        <f t="shared" si="19"/>
        <v>9.5657057735256193E-3</v>
      </c>
      <c r="I102" s="199">
        <f t="shared" si="19"/>
        <v>9.5657057735256176E-3</v>
      </c>
      <c r="J102" s="199">
        <f t="shared" si="19"/>
        <v>9.5657057735256176E-3</v>
      </c>
      <c r="K102" s="199">
        <f t="shared" si="19"/>
        <v>9.5657057735256193E-3</v>
      </c>
      <c r="L102" s="199">
        <f t="shared" si="19"/>
        <v>9.5657057735256193E-3</v>
      </c>
      <c r="M102" s="199">
        <f t="shared" si="19"/>
        <v>9.5657057735256193E-3</v>
      </c>
      <c r="N102" s="199">
        <f t="shared" si="19"/>
        <v>9.5657057735256193E-3</v>
      </c>
      <c r="O102" s="199">
        <f t="shared" si="19"/>
        <v>9.5657057735256193E-3</v>
      </c>
      <c r="P102" s="199">
        <f t="shared" si="19"/>
        <v>9.5657057735256193E-3</v>
      </c>
      <c r="Q102" s="199">
        <f t="shared" si="19"/>
        <v>9.5657057735256193E-3</v>
      </c>
    </row>
    <row r="103" spans="1:17" x14ac:dyDescent="0.25">
      <c r="A103" s="142" t="s">
        <v>267</v>
      </c>
      <c r="B103" s="199">
        <f t="shared" ref="B103:Q103" si="20">IF(B$64=0,0,B$64/B$5)</f>
        <v>7.652564618820495E-4</v>
      </c>
      <c r="C103" s="199">
        <f t="shared" si="20"/>
        <v>7.6525646188204961E-4</v>
      </c>
      <c r="D103" s="199">
        <f t="shared" si="20"/>
        <v>7.6525646188204961E-4</v>
      </c>
      <c r="E103" s="199">
        <f t="shared" si="20"/>
        <v>7.652564618820495E-4</v>
      </c>
      <c r="F103" s="199">
        <f t="shared" si="20"/>
        <v>7.652564618820495E-4</v>
      </c>
      <c r="G103" s="199">
        <f t="shared" si="20"/>
        <v>7.652564618820495E-4</v>
      </c>
      <c r="H103" s="199">
        <f t="shared" si="20"/>
        <v>7.652564618820495E-4</v>
      </c>
      <c r="I103" s="199">
        <f t="shared" si="20"/>
        <v>7.6525646188204939E-4</v>
      </c>
      <c r="J103" s="199">
        <f t="shared" si="20"/>
        <v>7.6525646188204939E-4</v>
      </c>
      <c r="K103" s="199">
        <f t="shared" si="20"/>
        <v>7.652564618820495E-4</v>
      </c>
      <c r="L103" s="199">
        <f t="shared" si="20"/>
        <v>7.652564618820495E-4</v>
      </c>
      <c r="M103" s="199">
        <f t="shared" si="20"/>
        <v>7.652564618820495E-4</v>
      </c>
      <c r="N103" s="199">
        <f t="shared" si="20"/>
        <v>7.652564618820495E-4</v>
      </c>
      <c r="O103" s="199">
        <f t="shared" si="20"/>
        <v>7.652564618820495E-4</v>
      </c>
      <c r="P103" s="199">
        <f t="shared" si="20"/>
        <v>7.652564618820495E-4</v>
      </c>
      <c r="Q103" s="199">
        <f t="shared" si="20"/>
        <v>7.652564618820495E-4</v>
      </c>
    </row>
    <row r="104" spans="1:17" x14ac:dyDescent="0.25">
      <c r="A104" s="127" t="s">
        <v>259</v>
      </c>
      <c r="B104" s="200">
        <f t="shared" ref="B104:Q104" si="21">IF(B$65=0,0,B$65/B$5)</f>
        <v>8.6594810160337155E-2</v>
      </c>
      <c r="C104" s="200">
        <f t="shared" si="21"/>
        <v>8.6594810160337182E-2</v>
      </c>
      <c r="D104" s="200">
        <f t="shared" si="21"/>
        <v>8.6594810160337168E-2</v>
      </c>
      <c r="E104" s="200">
        <f t="shared" si="21"/>
        <v>8.6594810160337155E-2</v>
      </c>
      <c r="F104" s="200">
        <f t="shared" si="21"/>
        <v>8.6594810160337141E-2</v>
      </c>
      <c r="G104" s="200">
        <f t="shared" si="21"/>
        <v>8.6594810160337155E-2</v>
      </c>
      <c r="H104" s="200">
        <f t="shared" si="21"/>
        <v>8.6594810160337155E-2</v>
      </c>
      <c r="I104" s="200">
        <f t="shared" si="21"/>
        <v>8.6594810160337141E-2</v>
      </c>
      <c r="J104" s="200">
        <f t="shared" si="21"/>
        <v>8.6594810160337141E-2</v>
      </c>
      <c r="K104" s="200">
        <f t="shared" si="21"/>
        <v>8.6594810160337168E-2</v>
      </c>
      <c r="L104" s="200">
        <f t="shared" si="21"/>
        <v>8.6594810160337155E-2</v>
      </c>
      <c r="M104" s="200">
        <f t="shared" si="21"/>
        <v>8.6594810160337155E-2</v>
      </c>
      <c r="N104" s="200">
        <f t="shared" si="21"/>
        <v>8.6594810160337155E-2</v>
      </c>
      <c r="O104" s="200">
        <f t="shared" si="21"/>
        <v>8.6594810160337155E-2</v>
      </c>
      <c r="P104" s="200">
        <f t="shared" si="21"/>
        <v>8.6594810160337141E-2</v>
      </c>
      <c r="Q104" s="200">
        <f t="shared" si="21"/>
        <v>8.6594810160337155E-2</v>
      </c>
    </row>
    <row r="105" spans="1:17" x14ac:dyDescent="0.25">
      <c r="A105" s="142" t="s">
        <v>266</v>
      </c>
      <c r="B105" s="199">
        <f t="shared" ref="B105:Q105" si="22">IF(B$66=0,0,B$66/B$5)</f>
        <v>2.1648702540084289E-2</v>
      </c>
      <c r="C105" s="199">
        <f t="shared" si="22"/>
        <v>2.1648702540084296E-2</v>
      </c>
      <c r="D105" s="199">
        <f t="shared" si="22"/>
        <v>2.1648702540084292E-2</v>
      </c>
      <c r="E105" s="199">
        <f t="shared" si="22"/>
        <v>2.1648702540084289E-2</v>
      </c>
      <c r="F105" s="199">
        <f t="shared" si="22"/>
        <v>2.1648702540084289E-2</v>
      </c>
      <c r="G105" s="199">
        <f t="shared" si="22"/>
        <v>2.1648702540084289E-2</v>
      </c>
      <c r="H105" s="199">
        <f t="shared" si="22"/>
        <v>2.1648702540084289E-2</v>
      </c>
      <c r="I105" s="199">
        <f t="shared" si="22"/>
        <v>2.1648702540084285E-2</v>
      </c>
      <c r="J105" s="199">
        <f t="shared" si="22"/>
        <v>2.1648702540084285E-2</v>
      </c>
      <c r="K105" s="199">
        <f t="shared" si="22"/>
        <v>2.1648702540084289E-2</v>
      </c>
      <c r="L105" s="199">
        <f t="shared" si="22"/>
        <v>2.1648702540084289E-2</v>
      </c>
      <c r="M105" s="199">
        <f t="shared" si="22"/>
        <v>2.1648702540084289E-2</v>
      </c>
      <c r="N105" s="199">
        <f t="shared" si="22"/>
        <v>2.1648702540084289E-2</v>
      </c>
      <c r="O105" s="199">
        <f t="shared" si="22"/>
        <v>2.1648702540084289E-2</v>
      </c>
      <c r="P105" s="199">
        <f t="shared" si="22"/>
        <v>2.1648702540084289E-2</v>
      </c>
      <c r="Q105" s="199">
        <f t="shared" si="22"/>
        <v>2.1648702540084289E-2</v>
      </c>
    </row>
    <row r="106" spans="1:17" x14ac:dyDescent="0.25">
      <c r="A106" s="142" t="s">
        <v>265</v>
      </c>
      <c r="B106" s="199">
        <f t="shared" ref="B106:Q106" si="23">IF(B$67=0,0,B$67/B$5)</f>
        <v>6.9275848128269738E-3</v>
      </c>
      <c r="C106" s="199">
        <f t="shared" si="23"/>
        <v>6.9275848128269747E-3</v>
      </c>
      <c r="D106" s="199">
        <f t="shared" si="23"/>
        <v>6.9275848128269729E-3</v>
      </c>
      <c r="E106" s="199">
        <f t="shared" si="23"/>
        <v>6.9275848128269747E-3</v>
      </c>
      <c r="F106" s="199">
        <f t="shared" si="23"/>
        <v>6.927584812826972E-3</v>
      </c>
      <c r="G106" s="199">
        <f t="shared" si="23"/>
        <v>6.9275848128269729E-3</v>
      </c>
      <c r="H106" s="199">
        <f t="shared" si="23"/>
        <v>6.927584812826972E-3</v>
      </c>
      <c r="I106" s="199">
        <f t="shared" si="23"/>
        <v>6.9275848128269729E-3</v>
      </c>
      <c r="J106" s="199">
        <f t="shared" si="23"/>
        <v>6.927584812826972E-3</v>
      </c>
      <c r="K106" s="199">
        <f t="shared" si="23"/>
        <v>6.9275848128269747E-3</v>
      </c>
      <c r="L106" s="199">
        <f t="shared" si="23"/>
        <v>6.9275848128269729E-3</v>
      </c>
      <c r="M106" s="199">
        <f t="shared" si="23"/>
        <v>6.927584812826972E-3</v>
      </c>
      <c r="N106" s="199">
        <f t="shared" si="23"/>
        <v>6.9275848128269738E-3</v>
      </c>
      <c r="O106" s="199">
        <f t="shared" si="23"/>
        <v>6.9275848128269729E-3</v>
      </c>
      <c r="P106" s="199">
        <f t="shared" si="23"/>
        <v>6.9275848128269738E-3</v>
      </c>
      <c r="Q106" s="199">
        <f t="shared" si="23"/>
        <v>6.9275848128269738E-3</v>
      </c>
    </row>
    <row r="107" spans="1:17" x14ac:dyDescent="0.25">
      <c r="A107" s="142" t="s">
        <v>264</v>
      </c>
      <c r="B107" s="199">
        <f t="shared" ref="B107:Q107" si="24">IF(B$78=0,0,B$78/B$5)</f>
        <v>5.8018522807425893E-2</v>
      </c>
      <c r="C107" s="199">
        <f t="shared" si="24"/>
        <v>5.8018522807425907E-2</v>
      </c>
      <c r="D107" s="199">
        <f t="shared" si="24"/>
        <v>5.80185228074259E-2</v>
      </c>
      <c r="E107" s="199">
        <f t="shared" si="24"/>
        <v>5.8018522807425893E-2</v>
      </c>
      <c r="F107" s="199">
        <f t="shared" si="24"/>
        <v>5.8018522807425893E-2</v>
      </c>
      <c r="G107" s="199">
        <f t="shared" si="24"/>
        <v>5.8018522807425893E-2</v>
      </c>
      <c r="H107" s="199">
        <f t="shared" si="24"/>
        <v>5.8018522807425893E-2</v>
      </c>
      <c r="I107" s="199">
        <f t="shared" si="24"/>
        <v>5.8018522807425886E-2</v>
      </c>
      <c r="J107" s="199">
        <f t="shared" si="24"/>
        <v>5.8018522807425886E-2</v>
      </c>
      <c r="K107" s="199">
        <f t="shared" si="24"/>
        <v>5.80185228074259E-2</v>
      </c>
      <c r="L107" s="199">
        <f t="shared" si="24"/>
        <v>5.8018522807425886E-2</v>
      </c>
      <c r="M107" s="199">
        <f t="shared" si="24"/>
        <v>5.8018522807425893E-2</v>
      </c>
      <c r="N107" s="199">
        <f t="shared" si="24"/>
        <v>5.8018522807425893E-2</v>
      </c>
      <c r="O107" s="199">
        <f t="shared" si="24"/>
        <v>5.8018522807425893E-2</v>
      </c>
      <c r="P107" s="199">
        <f t="shared" si="24"/>
        <v>5.8018522807425886E-2</v>
      </c>
      <c r="Q107" s="199">
        <f t="shared" si="24"/>
        <v>5.8018522807425893E-2</v>
      </c>
    </row>
    <row r="108" spans="1:17" x14ac:dyDescent="0.25">
      <c r="A108" s="72" t="s">
        <v>258</v>
      </c>
      <c r="B108" s="71">
        <f t="shared" ref="B108:Q108" si="25">IF(B$79=0,0,B$79/B$5)</f>
        <v>7.331543990193827E-2</v>
      </c>
      <c r="C108" s="71">
        <f t="shared" si="25"/>
        <v>8.2581506330486346E-2</v>
      </c>
      <c r="D108" s="71">
        <f t="shared" si="25"/>
        <v>9.0384193125284701E-2</v>
      </c>
      <c r="E108" s="71">
        <f t="shared" si="25"/>
        <v>9.0058996180230971E-2</v>
      </c>
      <c r="F108" s="71">
        <f t="shared" si="25"/>
        <v>8.3589430068280055E-2</v>
      </c>
      <c r="G108" s="71">
        <f t="shared" si="25"/>
        <v>9.3390238993827604E-2</v>
      </c>
      <c r="H108" s="71">
        <f t="shared" si="25"/>
        <v>0.10227388182848675</v>
      </c>
      <c r="I108" s="71">
        <f t="shared" si="25"/>
        <v>9.4556306630806261E-2</v>
      </c>
      <c r="J108" s="71">
        <f t="shared" si="25"/>
        <v>0.1170366991970217</v>
      </c>
      <c r="K108" s="71">
        <f t="shared" si="25"/>
        <v>0.1180000743268757</v>
      </c>
      <c r="L108" s="71">
        <f t="shared" si="25"/>
        <v>0.10596146559622388</v>
      </c>
      <c r="M108" s="71">
        <f t="shared" si="25"/>
        <v>0.10291796162633311</v>
      </c>
      <c r="N108" s="71">
        <f t="shared" si="25"/>
        <v>0.10304973510044273</v>
      </c>
      <c r="O108" s="71">
        <f t="shared" si="25"/>
        <v>0.10299974106233295</v>
      </c>
      <c r="P108" s="71">
        <f t="shared" si="25"/>
        <v>0.1036018553743422</v>
      </c>
      <c r="Q108" s="71">
        <f t="shared" si="25"/>
        <v>0.11303239652120624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159.57859740299074</v>
      </c>
      <c r="C112" s="230">
        <f t="shared" si="26"/>
        <v>159.35225029006799</v>
      </c>
      <c r="D112" s="230">
        <f t="shared" si="26"/>
        <v>158.5017309118133</v>
      </c>
      <c r="E112" s="230">
        <f t="shared" si="26"/>
        <v>158.05325333247058</v>
      </c>
      <c r="F112" s="230">
        <f t="shared" si="26"/>
        <v>157.22186635156996</v>
      </c>
      <c r="G112" s="230">
        <f t="shared" si="26"/>
        <v>155.88338554497381</v>
      </c>
      <c r="H112" s="230">
        <f t="shared" si="26"/>
        <v>154.33044299013719</v>
      </c>
      <c r="I112" s="230">
        <f t="shared" si="26"/>
        <v>153.25740394494852</v>
      </c>
      <c r="J112" s="230">
        <f t="shared" si="26"/>
        <v>152.58673675233348</v>
      </c>
      <c r="K112" s="230">
        <f t="shared" si="26"/>
        <v>150.55285286950928</v>
      </c>
      <c r="L112" s="230">
        <f t="shared" si="26"/>
        <v>150.49999454393532</v>
      </c>
      <c r="M112" s="230">
        <f t="shared" si="26"/>
        <v>150.31784815981536</v>
      </c>
      <c r="N112" s="230">
        <f t="shared" si="26"/>
        <v>148.91507714696971</v>
      </c>
      <c r="O112" s="230">
        <f t="shared" si="26"/>
        <v>145.75254378027745</v>
      </c>
      <c r="P112" s="230">
        <f t="shared" si="26"/>
        <v>145.99908978833795</v>
      </c>
      <c r="Q112" s="230">
        <f t="shared" si="26"/>
        <v>144.00921937354238</v>
      </c>
    </row>
    <row r="113" spans="1:17" x14ac:dyDescent="0.25">
      <c r="A113" s="132" t="s">
        <v>83</v>
      </c>
      <c r="B113" s="275">
        <f>IF(B$6=0,0,B$6/FBT!B$5*1000)</f>
        <v>2.2750865588422502</v>
      </c>
      <c r="C113" s="275">
        <f>IF(C$6=0,0,C$6/FBT!C$5*1000)</f>
        <v>2.2718595642287891</v>
      </c>
      <c r="D113" s="275">
        <f>IF(D$6=0,0,D$6/FBT!D$5*1000)</f>
        <v>2.2597338453855809</v>
      </c>
      <c r="E113" s="275">
        <f>IF(E$6=0,0,E$6/FBT!E$5*1000)</f>
        <v>2.2533399722139293</v>
      </c>
      <c r="F113" s="275">
        <f>IF(F$6=0,0,F$6/FBT!F$5*1000)</f>
        <v>2.2414870209020012</v>
      </c>
      <c r="G113" s="275">
        <f>IF(G$6=0,0,G$6/FBT!G$5*1000)</f>
        <v>2.2224045139623949</v>
      </c>
      <c r="H113" s="275">
        <f>IF(H$6=0,0,H$6/FBT!H$5*1000)</f>
        <v>2.2002644601540466</v>
      </c>
      <c r="I113" s="275">
        <f>IF(I$6=0,0,I$6/FBT!I$5*1000)</f>
        <v>2.1849663139831255</v>
      </c>
      <c r="J113" s="275">
        <f>IF(J$6=0,0,J$6/FBT!J$5*1000)</f>
        <v>2.1754047190060635</v>
      </c>
      <c r="K113" s="275">
        <f>IF(K$6=0,0,K$6/FBT!K$5*1000)</f>
        <v>2.146407961550088</v>
      </c>
      <c r="L113" s="275">
        <f>IF(L$6=0,0,L$6/FBT!L$5*1000)</f>
        <v>2.1456543688503573</v>
      </c>
      <c r="M113" s="275">
        <f>IF(M$6=0,0,M$6/FBT!M$5*1000)</f>
        <v>2.1430575369631422</v>
      </c>
      <c r="N113" s="275">
        <f>IF(N$6=0,0,N$6/FBT!N$5*1000)</f>
        <v>2.123058454828092</v>
      </c>
      <c r="O113" s="275">
        <f>IF(O$6=0,0,O$6/FBT!O$5*1000)</f>
        <v>2.0779707220647703</v>
      </c>
      <c r="P113" s="275">
        <f>IF(P$6=0,0,P$6/FBT!P$5*1000)</f>
        <v>2.0814856890979634</v>
      </c>
      <c r="Q113" s="275">
        <f>IF(Q$6=0,0,Q$6/FBT!Q$5*1000)</f>
        <v>2.0531164246213072</v>
      </c>
    </row>
    <row r="114" spans="1:17" x14ac:dyDescent="0.25">
      <c r="A114" s="76" t="s">
        <v>82</v>
      </c>
      <c r="B114" s="274">
        <f>IF(B$7=0,0,B$7/FBT!B$5*1000)</f>
        <v>1.8508561201358318</v>
      </c>
      <c r="C114" s="274">
        <f>IF(C$7=0,0,C$7/FBT!C$5*1000)</f>
        <v>1.8482308561841123</v>
      </c>
      <c r="D114" s="274">
        <f>IF(D$7=0,0,D$7/FBT!D$5*1000)</f>
        <v>1.8383661937409308</v>
      </c>
      <c r="E114" s="274">
        <f>IF(E$7=0,0,E$7/FBT!E$5*1000)</f>
        <v>1.8331645721827843</v>
      </c>
      <c r="F114" s="274">
        <f>IF(F$7=0,0,F$7/FBT!F$5*1000)</f>
        <v>1.8235218149030268</v>
      </c>
      <c r="G114" s="274">
        <f>IF(G$7=0,0,G$7/FBT!G$5*1000)</f>
        <v>1.8079975814977369</v>
      </c>
      <c r="H114" s="274">
        <f>IF(H$7=0,0,H$7/FBT!H$5*1000)</f>
        <v>1.7899859353333065</v>
      </c>
      <c r="I114" s="274">
        <f>IF(I$7=0,0,I$7/FBT!I$5*1000)</f>
        <v>1.7775404011811506</v>
      </c>
      <c r="J114" s="274">
        <f>IF(J$7=0,0,J$7/FBT!J$5*1000)</f>
        <v>1.7697617360078306</v>
      </c>
      <c r="K114" s="274">
        <f>IF(K$7=0,0,K$7/FBT!K$5*1000)</f>
        <v>1.7461719408007428</v>
      </c>
      <c r="L114" s="274">
        <f>IF(L$7=0,0,L$7/FBT!L$5*1000)</f>
        <v>1.7455588688914716</v>
      </c>
      <c r="M114" s="274">
        <f>IF(M$7=0,0,M$7/FBT!M$5*1000)</f>
        <v>1.7434462625940383</v>
      </c>
      <c r="N114" s="274">
        <f>IF(N$7=0,0,N$7/FBT!N$5*1000)</f>
        <v>1.7271763657749948</v>
      </c>
      <c r="O114" s="274">
        <f>IF(O$7=0,0,O$7/FBT!O$5*1000)</f>
        <v>1.6904960444027346</v>
      </c>
      <c r="P114" s="274">
        <f>IF(P$7=0,0,P$7/FBT!P$5*1000)</f>
        <v>1.6933555831838749</v>
      </c>
      <c r="Q114" s="274">
        <f>IF(Q$7=0,0,Q$7/FBT!Q$5*1000)</f>
        <v>1.6702762737060453</v>
      </c>
    </row>
    <row r="115" spans="1:17" x14ac:dyDescent="0.25">
      <c r="A115" s="76" t="s">
        <v>81</v>
      </c>
      <c r="B115" s="274">
        <f>IF(B$8=0,0,B$8/FBT!B$5*1000)</f>
        <v>4.4600744265524135</v>
      </c>
      <c r="C115" s="274">
        <f>IF(C$8=0,0,C$8/FBT!C$5*1000)</f>
        <v>4.4537482337778211</v>
      </c>
      <c r="D115" s="274">
        <f>IF(D$8=0,0,D$8/FBT!D$5*1000)</f>
        <v>4.4299770026103884</v>
      </c>
      <c r="E115" s="274">
        <f>IF(E$8=0,0,E$8/FBT!E$5*1000)</f>
        <v>4.417442468436878</v>
      </c>
      <c r="F115" s="274">
        <f>IF(F$8=0,0,F$8/FBT!F$5*1000)</f>
        <v>4.3942059701067215</v>
      </c>
      <c r="G115" s="274">
        <f>IF(G$8=0,0,G$8/FBT!G$5*1000)</f>
        <v>4.356796667649605</v>
      </c>
      <c r="H115" s="274">
        <f>IF(H$8=0,0,H$8/FBT!H$5*1000)</f>
        <v>4.3133933573846281</v>
      </c>
      <c r="I115" s="274">
        <f>IF(I$8=0,0,I$8/FBT!I$5*1000)</f>
        <v>4.2834029070233433</v>
      </c>
      <c r="J115" s="274">
        <f>IF(J$8=0,0,J$8/FBT!J$5*1000)</f>
        <v>4.2646583783510152</v>
      </c>
      <c r="K115" s="274">
        <f>IF(K$8=0,0,K$8/FBT!K$5*1000)</f>
        <v>4.2078132021181816</v>
      </c>
      <c r="L115" s="274">
        <f>IF(L$8=0,0,L$8/FBT!L$5*1000)</f>
        <v>4.2063358607330636</v>
      </c>
      <c r="M115" s="274">
        <f>IF(M$8=0,0,M$8/FBT!M$5*1000)</f>
        <v>4.2012450375091248</v>
      </c>
      <c r="N115" s="274">
        <f>IF(N$8=0,0,N$8/FBT!N$5*1000)</f>
        <v>4.1620388831593536</v>
      </c>
      <c r="O115" s="274">
        <f>IF(O$8=0,0,O$8/FBT!O$5*1000)</f>
        <v>4.0736489961603919</v>
      </c>
      <c r="P115" s="274">
        <f>IF(P$8=0,0,P$8/FBT!P$5*1000)</f>
        <v>4.0805397294004049</v>
      </c>
      <c r="Q115" s="274">
        <f>IF(Q$8=0,0,Q$8/FBT!Q$5*1000)</f>
        <v>4.0249246889525265</v>
      </c>
    </row>
    <row r="116" spans="1:17" x14ac:dyDescent="0.25">
      <c r="A116" s="76" t="s">
        <v>80</v>
      </c>
      <c r="B116" s="274">
        <f>IF(B$9=0,0,B$9/FBT!B$5*1000)</f>
        <v>3.7467615858377066</v>
      </c>
      <c r="C116" s="274">
        <f>IF(C$9=0,0,C$9/FBT!C$5*1000)</f>
        <v>3.7414471597081023</v>
      </c>
      <c r="D116" s="274">
        <f>IF(D$9=0,0,D$9/FBT!D$5*1000)</f>
        <v>3.7214777315622474</v>
      </c>
      <c r="E116" s="274">
        <f>IF(E$9=0,0,E$9/FBT!E$5*1000)</f>
        <v>3.7109478823610575</v>
      </c>
      <c r="F116" s="274">
        <f>IF(F$9=0,0,F$9/FBT!F$5*1000)</f>
        <v>3.691427665654694</v>
      </c>
      <c r="G116" s="274">
        <f>IF(G$9=0,0,G$9/FBT!G$5*1000)</f>
        <v>3.6600013431330654</v>
      </c>
      <c r="H116" s="274">
        <f>IF(H$9=0,0,H$9/FBT!H$5*1000)</f>
        <v>3.6235396521283447</v>
      </c>
      <c r="I116" s="274">
        <f>IF(I$9=0,0,I$9/FBT!I$5*1000)</f>
        <v>3.5983456628337538</v>
      </c>
      <c r="J116" s="274">
        <f>IF(J$9=0,0,J$9/FBT!J$5*1000)</f>
        <v>3.5825990018462162</v>
      </c>
      <c r="K116" s="274">
        <f>IF(K$9=0,0,K$9/FBT!K$5*1000)</f>
        <v>3.5348452420924823</v>
      </c>
      <c r="L116" s="274">
        <f>IF(L$9=0,0,L$9/FBT!L$5*1000)</f>
        <v>3.5336041762667691</v>
      </c>
      <c r="M116" s="274">
        <f>IF(M$9=0,0,M$9/FBT!M$5*1000)</f>
        <v>3.5293275433966564</v>
      </c>
      <c r="N116" s="274">
        <f>IF(N$9=0,0,N$9/FBT!N$5*1000)</f>
        <v>3.4963917447984043</v>
      </c>
      <c r="O116" s="274">
        <f>IF(O$9=0,0,O$9/FBT!O$5*1000)</f>
        <v>3.4221383127900422</v>
      </c>
      <c r="P116" s="274">
        <f>IF(P$9=0,0,P$9/FBT!P$5*1000)</f>
        <v>3.4279269907655103</v>
      </c>
      <c r="Q116" s="274">
        <f>IF(Q$9=0,0,Q$9/FBT!Q$5*1000)</f>
        <v>3.381206627557134</v>
      </c>
    </row>
    <row r="117" spans="1:17" x14ac:dyDescent="0.25">
      <c r="A117" s="129" t="s">
        <v>79</v>
      </c>
      <c r="B117" s="273">
        <f>IF(B$10=0,0,B$10/FBT!B$5*1000)</f>
        <v>3.0334487451230014</v>
      </c>
      <c r="C117" s="273">
        <f>IF(C$10=0,0,C$10/FBT!C$5*1000)</f>
        <v>3.0291460856383861</v>
      </c>
      <c r="D117" s="273">
        <f>IF(D$10=0,0,D$10/FBT!D$5*1000)</f>
        <v>3.0129784605141081</v>
      </c>
      <c r="E117" s="273">
        <f>IF(E$10=0,0,E$10/FBT!E$5*1000)</f>
        <v>3.0044532962852397</v>
      </c>
      <c r="F117" s="273">
        <f>IF(F$10=0,0,F$10/FBT!F$5*1000)</f>
        <v>2.9886493612026688</v>
      </c>
      <c r="G117" s="273">
        <f>IF(G$10=0,0,G$10/FBT!G$5*1000)</f>
        <v>2.963206018616527</v>
      </c>
      <c r="H117" s="273">
        <f>IF(H$10=0,0,H$10/FBT!H$5*1000)</f>
        <v>2.9336859468720626</v>
      </c>
      <c r="I117" s="273">
        <f>IF(I$10=0,0,I$10/FBT!I$5*1000)</f>
        <v>2.9132884186441665</v>
      </c>
      <c r="J117" s="273">
        <f>IF(J$10=0,0,J$10/FBT!J$5*1000)</f>
        <v>2.9005396253414184</v>
      </c>
      <c r="K117" s="273">
        <f>IF(K$10=0,0,K$10/FBT!K$5*1000)</f>
        <v>2.8618772820667844</v>
      </c>
      <c r="L117" s="273">
        <f>IF(L$10=0,0,L$10/FBT!L$5*1000)</f>
        <v>2.8608724918004773</v>
      </c>
      <c r="M117" s="273">
        <f>IF(M$10=0,0,M$10/FBT!M$5*1000)</f>
        <v>2.8574100492841903</v>
      </c>
      <c r="N117" s="273">
        <f>IF(N$10=0,0,N$10/FBT!N$5*1000)</f>
        <v>2.8307446064374568</v>
      </c>
      <c r="O117" s="273">
        <f>IF(O$10=0,0,O$10/FBT!O$5*1000)</f>
        <v>2.7706276294196939</v>
      </c>
      <c r="P117" s="273">
        <f>IF(P$10=0,0,P$10/FBT!P$5*1000)</f>
        <v>2.775314252130618</v>
      </c>
      <c r="Q117" s="273">
        <f>IF(Q$10=0,0,Q$10/FBT!Q$5*1000)</f>
        <v>2.7374885661617432</v>
      </c>
    </row>
    <row r="118" spans="1:17" x14ac:dyDescent="0.25">
      <c r="A118" s="127" t="s">
        <v>263</v>
      </c>
      <c r="B118" s="296">
        <f>IF(B$15=0,0,B$15/FBT!B$5*1000)</f>
        <v>9.6409383821615258</v>
      </c>
      <c r="C118" s="296">
        <f>IF(C$15=0,0,C$15/FBT!C$5*1000)</f>
        <v>9.6272636249937005</v>
      </c>
      <c r="D118" s="296">
        <f>IF(D$15=0,0,D$15/FBT!D$5*1000)</f>
        <v>9.575879510506967</v>
      </c>
      <c r="E118" s="296">
        <f>IF(E$15=0,0,E$15/FBT!E$5*1000)</f>
        <v>9.5487847448016012</v>
      </c>
      <c r="F118" s="296">
        <f>IF(F$15=0,0,F$15/FBT!F$5*1000)</f>
        <v>9.4985565137916996</v>
      </c>
      <c r="G118" s="296">
        <f>IF(G$15=0,0,G$15/FBT!G$5*1000)</f>
        <v>9.4176922175006901</v>
      </c>
      <c r="H118" s="296">
        <f>IF(H$15=0,0,H$15/FBT!H$5*1000)</f>
        <v>9.3238712181569756</v>
      </c>
      <c r="I118" s="296">
        <f>IF(I$15=0,0,I$15/FBT!I$5*1000)</f>
        <v>9.2590435815899497</v>
      </c>
      <c r="J118" s="296">
        <f>IF(J$15=0,0,J$15/FBT!J$5*1000)</f>
        <v>9.2185252339909276</v>
      </c>
      <c r="K118" s="296">
        <f>IF(K$15=0,0,K$15/FBT!K$5*1000)</f>
        <v>9.095648172092325</v>
      </c>
      <c r="L118" s="296">
        <f>IF(L$15=0,0,L$15/FBT!L$5*1000)</f>
        <v>9.0924547372073459</v>
      </c>
      <c r="M118" s="296">
        <f>IF(M$15=0,0,M$15/FBT!M$5*1000)</f>
        <v>9.0814503663555328</v>
      </c>
      <c r="N118" s="296">
        <f>IF(N$15=0,0,N$15/FBT!N$5*1000)</f>
        <v>8.9967019782933519</v>
      </c>
      <c r="O118" s="296">
        <f>IF(O$15=0,0,O$15/FBT!O$5*1000)</f>
        <v>8.8056375760739698</v>
      </c>
      <c r="P118" s="296">
        <f>IF(P$15=0,0,P$15/FBT!P$5*1000)</f>
        <v>8.8205326491649849</v>
      </c>
      <c r="Q118" s="296">
        <f>IF(Q$15=0,0,Q$15/FBT!Q$5*1000)</f>
        <v>8.7003146602257608</v>
      </c>
    </row>
    <row r="119" spans="1:17" x14ac:dyDescent="0.25">
      <c r="A119" s="127" t="s">
        <v>262</v>
      </c>
      <c r="B119" s="296">
        <f>IF(B$24=0,0,B$24/FBT!B$5*1000)</f>
        <v>8.0341153184679399</v>
      </c>
      <c r="C119" s="296">
        <f>IF(C$24=0,0,C$24/FBT!C$5*1000)</f>
        <v>8.0227196874947548</v>
      </c>
      <c r="D119" s="296">
        <f>IF(D$24=0,0,D$24/FBT!D$5*1000)</f>
        <v>7.9798995920891382</v>
      </c>
      <c r="E119" s="296">
        <f>IF(E$24=0,0,E$24/FBT!E$5*1000)</f>
        <v>7.9573206206680034</v>
      </c>
      <c r="F119" s="296">
        <f>IF(F$24=0,0,F$24/FBT!F$5*1000)</f>
        <v>7.9154637614930836</v>
      </c>
      <c r="G119" s="296">
        <f>IF(G$24=0,0,G$24/FBT!G$5*1000)</f>
        <v>7.848076847917242</v>
      </c>
      <c r="H119" s="296">
        <f>IF(H$24=0,0,H$24/FBT!H$5*1000)</f>
        <v>7.7698926817974829</v>
      </c>
      <c r="I119" s="296">
        <f>IF(I$24=0,0,I$24/FBT!I$5*1000)</f>
        <v>7.7158696513249616</v>
      </c>
      <c r="J119" s="296">
        <f>IF(J$24=0,0,J$24/FBT!J$5*1000)</f>
        <v>7.6821043616591087</v>
      </c>
      <c r="K119" s="296">
        <f>IF(K$24=0,0,K$24/FBT!K$5*1000)</f>
        <v>7.579706810076936</v>
      </c>
      <c r="L119" s="296">
        <f>IF(L$24=0,0,L$24/FBT!L$5*1000)</f>
        <v>7.5770456143394531</v>
      </c>
      <c r="M119" s="296">
        <f>IF(M$24=0,0,M$24/FBT!M$5*1000)</f>
        <v>7.5678753052962797</v>
      </c>
      <c r="N119" s="296">
        <f>IF(N$24=0,0,N$24/FBT!N$5*1000)</f>
        <v>7.4972516485777989</v>
      </c>
      <c r="O119" s="296">
        <f>IF(O$24=0,0,O$24/FBT!O$5*1000)</f>
        <v>7.3380313133949757</v>
      </c>
      <c r="P119" s="296">
        <f>IF(P$24=0,0,P$24/FBT!P$5*1000)</f>
        <v>7.3504438743041538</v>
      </c>
      <c r="Q119" s="296">
        <f>IF(Q$24=0,0,Q$24/FBT!Q$5*1000)</f>
        <v>7.2502622168547957</v>
      </c>
    </row>
    <row r="120" spans="1:17" x14ac:dyDescent="0.25">
      <c r="A120" s="127" t="s">
        <v>261</v>
      </c>
      <c r="B120" s="296">
        <f>IF(B$33=0,0,B$33/FBT!B$5*1000)</f>
        <v>85.754243745481546</v>
      </c>
      <c r="C120" s="296">
        <f>IF(C$33=0,0,C$33/FBT!C$5*1000)</f>
        <v>84.156040943204843</v>
      </c>
      <c r="D120" s="296">
        <f>IF(D$33=0,0,D$33/FBT!D$5*1000)</f>
        <v>82.470130994615985</v>
      </c>
      <c r="E120" s="296">
        <f>IF(E$33=0,0,E$33/FBT!E$5*1000)</f>
        <v>82.28818179056087</v>
      </c>
      <c r="F120" s="296">
        <f>IF(F$33=0,0,F$33/FBT!F$5*1000)</f>
        <v>82.872489224312076</v>
      </c>
      <c r="G120" s="296">
        <f>IF(G$33=0,0,G$33/FBT!G$5*1000)</f>
        <v>80.639185534024065</v>
      </c>
      <c r="H120" s="296">
        <f>IF(H$33=0,0,H$33/FBT!H$5*1000)</f>
        <v>78.464824741292162</v>
      </c>
      <c r="I120" s="296">
        <f>IF(I$33=0,0,I$33/FBT!I$5*1000)</f>
        <v>79.102044789711854</v>
      </c>
      <c r="J120" s="296">
        <f>IF(J$33=0,0,J$33/FBT!J$5*1000)</f>
        <v>75.32567789618696</v>
      </c>
      <c r="K120" s="296">
        <f>IF(K$33=0,0,K$33/FBT!K$5*1000)</f>
        <v>74.176595777507941</v>
      </c>
      <c r="L120" s="296">
        <f>IF(L$33=0,0,L$33/FBT!L$5*1000)</f>
        <v>75.962363307838487</v>
      </c>
      <c r="M120" s="296">
        <f>IF(M$33=0,0,M$33/FBT!M$5*1000)</f>
        <v>76.327920924579004</v>
      </c>
      <c r="N120" s="296">
        <f>IF(N$33=0,0,N$33/FBT!N$5*1000)</f>
        <v>75.596003244791433</v>
      </c>
      <c r="O120" s="296">
        <f>IF(O$33=0,0,O$33/FBT!O$5*1000)</f>
        <v>73.997845562936121</v>
      </c>
      <c r="P120" s="296">
        <f>IF(P$33=0,0,P$33/FBT!P$5*1000)</f>
        <v>74.035107610272405</v>
      </c>
      <c r="Q120" s="296">
        <f>IF(Q$33=0,0,Q$33/FBT!Q$5*1000)</f>
        <v>71.667973503509074</v>
      </c>
    </row>
    <row r="121" spans="1:17" x14ac:dyDescent="0.25">
      <c r="A121" s="127" t="s">
        <v>260</v>
      </c>
      <c r="B121" s="296">
        <f>IF(B$44=0,0,B$44/FBT!B$5*1000)</f>
        <v>15.26481910508908</v>
      </c>
      <c r="C121" s="296">
        <f>IF(C$44=0,0,C$44/FBT!C$5*1000)</f>
        <v>15.24316740624003</v>
      </c>
      <c r="D121" s="296">
        <f>IF(D$44=0,0,D$44/FBT!D$5*1000)</f>
        <v>15.16180922496936</v>
      </c>
      <c r="E121" s="296">
        <f>IF(E$44=0,0,E$44/FBT!E$5*1000)</f>
        <v>15.118909179269208</v>
      </c>
      <c r="F121" s="296">
        <f>IF(F$44=0,0,F$44/FBT!F$5*1000)</f>
        <v>15.039381146836856</v>
      </c>
      <c r="G121" s="296">
        <f>IF(G$44=0,0,G$44/FBT!G$5*1000)</f>
        <v>14.911346011042758</v>
      </c>
      <c r="H121" s="296">
        <f>IF(H$44=0,0,H$44/FBT!H$5*1000)</f>
        <v>14.762796095415215</v>
      </c>
      <c r="I121" s="296">
        <f>IF(I$44=0,0,I$44/FBT!I$5*1000)</f>
        <v>14.660152337517422</v>
      </c>
      <c r="J121" s="296">
        <f>IF(J$44=0,0,J$44/FBT!J$5*1000)</f>
        <v>14.595998287152298</v>
      </c>
      <c r="K121" s="296">
        <f>IF(K$44=0,0,K$44/FBT!K$5*1000)</f>
        <v>14.401442939146177</v>
      </c>
      <c r="L121" s="296">
        <f>IF(L$44=0,0,L$44/FBT!L$5*1000)</f>
        <v>14.396386667244959</v>
      </c>
      <c r="M121" s="296">
        <f>IF(M$44=0,0,M$44/FBT!M$5*1000)</f>
        <v>14.378963080062924</v>
      </c>
      <c r="N121" s="296">
        <f>IF(N$44=0,0,N$44/FBT!N$5*1000)</f>
        <v>14.24477813229781</v>
      </c>
      <c r="O121" s="296">
        <f>IF(O$44=0,0,O$44/FBT!O$5*1000)</f>
        <v>13.942259495450454</v>
      </c>
      <c r="P121" s="296">
        <f>IF(P$44=0,0,P$44/FBT!P$5*1000)</f>
        <v>13.965843361177898</v>
      </c>
      <c r="Q121" s="296">
        <f>IF(Q$44=0,0,Q$44/FBT!Q$5*1000)</f>
        <v>13.775498212024116</v>
      </c>
    </row>
    <row r="122" spans="1:17" x14ac:dyDescent="0.25">
      <c r="A122" s="127" t="s">
        <v>259</v>
      </c>
      <c r="B122" s="296">
        <f>IF(B$65=0,0,B$65/FBT!B$5*1000)</f>
        <v>13.81867834776485</v>
      </c>
      <c r="C122" s="296">
        <f>IF(C$65=0,0,C$65/FBT!C$5*1000)</f>
        <v>13.799077862490972</v>
      </c>
      <c r="D122" s="296">
        <f>IF(D$65=0,0,D$65/FBT!D$5*1000)</f>
        <v>13.725427298393315</v>
      </c>
      <c r="E122" s="296">
        <f>IF(E$65=0,0,E$65/FBT!E$5*1000)</f>
        <v>13.686591467548963</v>
      </c>
      <c r="F122" s="296">
        <f>IF(F$65=0,0,F$65/FBT!F$5*1000)</f>
        <v>13.614597669768099</v>
      </c>
      <c r="G122" s="296">
        <f>IF(G$65=0,0,G$65/FBT!G$5*1000)</f>
        <v>13.498692178417651</v>
      </c>
      <c r="H122" s="296">
        <f>IF(H$65=0,0,H$65/FBT!H$5*1000)</f>
        <v>13.364215412691664</v>
      </c>
      <c r="I122" s="296">
        <f>IF(I$65=0,0,I$65/FBT!I$5*1000)</f>
        <v>13.271295800278928</v>
      </c>
      <c r="J122" s="296">
        <f>IF(J$65=0,0,J$65/FBT!J$5*1000)</f>
        <v>13.21321950205366</v>
      </c>
      <c r="K122" s="296">
        <f>IF(K$65=0,0,K$65/FBT!K$5*1000)</f>
        <v>13.037095713332327</v>
      </c>
      <c r="L122" s="296">
        <f>IF(L$65=0,0,L$65/FBT!L$5*1000)</f>
        <v>13.032518456663857</v>
      </c>
      <c r="M122" s="296">
        <f>IF(M$65=0,0,M$65/FBT!M$5*1000)</f>
        <v>13.016745525109595</v>
      </c>
      <c r="N122" s="296">
        <f>IF(N$65=0,0,N$65/FBT!N$5*1000)</f>
        <v>12.895272835553806</v>
      </c>
      <c r="O122" s="296">
        <f>IF(O$65=0,0,O$65/FBT!O$5*1000)</f>
        <v>12.621413859039356</v>
      </c>
      <c r="P122" s="296">
        <f>IF(P$65=0,0,P$65/FBT!P$5*1000)</f>
        <v>12.642763463803144</v>
      </c>
      <c r="Q122" s="296">
        <f>IF(Q$65=0,0,Q$65/FBT!Q$5*1000)</f>
        <v>12.470451012990249</v>
      </c>
    </row>
    <row r="123" spans="1:17" x14ac:dyDescent="0.25">
      <c r="A123" s="72" t="s">
        <v>258</v>
      </c>
      <c r="B123" s="295">
        <f>IF(B$79=0,0,B$79/FBT!B$5*1000)</f>
        <v>11.699575067534568</v>
      </c>
      <c r="C123" s="295">
        <f>IF(C$79=0,0,C$79/FBT!C$5*1000)</f>
        <v>13.159548866106494</v>
      </c>
      <c r="D123" s="295">
        <f>IF(D$79=0,0,D$79/FBT!D$5*1000)</f>
        <v>14.326051057425238</v>
      </c>
      <c r="E123" s="295">
        <f>IF(E$79=0,0,E$79/FBT!E$5*1000)</f>
        <v>14.234117338142044</v>
      </c>
      <c r="F123" s="295">
        <f>IF(F$79=0,0,F$79/FBT!F$5*1000)</f>
        <v>13.14208620259903</v>
      </c>
      <c r="G123" s="295">
        <f>IF(G$79=0,0,G$79/FBT!G$5*1000)</f>
        <v>14.557986631212074</v>
      </c>
      <c r="H123" s="295">
        <f>IF(H$79=0,0,H$79/FBT!H$5*1000)</f>
        <v>15.7839734889113</v>
      </c>
      <c r="I123" s="295">
        <f>IF(I$79=0,0,I$79/FBT!I$5*1000)</f>
        <v>14.491454080859894</v>
      </c>
      <c r="J123" s="295">
        <f>IF(J$79=0,0,J$79/FBT!J$5*1000)</f>
        <v>17.858248010737995</v>
      </c>
      <c r="K123" s="295">
        <f>IF(K$79=0,0,K$79/FBT!K$5*1000)</f>
        <v>17.765247828725276</v>
      </c>
      <c r="L123" s="295">
        <f>IF(L$79=0,0,L$79/FBT!L$5*1000)</f>
        <v>15.947199994099083</v>
      </c>
      <c r="M123" s="295">
        <f>IF(M$79=0,0,M$79/FBT!M$5*1000)</f>
        <v>15.470406528664842</v>
      </c>
      <c r="N123" s="295">
        <f>IF(N$79=0,0,N$79/FBT!N$5*1000)</f>
        <v>15.345659252457223</v>
      </c>
      <c r="O123" s="295">
        <f>IF(O$79=0,0,O$79/FBT!O$5*1000)</f>
        <v>15.012474268544924</v>
      </c>
      <c r="P123" s="295">
        <f>IF(P$79=0,0,P$79/FBT!P$5*1000)</f>
        <v>15.12577658503699</v>
      </c>
      <c r="Q123" s="295">
        <f>IF(Q$79=0,0,Q$79/FBT!Q$5*1000)</f>
        <v>16.277707186939619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1529.2976056144123</v>
      </c>
      <c r="C5" s="96">
        <v>1528.0617733424042</v>
      </c>
      <c r="D5" s="96">
        <v>1575.6328601746861</v>
      </c>
      <c r="E5" s="96">
        <v>1643.7494788189367</v>
      </c>
      <c r="F5" s="96">
        <v>1671.188967342742</v>
      </c>
      <c r="G5" s="96">
        <v>1680.3496796879508</v>
      </c>
      <c r="H5" s="96">
        <v>1683.5762706176665</v>
      </c>
      <c r="I5" s="96">
        <v>1733.4212501022694</v>
      </c>
      <c r="J5" s="96">
        <v>1695.8241452899108</v>
      </c>
      <c r="K5" s="96">
        <v>1696.3009599270972</v>
      </c>
      <c r="L5" s="96">
        <v>1731.738908042166</v>
      </c>
      <c r="M5" s="96">
        <v>1775.3362285590597</v>
      </c>
      <c r="N5" s="96">
        <v>1812.5598596968534</v>
      </c>
      <c r="O5" s="96">
        <v>1835.6988741301338</v>
      </c>
      <c r="P5" s="96">
        <v>1855.0032436562199</v>
      </c>
      <c r="Q5" s="96">
        <v>1837.3667638775582</v>
      </c>
    </row>
    <row r="6" spans="1:17" x14ac:dyDescent="0.25">
      <c r="A6" s="132" t="s">
        <v>83</v>
      </c>
      <c r="B6" s="160">
        <v>23.255756579656474</v>
      </c>
      <c r="C6" s="160">
        <v>23.204004068249258</v>
      </c>
      <c r="D6" s="160">
        <v>23.798679462473171</v>
      </c>
      <c r="E6" s="160">
        <v>24.757277730288294</v>
      </c>
      <c r="F6" s="160">
        <v>25.236914062067971</v>
      </c>
      <c r="G6" s="160">
        <v>25.271395744451556</v>
      </c>
      <c r="H6" s="160">
        <v>25.31226314960406</v>
      </c>
      <c r="I6" s="160">
        <v>26.01580809056912</v>
      </c>
      <c r="J6" s="160">
        <v>25.340159199780668</v>
      </c>
      <c r="K6" s="160">
        <v>25.334028450293026</v>
      </c>
      <c r="L6" s="160">
        <v>25.854209009130884</v>
      </c>
      <c r="M6" s="160">
        <v>26.473022106537844</v>
      </c>
      <c r="N6" s="160">
        <v>27.034457152945183</v>
      </c>
      <c r="O6" s="160">
        <v>27.305138767015141</v>
      </c>
      <c r="P6" s="160">
        <v>27.638955390054498</v>
      </c>
      <c r="Q6" s="160">
        <v>27.280135332996434</v>
      </c>
    </row>
    <row r="7" spans="1:17" x14ac:dyDescent="0.25">
      <c r="A7" s="76" t="s">
        <v>82</v>
      </c>
      <c r="B7" s="159">
        <v>4.7390552384162445</v>
      </c>
      <c r="C7" s="159">
        <v>4.7285091179558982</v>
      </c>
      <c r="D7" s="159">
        <v>4.8496919972357473</v>
      </c>
      <c r="E7" s="159">
        <v>5.0450350352945446</v>
      </c>
      <c r="F7" s="159">
        <v>5.1427752684651846</v>
      </c>
      <c r="G7" s="159">
        <v>5.1498019414942737</v>
      </c>
      <c r="H7" s="159">
        <v>5.1581298963301041</v>
      </c>
      <c r="I7" s="159">
        <v>5.3014981985619185</v>
      </c>
      <c r="J7" s="159">
        <v>5.163814550031554</v>
      </c>
      <c r="K7" s="159">
        <v>5.1625652266489626</v>
      </c>
      <c r="L7" s="159">
        <v>5.2685675574628004</v>
      </c>
      <c r="M7" s="159">
        <v>5.3946692149523008</v>
      </c>
      <c r="N7" s="159">
        <v>5.509078380209675</v>
      </c>
      <c r="O7" s="159">
        <v>5.5642378464995543</v>
      </c>
      <c r="P7" s="159">
        <v>5.6322629572142464</v>
      </c>
      <c r="Q7" s="159">
        <v>5.5591426497658363</v>
      </c>
    </row>
    <row r="8" spans="1:17" x14ac:dyDescent="0.25">
      <c r="A8" s="76" t="s">
        <v>81</v>
      </c>
      <c r="B8" s="159">
        <v>62.237332147872429</v>
      </c>
      <c r="C8" s="159">
        <v>62.098831461777571</v>
      </c>
      <c r="D8" s="159">
        <v>63.690308819381862</v>
      </c>
      <c r="E8" s="159">
        <v>66.255720896431825</v>
      </c>
      <c r="F8" s="159">
        <v>67.5393293479097</v>
      </c>
      <c r="G8" s="159">
        <v>67.631609636111619</v>
      </c>
      <c r="H8" s="159">
        <v>67.740979471480586</v>
      </c>
      <c r="I8" s="159">
        <v>69.623814803963441</v>
      </c>
      <c r="J8" s="159">
        <v>67.815635212501476</v>
      </c>
      <c r="K8" s="159">
        <v>67.799228027860082</v>
      </c>
      <c r="L8" s="159">
        <v>69.191341421649994</v>
      </c>
      <c r="M8" s="159">
        <v>70.847416387383888</v>
      </c>
      <c r="N8" s="159">
        <v>72.349935531107491</v>
      </c>
      <c r="O8" s="159">
        <v>73.074336883671137</v>
      </c>
      <c r="P8" s="159">
        <v>73.967700897583967</v>
      </c>
      <c r="Q8" s="159">
        <v>73.007422396390098</v>
      </c>
    </row>
    <row r="9" spans="1:17" x14ac:dyDescent="0.25">
      <c r="A9" s="76" t="s">
        <v>80</v>
      </c>
      <c r="B9" s="159">
        <v>37.306458725514133</v>
      </c>
      <c r="C9" s="159">
        <v>37.223438294674054</v>
      </c>
      <c r="D9" s="159">
        <v>38.177405669319711</v>
      </c>
      <c r="E9" s="159">
        <v>39.715171451744418</v>
      </c>
      <c r="F9" s="159">
        <v>40.484595269606722</v>
      </c>
      <c r="G9" s="159">
        <v>40.539910152879749</v>
      </c>
      <c r="H9" s="159">
        <v>40.605468895650311</v>
      </c>
      <c r="I9" s="159">
        <v>41.734082802996468</v>
      </c>
      <c r="J9" s="159">
        <v>40.650219228367028</v>
      </c>
      <c r="K9" s="159">
        <v>40.640384392336912</v>
      </c>
      <c r="L9" s="159">
        <v>41.474848516590576</v>
      </c>
      <c r="M9" s="159">
        <v>42.46753715254814</v>
      </c>
      <c r="N9" s="159">
        <v>43.36818097009543</v>
      </c>
      <c r="O9" s="159">
        <v>43.802403457266209</v>
      </c>
      <c r="P9" s="159">
        <v>44.337905969371199</v>
      </c>
      <c r="Q9" s="159">
        <v>43.762293406405455</v>
      </c>
    </row>
    <row r="10" spans="1:17" x14ac:dyDescent="0.25">
      <c r="A10" s="129" t="s">
        <v>79</v>
      </c>
      <c r="B10" s="158">
        <v>46.7002536180362</v>
      </c>
      <c r="C10" s="158">
        <v>46.596328579097595</v>
      </c>
      <c r="D10" s="158">
        <v>47.790505669640247</v>
      </c>
      <c r="E10" s="158">
        <v>49.715482054366305</v>
      </c>
      <c r="F10" s="158">
        <v>50.678647379124214</v>
      </c>
      <c r="G10" s="158">
        <v>50.747890592389467</v>
      </c>
      <c r="H10" s="158">
        <v>50.829957076822922</v>
      </c>
      <c r="I10" s="158">
        <v>52.242756830819992</v>
      </c>
      <c r="J10" s="158">
        <v>50.885975577606892</v>
      </c>
      <c r="K10" s="158">
        <v>50.873664322328608</v>
      </c>
      <c r="L10" s="158">
        <v>51.918247152463266</v>
      </c>
      <c r="M10" s="158">
        <v>53.160895547585667</v>
      </c>
      <c r="N10" s="158">
        <v>54.288322168494332</v>
      </c>
      <c r="O10" s="158">
        <v>54.831882210650278</v>
      </c>
      <c r="P10" s="158">
        <v>55.502224665622961</v>
      </c>
      <c r="Q10" s="158">
        <v>54.781672418249144</v>
      </c>
    </row>
    <row r="11" spans="1:17" x14ac:dyDescent="0.25">
      <c r="A11" s="92" t="s">
        <v>125</v>
      </c>
      <c r="B11" s="91">
        <v>7.6307643179265847</v>
      </c>
      <c r="C11" s="91">
        <v>7.6137830936840354</v>
      </c>
      <c r="D11" s="91">
        <v>7.8089101695738101</v>
      </c>
      <c r="E11" s="91">
        <v>8.1234489562271204</v>
      </c>
      <c r="F11" s="91">
        <v>8.2808289921588365</v>
      </c>
      <c r="G11" s="91">
        <v>8.2921432485088058</v>
      </c>
      <c r="H11" s="91">
        <v>8.3055528116823698</v>
      </c>
      <c r="I11" s="91">
        <v>8.5364025633636462</v>
      </c>
      <c r="J11" s="91">
        <v>8.314706166189227</v>
      </c>
      <c r="K11" s="91">
        <v>8.3126945221357538</v>
      </c>
      <c r="L11" s="91">
        <v>8.4833780788569921</v>
      </c>
      <c r="M11" s="91">
        <v>8.686425306625507</v>
      </c>
      <c r="N11" s="91">
        <v>8.8706454374255621</v>
      </c>
      <c r="O11" s="91">
        <v>8.9594624834368997</v>
      </c>
      <c r="P11" s="91">
        <v>9.0689956206235749</v>
      </c>
      <c r="Q11" s="91">
        <v>8.9512582647746459</v>
      </c>
    </row>
    <row r="12" spans="1:17" x14ac:dyDescent="0.25">
      <c r="A12" s="92" t="s">
        <v>26</v>
      </c>
      <c r="B12" s="91">
        <v>12.698559334312453</v>
      </c>
      <c r="C12" s="91">
        <v>12.670300424113027</v>
      </c>
      <c r="D12" s="91">
        <v>12.995016618675102</v>
      </c>
      <c r="E12" s="91">
        <v>13.51844904023166</v>
      </c>
      <c r="F12" s="91">
        <v>13.780349374333207</v>
      </c>
      <c r="G12" s="91">
        <v>13.799177731441048</v>
      </c>
      <c r="H12" s="91">
        <v>13.821492944768591</v>
      </c>
      <c r="I12" s="91">
        <v>14.205656201147676</v>
      </c>
      <c r="J12" s="91">
        <v>13.836725287227425</v>
      </c>
      <c r="K12" s="91">
        <v>13.833377656464867</v>
      </c>
      <c r="L12" s="91">
        <v>14.117416735921722</v>
      </c>
      <c r="M12" s="91">
        <v>14.45531306741093</v>
      </c>
      <c r="N12" s="91">
        <v>14.761878722445466</v>
      </c>
      <c r="O12" s="91">
        <v>14.909681548176005</v>
      </c>
      <c r="P12" s="91">
        <v>15.091958576228199</v>
      </c>
      <c r="Q12" s="91">
        <v>14.896028688104101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26.37092996579716</v>
      </c>
      <c r="C14" s="157">
        <v>26.312245061300533</v>
      </c>
      <c r="D14" s="157">
        <v>26.986578881391335</v>
      </c>
      <c r="E14" s="157">
        <v>28.073584057907521</v>
      </c>
      <c r="F14" s="157">
        <v>28.617469012632167</v>
      </c>
      <c r="G14" s="157">
        <v>28.656569612439608</v>
      </c>
      <c r="H14" s="157">
        <v>28.702911320371964</v>
      </c>
      <c r="I14" s="157">
        <v>29.500698066308672</v>
      </c>
      <c r="J14" s="157">
        <v>28.73454412419024</v>
      </c>
      <c r="K14" s="157">
        <v>28.727592143727993</v>
      </c>
      <c r="L14" s="157">
        <v>29.317452337684546</v>
      </c>
      <c r="M14" s="157">
        <v>30.019157173549228</v>
      </c>
      <c r="N14" s="157">
        <v>30.655798008623304</v>
      </c>
      <c r="O14" s="157">
        <v>30.962738179037373</v>
      </c>
      <c r="P14" s="157">
        <v>31.341270468771189</v>
      </c>
      <c r="Q14" s="157">
        <v>30.934385465370394</v>
      </c>
    </row>
    <row r="15" spans="1:17" x14ac:dyDescent="0.25">
      <c r="A15" s="156" t="s">
        <v>263</v>
      </c>
      <c r="B15" s="204">
        <v>120.86484333714388</v>
      </c>
      <c r="C15" s="204">
        <v>120.52819699892702</v>
      </c>
      <c r="D15" s="204">
        <v>123.72727542899625</v>
      </c>
      <c r="E15" s="204">
        <v>129.23436192585325</v>
      </c>
      <c r="F15" s="204">
        <v>131.87699650650009</v>
      </c>
      <c r="G15" s="204">
        <v>132.05531826821087</v>
      </c>
      <c r="H15" s="204">
        <v>132.24115314110216</v>
      </c>
      <c r="I15" s="204">
        <v>135.51224994661297</v>
      </c>
      <c r="J15" s="204">
        <v>132.52370007051485</v>
      </c>
      <c r="K15" s="204">
        <v>132.48444423972867</v>
      </c>
      <c r="L15" s="204">
        <v>135.0807015659546</v>
      </c>
      <c r="M15" s="204">
        <v>138.57513596059667</v>
      </c>
      <c r="N15" s="204">
        <v>141.64484968541481</v>
      </c>
      <c r="O15" s="204">
        <v>143.13838281793358</v>
      </c>
      <c r="P15" s="204">
        <v>144.95817170814055</v>
      </c>
      <c r="Q15" s="204">
        <v>143.12037062669222</v>
      </c>
    </row>
    <row r="16" spans="1:17" x14ac:dyDescent="0.25">
      <c r="A16" s="152" t="s">
        <v>277</v>
      </c>
      <c r="B16" s="264">
        <v>47.233052901628774</v>
      </c>
      <c r="C16" s="264">
        <v>47.060264060861883</v>
      </c>
      <c r="D16" s="264">
        <v>48.376496243608571</v>
      </c>
      <c r="E16" s="264">
        <v>50.848493061665152</v>
      </c>
      <c r="F16" s="264">
        <v>51.972515175506466</v>
      </c>
      <c r="G16" s="264">
        <v>52.041661903395593</v>
      </c>
      <c r="H16" s="264">
        <v>52.09810342795506</v>
      </c>
      <c r="I16" s="264">
        <v>53.141653970773106</v>
      </c>
      <c r="J16" s="264">
        <v>52.29232658628132</v>
      </c>
      <c r="K16" s="264">
        <v>52.272481780027505</v>
      </c>
      <c r="L16" s="264">
        <v>53.221756529454225</v>
      </c>
      <c r="M16" s="264">
        <v>54.756920489227696</v>
      </c>
      <c r="N16" s="264">
        <v>56.049032718320625</v>
      </c>
      <c r="O16" s="264">
        <v>56.685540545570213</v>
      </c>
      <c r="P16" s="264">
        <v>57.448407656116515</v>
      </c>
      <c r="Q16" s="264">
        <v>56.746693597030287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7.9739723623014704</v>
      </c>
      <c r="C18" s="83">
        <v>9.2518524156463844</v>
      </c>
      <c r="D18" s="83">
        <v>8.9303368140661785</v>
      </c>
      <c r="E18" s="83">
        <v>2.5658589893576385</v>
      </c>
      <c r="F18" s="83">
        <v>1.715778958193203</v>
      </c>
      <c r="G18" s="83">
        <v>1.722231653241501</v>
      </c>
      <c r="H18" s="83">
        <v>1.9576472603301911</v>
      </c>
      <c r="I18" s="83">
        <v>9.1181015358909114</v>
      </c>
      <c r="J18" s="83">
        <v>1.4216120001834229</v>
      </c>
      <c r="K18" s="83">
        <v>1.3294338393403509</v>
      </c>
      <c r="L18" s="83">
        <v>4.3188073457720924</v>
      </c>
      <c r="M18" s="83">
        <v>1.7710112335789925</v>
      </c>
      <c r="N18" s="83">
        <v>0.89403248699700644</v>
      </c>
      <c r="O18" s="83">
        <v>0.68353857994742984</v>
      </c>
      <c r="P18" s="83">
        <v>0.68297257949179413</v>
      </c>
      <c r="Q18" s="83">
        <v>0.56773952950408213</v>
      </c>
    </row>
    <row r="19" spans="1:17" x14ac:dyDescent="0.25">
      <c r="A19" s="154" t="s">
        <v>125</v>
      </c>
      <c r="B19" s="83">
        <v>7.6801983317746307</v>
      </c>
      <c r="C19" s="83">
        <v>7.1843305667535819</v>
      </c>
      <c r="D19" s="83">
        <v>6.5974230306021591</v>
      </c>
      <c r="E19" s="83">
        <v>7.2699122335491335</v>
      </c>
      <c r="F19" s="83">
        <v>6.6340009043759398</v>
      </c>
      <c r="G19" s="83">
        <v>6.6614583094105519</v>
      </c>
      <c r="H19" s="83">
        <v>6.7741356939880406</v>
      </c>
      <c r="I19" s="83">
        <v>4.7384967752958795</v>
      </c>
      <c r="J19" s="83">
        <v>5.6685863979691806</v>
      </c>
      <c r="K19" s="83">
        <v>5.8458694957054247</v>
      </c>
      <c r="L19" s="83">
        <v>4.5008170952579496</v>
      </c>
      <c r="M19" s="83">
        <v>4.1057213488808522</v>
      </c>
      <c r="N19" s="83">
        <v>3.5281766086670823</v>
      </c>
      <c r="O19" s="83">
        <v>2.8738801971858261</v>
      </c>
      <c r="P19" s="83">
        <v>2.0747191023128275</v>
      </c>
      <c r="Q19" s="83">
        <v>1.621828824490561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31.578882207552674</v>
      </c>
      <c r="C21" s="83">
        <v>30.62408107846192</v>
      </c>
      <c r="D21" s="83">
        <v>32.848736398940233</v>
      </c>
      <c r="E21" s="83">
        <v>41.012721838758381</v>
      </c>
      <c r="F21" s="83">
        <v>43.622735312937323</v>
      </c>
      <c r="G21" s="83">
        <v>43.657971940743536</v>
      </c>
      <c r="H21" s="83">
        <v>43.366320473636826</v>
      </c>
      <c r="I21" s="83">
        <v>39.285055659586313</v>
      </c>
      <c r="J21" s="83">
        <v>45.202128188128718</v>
      </c>
      <c r="K21" s="83">
        <v>45.097178444981729</v>
      </c>
      <c r="L21" s="83">
        <v>44.402132088424182</v>
      </c>
      <c r="M21" s="83">
        <v>48.880187906767851</v>
      </c>
      <c r="N21" s="83">
        <v>51.626823622656538</v>
      </c>
      <c r="O21" s="83">
        <v>53.128121768436955</v>
      </c>
      <c r="P21" s="83">
        <v>54.690715974311892</v>
      </c>
      <c r="Q21" s="83">
        <v>54.557125243035642</v>
      </c>
    </row>
    <row r="22" spans="1:17" x14ac:dyDescent="0.25">
      <c r="A22" s="152" t="s">
        <v>276</v>
      </c>
      <c r="B22" s="264">
        <v>73.440075039434021</v>
      </c>
      <c r="C22" s="264">
        <v>73.276644178425173</v>
      </c>
      <c r="D22" s="264">
        <v>75.154588051217232</v>
      </c>
      <c r="E22" s="264">
        <v>78.181775254517987</v>
      </c>
      <c r="F22" s="264">
        <v>79.696433703787818</v>
      </c>
      <c r="G22" s="264">
        <v>79.805324478124149</v>
      </c>
      <c r="H22" s="264">
        <v>79.934380924461905</v>
      </c>
      <c r="I22" s="264">
        <v>82.156127315774171</v>
      </c>
      <c r="J22" s="264">
        <v>80.022474726581692</v>
      </c>
      <c r="K22" s="264">
        <v>80.003114242613847</v>
      </c>
      <c r="L22" s="264">
        <v>81.645808564093173</v>
      </c>
      <c r="M22" s="264">
        <v>83.599977638459322</v>
      </c>
      <c r="N22" s="264">
        <v>85.372950785847351</v>
      </c>
      <c r="O22" s="264">
        <v>86.227744650798712</v>
      </c>
      <c r="P22" s="264">
        <v>87.281914518867694</v>
      </c>
      <c r="Q22" s="264">
        <v>86.14878553096581</v>
      </c>
    </row>
    <row r="23" spans="1:17" x14ac:dyDescent="0.25">
      <c r="A23" s="152" t="s">
        <v>275</v>
      </c>
      <c r="B23" s="264">
        <v>0.19171539608108287</v>
      </c>
      <c r="C23" s="264">
        <v>0.19128875963996669</v>
      </c>
      <c r="D23" s="264">
        <v>0.19619113417045253</v>
      </c>
      <c r="E23" s="264">
        <v>0.20409360967011406</v>
      </c>
      <c r="F23" s="264">
        <v>0.20804762720581804</v>
      </c>
      <c r="G23" s="264">
        <v>0.20833188669112301</v>
      </c>
      <c r="H23" s="264">
        <v>0.20866878868520639</v>
      </c>
      <c r="I23" s="264">
        <v>0.21446866006569643</v>
      </c>
      <c r="J23" s="264">
        <v>0.20889875765183197</v>
      </c>
      <c r="K23" s="264">
        <v>0.20884821708729401</v>
      </c>
      <c r="L23" s="264">
        <v>0.21313647240720524</v>
      </c>
      <c r="M23" s="264">
        <v>0.21823783290963369</v>
      </c>
      <c r="N23" s="264">
        <v>0.22286618124683283</v>
      </c>
      <c r="O23" s="264">
        <v>0.22509762156465479</v>
      </c>
      <c r="P23" s="264">
        <v>0.22784953315631803</v>
      </c>
      <c r="Q23" s="264">
        <v>0.22489149869611405</v>
      </c>
    </row>
    <row r="24" spans="1:17" x14ac:dyDescent="0.25">
      <c r="A24" s="156" t="s">
        <v>262</v>
      </c>
      <c r="B24" s="204">
        <v>51.111259509150109</v>
      </c>
      <c r="C24" s="204">
        <v>50.946847659602035</v>
      </c>
      <c r="D24" s="204">
        <v>52.335001370072298</v>
      </c>
      <c r="E24" s="204">
        <v>54.834910786005608</v>
      </c>
      <c r="F24" s="204">
        <v>56.001257006560188</v>
      </c>
      <c r="G24" s="204">
        <v>56.076376783352309</v>
      </c>
      <c r="H24" s="204">
        <v>56.146308292485948</v>
      </c>
      <c r="I24" s="204">
        <v>57.404026628612549</v>
      </c>
      <c r="J24" s="204">
        <v>56.310613476318586</v>
      </c>
      <c r="K24" s="204">
        <v>56.291604159021361</v>
      </c>
      <c r="L24" s="204">
        <v>57.354571571859459</v>
      </c>
      <c r="M24" s="204">
        <v>58.92298485540708</v>
      </c>
      <c r="N24" s="204">
        <v>60.270570982283225</v>
      </c>
      <c r="O24" s="204">
        <v>60.93041934133457</v>
      </c>
      <c r="P24" s="204">
        <v>61.727625408301641</v>
      </c>
      <c r="Q24" s="204">
        <v>60.959273471630667</v>
      </c>
    </row>
    <row r="25" spans="1:17" x14ac:dyDescent="0.25">
      <c r="A25" s="152" t="s">
        <v>274</v>
      </c>
      <c r="B25" s="264">
        <v>35.363458895583271</v>
      </c>
      <c r="C25" s="264">
        <v>35.234091626420962</v>
      </c>
      <c r="D25" s="264">
        <v>36.219556673293098</v>
      </c>
      <c r="E25" s="264">
        <v>38.070344469021947</v>
      </c>
      <c r="F25" s="264">
        <v>38.911901543542143</v>
      </c>
      <c r="G25" s="264">
        <v>38.963671804392391</v>
      </c>
      <c r="H25" s="264">
        <v>39.005929660092015</v>
      </c>
      <c r="I25" s="264">
        <v>39.787237546398906</v>
      </c>
      <c r="J25" s="264">
        <v>39.151344835569653</v>
      </c>
      <c r="K25" s="264">
        <v>39.136486998797764</v>
      </c>
      <c r="L25" s="264">
        <v>39.847210454507554</v>
      </c>
      <c r="M25" s="264">
        <v>40.996590057441395</v>
      </c>
      <c r="N25" s="264">
        <v>41.963996458149445</v>
      </c>
      <c r="O25" s="264">
        <v>42.440550841211056</v>
      </c>
      <c r="P25" s="264">
        <v>43.011710612796747</v>
      </c>
      <c r="Q25" s="264">
        <v>42.486336224301809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5.9701252945909218</v>
      </c>
      <c r="C27" s="83">
        <v>6.9268760435646115</v>
      </c>
      <c r="D27" s="83">
        <v>6.6861568212766045</v>
      </c>
      <c r="E27" s="83">
        <v>1.9210625468353448</v>
      </c>
      <c r="F27" s="83">
        <v>1.2846063282917617</v>
      </c>
      <c r="G27" s="83">
        <v>1.2894374709363301</v>
      </c>
      <c r="H27" s="83">
        <v>1.4656934957585763</v>
      </c>
      <c r="I27" s="83">
        <v>6.8267365554749331</v>
      </c>
      <c r="J27" s="83">
        <v>1.0643630772428998</v>
      </c>
      <c r="K27" s="83">
        <v>0.99534914734017921</v>
      </c>
      <c r="L27" s="83">
        <v>3.2334976603828092</v>
      </c>
      <c r="M27" s="83">
        <v>1.3259588172867605</v>
      </c>
      <c r="N27" s="83">
        <v>0.66936348939969803</v>
      </c>
      <c r="O27" s="83">
        <v>0.51176637948555503</v>
      </c>
      <c r="P27" s="83">
        <v>0.51134261407937809</v>
      </c>
      <c r="Q27" s="83">
        <v>0.4250674534383741</v>
      </c>
    </row>
    <row r="28" spans="1:17" x14ac:dyDescent="0.25">
      <c r="A28" s="154" t="s">
        <v>125</v>
      </c>
      <c r="B28" s="83">
        <v>5.750176228949063</v>
      </c>
      <c r="C28" s="83">
        <v>5.3789192754235575</v>
      </c>
      <c r="D28" s="83">
        <v>4.9395007061131366</v>
      </c>
      <c r="E28" s="83">
        <v>5.4429944001512345</v>
      </c>
      <c r="F28" s="83">
        <v>4.9668866161109477</v>
      </c>
      <c r="G28" s="83">
        <v>4.9874440172245933</v>
      </c>
      <c r="H28" s="83">
        <v>5.0718057472670601</v>
      </c>
      <c r="I28" s="83">
        <v>3.5477197776951237</v>
      </c>
      <c r="J28" s="83">
        <v>4.2440792996832188</v>
      </c>
      <c r="K28" s="83">
        <v>4.3768114259070767</v>
      </c>
      <c r="L28" s="83">
        <v>3.3697686379955338</v>
      </c>
      <c r="M28" s="83">
        <v>3.0739598488426174</v>
      </c>
      <c r="N28" s="83">
        <v>2.6415512191602253</v>
      </c>
      <c r="O28" s="83">
        <v>2.1516784958972432</v>
      </c>
      <c r="P28" s="83">
        <v>1.5533453627764688</v>
      </c>
      <c r="Q28" s="83">
        <v>1.2142657196009063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23.643157372043287</v>
      </c>
      <c r="C30" s="83">
        <v>22.928296307432795</v>
      </c>
      <c r="D30" s="83">
        <v>24.593899145903354</v>
      </c>
      <c r="E30" s="83">
        <v>30.706287522035371</v>
      </c>
      <c r="F30" s="83">
        <v>32.660408599139437</v>
      </c>
      <c r="G30" s="83">
        <v>32.686790316231466</v>
      </c>
      <c r="H30" s="83">
        <v>32.468430417066379</v>
      </c>
      <c r="I30" s="83">
        <v>29.41278121322885</v>
      </c>
      <c r="J30" s="83">
        <v>33.842902458643536</v>
      </c>
      <c r="K30" s="83">
        <v>33.764326425550507</v>
      </c>
      <c r="L30" s="83">
        <v>33.24394415612921</v>
      </c>
      <c r="M30" s="83">
        <v>36.596671391312015</v>
      </c>
      <c r="N30" s="83">
        <v>38.653081749589525</v>
      </c>
      <c r="O30" s="83">
        <v>39.777105965828255</v>
      </c>
      <c r="P30" s="83">
        <v>40.947022635940897</v>
      </c>
      <c r="Q30" s="83">
        <v>40.847003051262526</v>
      </c>
    </row>
    <row r="31" spans="1:17" x14ac:dyDescent="0.25">
      <c r="A31" s="152" t="s">
        <v>273</v>
      </c>
      <c r="B31" s="264">
        <v>15.329512476662657</v>
      </c>
      <c r="C31" s="264">
        <v>15.295398739421147</v>
      </c>
      <c r="D31" s="264">
        <v>15.687391313134576</v>
      </c>
      <c r="E31" s="264">
        <v>16.319271168612499</v>
      </c>
      <c r="F31" s="264">
        <v>16.635433367296255</v>
      </c>
      <c r="G31" s="264">
        <v>16.658162680724747</v>
      </c>
      <c r="H31" s="264">
        <v>16.685101275262575</v>
      </c>
      <c r="I31" s="264">
        <v>17.148857460252128</v>
      </c>
      <c r="J31" s="264">
        <v>16.703489533144936</v>
      </c>
      <c r="K31" s="264">
        <v>16.699448322942228</v>
      </c>
      <c r="L31" s="264">
        <v>17.042336086645278</v>
      </c>
      <c r="M31" s="264">
        <v>17.450239526162846</v>
      </c>
      <c r="N31" s="264">
        <v>17.820321037777052</v>
      </c>
      <c r="O31" s="264">
        <v>17.998746416709722</v>
      </c>
      <c r="P31" s="264">
        <v>18.218788541345653</v>
      </c>
      <c r="Q31" s="264">
        <v>17.98226488653734</v>
      </c>
    </row>
    <row r="32" spans="1:17" x14ac:dyDescent="0.25">
      <c r="A32" s="152" t="s">
        <v>272</v>
      </c>
      <c r="B32" s="264">
        <v>0.41828813690418087</v>
      </c>
      <c r="C32" s="264">
        <v>0.41735729375992736</v>
      </c>
      <c r="D32" s="264">
        <v>0.4280533836446237</v>
      </c>
      <c r="E32" s="264">
        <v>0.44529514837115813</v>
      </c>
      <c r="F32" s="264">
        <v>0.45392209572178488</v>
      </c>
      <c r="G32" s="264">
        <v>0.45454229823517767</v>
      </c>
      <c r="H32" s="264">
        <v>0.45527735713135936</v>
      </c>
      <c r="I32" s="264">
        <v>0.46793162196151972</v>
      </c>
      <c r="J32" s="264">
        <v>0.4557791076039972</v>
      </c>
      <c r="K32" s="264">
        <v>0.45566883728136875</v>
      </c>
      <c r="L32" s="264">
        <v>0.46502503070662976</v>
      </c>
      <c r="M32" s="264">
        <v>0.47615527180283707</v>
      </c>
      <c r="N32" s="264">
        <v>0.48625348635672627</v>
      </c>
      <c r="O32" s="264">
        <v>0.49112208341379249</v>
      </c>
      <c r="P32" s="264">
        <v>0.49712625415923939</v>
      </c>
      <c r="Q32" s="264">
        <v>0.4906723607915216</v>
      </c>
    </row>
    <row r="33" spans="1:17" x14ac:dyDescent="0.25">
      <c r="A33" s="156" t="s">
        <v>261</v>
      </c>
      <c r="B33" s="204">
        <v>758.98532593627101</v>
      </c>
      <c r="C33" s="204">
        <v>744.03989369604756</v>
      </c>
      <c r="D33" s="204">
        <v>757.2273905241783</v>
      </c>
      <c r="E33" s="204">
        <v>791.21542581748736</v>
      </c>
      <c r="F33" s="204">
        <v>813.85231751354866</v>
      </c>
      <c r="G33" s="204">
        <v>803.50975640463128</v>
      </c>
      <c r="H33" s="204">
        <v>789.20833648580117</v>
      </c>
      <c r="I33" s="204">
        <v>829.40998966274435</v>
      </c>
      <c r="J33" s="204">
        <v>772.39331148239</v>
      </c>
      <c r="K33" s="204">
        <v>771.28478676215911</v>
      </c>
      <c r="L33" s="204">
        <v>810.34790283444056</v>
      </c>
      <c r="M33" s="204">
        <v>836.82117654321621</v>
      </c>
      <c r="N33" s="204">
        <v>853.58024832939429</v>
      </c>
      <c r="O33" s="204">
        <v>866.60525930432664</v>
      </c>
      <c r="P33" s="204">
        <v>872.94532785335571</v>
      </c>
      <c r="Q33" s="204">
        <v>848.92002078555743</v>
      </c>
    </row>
    <row r="34" spans="1:17" x14ac:dyDescent="0.25">
      <c r="A34" s="150" t="s">
        <v>33</v>
      </c>
      <c r="B34" s="87">
        <v>63.009367502640025</v>
      </c>
      <c r="C34" s="87">
        <v>63.928902482289836</v>
      </c>
      <c r="D34" s="87">
        <v>64.075800247669605</v>
      </c>
      <c r="E34" s="87">
        <v>56.996625022979842</v>
      </c>
      <c r="F34" s="87">
        <v>70.880796525392057</v>
      </c>
      <c r="G34" s="87">
        <v>54.865859105445544</v>
      </c>
      <c r="H34" s="87">
        <v>61.468452903783202</v>
      </c>
      <c r="I34" s="87">
        <v>48.408729418163276</v>
      </c>
      <c r="J34" s="87">
        <v>44.836834030626534</v>
      </c>
      <c r="K34" s="87">
        <v>49.814804212897357</v>
      </c>
      <c r="L34" s="87">
        <v>51.2717569311029</v>
      </c>
      <c r="M34" s="87">
        <v>56.194726800522837</v>
      </c>
      <c r="N34" s="87">
        <v>60.822761658951791</v>
      </c>
      <c r="O34" s="87">
        <v>54.411486480796505</v>
      </c>
      <c r="P34" s="87">
        <v>58.899143412520544</v>
      </c>
      <c r="Q34" s="87">
        <v>54.237792548366457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113.50254994589206</v>
      </c>
      <c r="C37" s="87">
        <v>108.43255905176798</v>
      </c>
      <c r="D37" s="87">
        <v>104.39362971206901</v>
      </c>
      <c r="E37" s="87">
        <v>99.252925339159688</v>
      </c>
      <c r="F37" s="87">
        <v>89.401861090943967</v>
      </c>
      <c r="G37" s="87">
        <v>89.770062787301413</v>
      </c>
      <c r="H37" s="87">
        <v>88.630332957693724</v>
      </c>
      <c r="I37" s="87">
        <v>79.760118471912776</v>
      </c>
      <c r="J37" s="87">
        <v>76.151687996392155</v>
      </c>
      <c r="K37" s="87">
        <v>78.768801077126113</v>
      </c>
      <c r="L37" s="87">
        <v>73.958324150028588</v>
      </c>
      <c r="M37" s="87">
        <v>65.067991077008898</v>
      </c>
      <c r="N37" s="87">
        <v>57.37643308310308</v>
      </c>
      <c r="O37" s="87">
        <v>51.32854398225242</v>
      </c>
      <c r="P37" s="87">
        <v>41.457728405502841</v>
      </c>
      <c r="Q37" s="87">
        <v>36.826179584760141</v>
      </c>
    </row>
    <row r="38" spans="1:17" x14ac:dyDescent="0.25">
      <c r="A38" s="150" t="s">
        <v>29</v>
      </c>
      <c r="B38" s="87">
        <v>76.647742766799951</v>
      </c>
      <c r="C38" s="87">
        <v>75.317395896331362</v>
      </c>
      <c r="D38" s="87">
        <v>47.218824907219904</v>
      </c>
      <c r="E38" s="87">
        <v>53.313265523774064</v>
      </c>
      <c r="F38" s="87">
        <v>59.696731616540653</v>
      </c>
      <c r="G38" s="87">
        <v>55.673805585863136</v>
      </c>
      <c r="H38" s="87">
        <v>49.918936357871296</v>
      </c>
      <c r="I38" s="87">
        <v>48.25207683480761</v>
      </c>
      <c r="J38" s="87">
        <v>43.583295892448177</v>
      </c>
      <c r="K38" s="87">
        <v>27.486322916872211</v>
      </c>
      <c r="L38" s="87">
        <v>11.879917326240937</v>
      </c>
      <c r="M38" s="87">
        <v>10.621511106833383</v>
      </c>
      <c r="N38" s="87">
        <v>10.213900836384337</v>
      </c>
      <c r="O38" s="87">
        <v>3.9028281969757108</v>
      </c>
      <c r="P38" s="87">
        <v>4.6823515381419227</v>
      </c>
      <c r="Q38" s="87">
        <v>6.8216095985253817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0.50555132581879914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468.21131269808052</v>
      </c>
      <c r="C40" s="87">
        <v>459.92203943167931</v>
      </c>
      <c r="D40" s="87">
        <v>506.01446994266564</v>
      </c>
      <c r="E40" s="87">
        <v>535.80092943326918</v>
      </c>
      <c r="F40" s="87">
        <v>546.36237460886741</v>
      </c>
      <c r="G40" s="87">
        <v>547.25548941195916</v>
      </c>
      <c r="H40" s="87">
        <v>528.40816377077658</v>
      </c>
      <c r="I40" s="87">
        <v>575.03308552095723</v>
      </c>
      <c r="J40" s="87">
        <v>541.11576661217953</v>
      </c>
      <c r="K40" s="87">
        <v>546.15168623590046</v>
      </c>
      <c r="L40" s="87">
        <v>618.40366760963082</v>
      </c>
      <c r="M40" s="87">
        <v>626.24863789657206</v>
      </c>
      <c r="N40" s="87">
        <v>637.3515946566622</v>
      </c>
      <c r="O40" s="87">
        <v>664.1818172902623</v>
      </c>
      <c r="P40" s="87">
        <v>654.92742255636858</v>
      </c>
      <c r="Q40" s="87">
        <v>658.4025058242338</v>
      </c>
    </row>
    <row r="41" spans="1:17" x14ac:dyDescent="0.25">
      <c r="A41" s="150" t="s">
        <v>25</v>
      </c>
      <c r="B41" s="87">
        <v>13.88483859834778</v>
      </c>
      <c r="C41" s="87">
        <v>12.378212954777668</v>
      </c>
      <c r="D41" s="87">
        <v>11.845981578498602</v>
      </c>
      <c r="E41" s="87">
        <v>0.17289348077886496</v>
      </c>
      <c r="F41" s="87">
        <v>8.7217962215371481E-2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3.7390184157060959</v>
      </c>
      <c r="F42" s="87">
        <v>4.5194799352151298</v>
      </c>
      <c r="G42" s="87">
        <v>6.5201137991796418</v>
      </c>
      <c r="H42" s="87">
        <v>12.00850558338095</v>
      </c>
      <c r="I42" s="87">
        <v>11.802902738003475</v>
      </c>
      <c r="J42" s="87">
        <v>11.430735887922301</v>
      </c>
      <c r="K42" s="87">
        <v>15.702405045832451</v>
      </c>
      <c r="L42" s="87">
        <v>9.7851906603315797</v>
      </c>
      <c r="M42" s="87">
        <v>9.7153965898424772</v>
      </c>
      <c r="N42" s="87">
        <v>14.725850250965218</v>
      </c>
      <c r="O42" s="87">
        <v>10.790891504598505</v>
      </c>
      <c r="P42" s="87">
        <v>27.437379074960102</v>
      </c>
      <c r="Q42" s="87">
        <v>10.604260771931218</v>
      </c>
    </row>
    <row r="43" spans="1:17" x14ac:dyDescent="0.25">
      <c r="A43" s="150" t="s">
        <v>22</v>
      </c>
      <c r="B43" s="87">
        <v>23.729514424510725</v>
      </c>
      <c r="C43" s="87">
        <v>24.060783879201423</v>
      </c>
      <c r="D43" s="87">
        <v>23.678684136055466</v>
      </c>
      <c r="E43" s="87">
        <v>41.939768601819594</v>
      </c>
      <c r="F43" s="87">
        <v>42.903855774374058</v>
      </c>
      <c r="G43" s="87">
        <v>49.424425714882439</v>
      </c>
      <c r="H43" s="87">
        <v>48.773944912295434</v>
      </c>
      <c r="I43" s="87">
        <v>65.647525353081207</v>
      </c>
      <c r="J43" s="87">
        <v>55.274991062821307</v>
      </c>
      <c r="K43" s="87">
        <v>53.360767273530428</v>
      </c>
      <c r="L43" s="87">
        <v>45.049046157105636</v>
      </c>
      <c r="M43" s="87">
        <v>68.97291307243654</v>
      </c>
      <c r="N43" s="87">
        <v>73.089707843327687</v>
      </c>
      <c r="O43" s="87">
        <v>81.989691849441201</v>
      </c>
      <c r="P43" s="87">
        <v>85.541302865861752</v>
      </c>
      <c r="Q43" s="87">
        <v>82.027672457740408</v>
      </c>
    </row>
    <row r="44" spans="1:17" x14ac:dyDescent="0.25">
      <c r="A44" s="156" t="s">
        <v>260</v>
      </c>
      <c r="B44" s="204">
        <v>128.8436680298725</v>
      </c>
      <c r="C44" s="204">
        <v>128.46839654134303</v>
      </c>
      <c r="D44" s="204">
        <v>132.29319385256508</v>
      </c>
      <c r="E44" s="204">
        <v>138.42008108554421</v>
      </c>
      <c r="F44" s="204">
        <v>141.04790489206727</v>
      </c>
      <c r="G44" s="204">
        <v>141.52315215188082</v>
      </c>
      <c r="H44" s="204">
        <v>141.58254212634731</v>
      </c>
      <c r="I44" s="204">
        <v>145.53691741539396</v>
      </c>
      <c r="J44" s="204">
        <v>142.31114029240351</v>
      </c>
      <c r="K44" s="204">
        <v>142.31616778192179</v>
      </c>
      <c r="L44" s="204">
        <v>145.41835688812466</v>
      </c>
      <c r="M44" s="204">
        <v>149.34569887585093</v>
      </c>
      <c r="N44" s="204">
        <v>152.59520744085984</v>
      </c>
      <c r="O44" s="204">
        <v>154.54940551077632</v>
      </c>
      <c r="P44" s="204">
        <v>156.26254557661852</v>
      </c>
      <c r="Q44" s="204">
        <v>154.54825828932783</v>
      </c>
    </row>
    <row r="45" spans="1:17" x14ac:dyDescent="0.25">
      <c r="A45" s="299" t="s">
        <v>271</v>
      </c>
      <c r="B45" s="298">
        <v>51.36793295362321</v>
      </c>
      <c r="C45" s="298">
        <v>51.180017817031626</v>
      </c>
      <c r="D45" s="298">
        <v>52.611475712746028</v>
      </c>
      <c r="E45" s="298">
        <v>55.299876292652698</v>
      </c>
      <c r="F45" s="298">
        <v>56.522297648783145</v>
      </c>
      <c r="G45" s="298">
        <v>56.59749762557837</v>
      </c>
      <c r="H45" s="298">
        <v>56.658880159021848</v>
      </c>
      <c r="I45" s="298">
        <v>57.793785294813858</v>
      </c>
      <c r="J45" s="298">
        <v>56.870106018077003</v>
      </c>
      <c r="K45" s="298">
        <v>56.84852395605683</v>
      </c>
      <c r="L45" s="298">
        <v>57.880900198699372</v>
      </c>
      <c r="M45" s="298">
        <v>59.550455616230813</v>
      </c>
      <c r="N45" s="298">
        <v>60.955682047197186</v>
      </c>
      <c r="O45" s="298">
        <v>61.647911098381087</v>
      </c>
      <c r="P45" s="298">
        <v>62.477561188301806</v>
      </c>
      <c r="Q45" s="298">
        <v>61.714417615625536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8.6720305489002545</v>
      </c>
      <c r="C47" s="83">
        <v>10.061778889743378</v>
      </c>
      <c r="D47" s="83">
        <v>9.7121171412234872</v>
      </c>
      <c r="E47" s="83">
        <v>2.7904796416246387</v>
      </c>
      <c r="F47" s="83">
        <v>1.8659818299542248</v>
      </c>
      <c r="G47" s="83">
        <v>1.8729994073973231</v>
      </c>
      <c r="H47" s="83">
        <v>2.1290237881705454</v>
      </c>
      <c r="I47" s="83">
        <v>9.9163191787635192</v>
      </c>
      <c r="J47" s="83">
        <v>1.5460628823543627</v>
      </c>
      <c r="K47" s="83">
        <v>1.445815252885297</v>
      </c>
      <c r="L47" s="83">
        <v>4.696884756513084</v>
      </c>
      <c r="M47" s="83">
        <v>1.9260492540269856</v>
      </c>
      <c r="N47" s="83">
        <v>0.97229795723916901</v>
      </c>
      <c r="O47" s="83">
        <v>0.7433769741515821</v>
      </c>
      <c r="P47" s="83">
        <v>0.74276142483451046</v>
      </c>
      <c r="Q47" s="83">
        <v>0.61744063309703212</v>
      </c>
    </row>
    <row r="48" spans="1:17" x14ac:dyDescent="0.25">
      <c r="A48" s="154" t="s">
        <v>125</v>
      </c>
      <c r="B48" s="83">
        <v>8.3525389264754413</v>
      </c>
      <c r="C48" s="83">
        <v>7.8132618621596199</v>
      </c>
      <c r="D48" s="83">
        <v>7.1749752150993187</v>
      </c>
      <c r="E48" s="83">
        <v>7.9063355267217865</v>
      </c>
      <c r="F48" s="83">
        <v>7.2147551923011095</v>
      </c>
      <c r="G48" s="83">
        <v>7.2446162758909391</v>
      </c>
      <c r="H48" s="83">
        <v>7.3671576739331242</v>
      </c>
      <c r="I48" s="83">
        <v>5.1533146748167322</v>
      </c>
      <c r="J48" s="83">
        <v>6.1648262846600863</v>
      </c>
      <c r="K48" s="83">
        <v>6.3576291148580868</v>
      </c>
      <c r="L48" s="83">
        <v>4.8948280194219453</v>
      </c>
      <c r="M48" s="83">
        <v>4.465144766627998</v>
      </c>
      <c r="N48" s="83">
        <v>3.837040554206963</v>
      </c>
      <c r="O48" s="83">
        <v>3.1254656689933404</v>
      </c>
      <c r="P48" s="83">
        <v>2.2563443435927391</v>
      </c>
      <c r="Q48" s="83">
        <v>1.7638071054223947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34.343363478247518</v>
      </c>
      <c r="C50" s="83">
        <v>33.304977065128632</v>
      </c>
      <c r="D50" s="83">
        <v>35.724383356423225</v>
      </c>
      <c r="E50" s="83">
        <v>44.603061124306272</v>
      </c>
      <c r="F50" s="83">
        <v>47.44156062652781</v>
      </c>
      <c r="G50" s="83">
        <v>47.479881942290106</v>
      </c>
      <c r="H50" s="83">
        <v>47.162698696918177</v>
      </c>
      <c r="I50" s="83">
        <v>42.724151441233609</v>
      </c>
      <c r="J50" s="83">
        <v>49.159216851062553</v>
      </c>
      <c r="K50" s="83">
        <v>49.045079588313449</v>
      </c>
      <c r="L50" s="83">
        <v>48.289187422764343</v>
      </c>
      <c r="M50" s="83">
        <v>53.159261595575828</v>
      </c>
      <c r="N50" s="83">
        <v>56.146343535751051</v>
      </c>
      <c r="O50" s="83">
        <v>57.779068455236164</v>
      </c>
      <c r="P50" s="83">
        <v>59.478455419874557</v>
      </c>
      <c r="Q50" s="83">
        <v>59.333169877106108</v>
      </c>
    </row>
    <row r="51" spans="1:17" x14ac:dyDescent="0.25">
      <c r="A51" s="299" t="s">
        <v>270</v>
      </c>
      <c r="B51" s="298">
        <v>56.21228239234425</v>
      </c>
      <c r="C51" s="298">
        <v>56.072244951481657</v>
      </c>
      <c r="D51" s="298">
        <v>57.921854384950159</v>
      </c>
      <c r="E51" s="298">
        <v>60.48386519253711</v>
      </c>
      <c r="F51" s="298">
        <v>61.450721409813355</v>
      </c>
      <c r="G51" s="298">
        <v>61.819241031312153</v>
      </c>
      <c r="H51" s="298">
        <v>61.779882148311323</v>
      </c>
      <c r="I51" s="298">
        <v>63.956079548345883</v>
      </c>
      <c r="J51" s="298">
        <v>62.271748239637695</v>
      </c>
      <c r="K51" s="298">
        <v>62.303963323776266</v>
      </c>
      <c r="L51" s="298">
        <v>63.898159121856501</v>
      </c>
      <c r="M51" s="298">
        <v>65.590145866454392</v>
      </c>
      <c r="N51" s="298">
        <v>66.921090689647556</v>
      </c>
      <c r="O51" s="298">
        <v>67.935567192990874</v>
      </c>
      <c r="P51" s="298">
        <v>68.51383837524358</v>
      </c>
      <c r="Q51" s="298">
        <v>67.890774862155013</v>
      </c>
    </row>
    <row r="52" spans="1:17" x14ac:dyDescent="0.25">
      <c r="A52" s="150" t="s">
        <v>33</v>
      </c>
      <c r="B52" s="87">
        <v>4.6666256097272685</v>
      </c>
      <c r="C52" s="87">
        <v>4.8178022574293866</v>
      </c>
      <c r="D52" s="87">
        <v>4.9012875365952135</v>
      </c>
      <c r="E52" s="87">
        <v>4.3570639194220151</v>
      </c>
      <c r="F52" s="87">
        <v>5.3519244055172477</v>
      </c>
      <c r="G52" s="87">
        <v>4.2211880333678566</v>
      </c>
      <c r="H52" s="87">
        <v>4.8118013972639684</v>
      </c>
      <c r="I52" s="87">
        <v>3.7328131902068296</v>
      </c>
      <c r="J52" s="87">
        <v>3.6148267975793482</v>
      </c>
      <c r="K52" s="87">
        <v>4.0240126447852864</v>
      </c>
      <c r="L52" s="87">
        <v>4.0429189381268822</v>
      </c>
      <c r="M52" s="87">
        <v>4.4045495394815681</v>
      </c>
      <c r="N52" s="87">
        <v>4.7685329609487441</v>
      </c>
      <c r="O52" s="87">
        <v>4.2654659156511876</v>
      </c>
      <c r="P52" s="87">
        <v>4.6227481417755234</v>
      </c>
      <c r="Q52" s="87">
        <v>4.3375649917103019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8.406272389968926</v>
      </c>
      <c r="C55" s="87">
        <v>8.1716814694757964</v>
      </c>
      <c r="D55" s="87">
        <v>7.9852798440283008</v>
      </c>
      <c r="E55" s="87">
        <v>7.5873148579935119</v>
      </c>
      <c r="F55" s="87">
        <v>6.7503756408815185</v>
      </c>
      <c r="G55" s="87">
        <v>6.9065958497827964</v>
      </c>
      <c r="H55" s="87">
        <v>6.9380558614897785</v>
      </c>
      <c r="I55" s="87">
        <v>6.1503292043171305</v>
      </c>
      <c r="J55" s="87">
        <v>6.1394870624056255</v>
      </c>
      <c r="K55" s="87">
        <v>6.3629006789685993</v>
      </c>
      <c r="L55" s="87">
        <v>5.8318171101503831</v>
      </c>
      <c r="M55" s="87">
        <v>5.1000370755528595</v>
      </c>
      <c r="N55" s="87">
        <v>4.498339188749723</v>
      </c>
      <c r="O55" s="87">
        <v>4.0237855830968945</v>
      </c>
      <c r="P55" s="87">
        <v>3.2538442130897387</v>
      </c>
      <c r="Q55" s="87">
        <v>2.9451041393848763</v>
      </c>
    </row>
    <row r="56" spans="1:17" x14ac:dyDescent="0.25">
      <c r="A56" s="150" t="s">
        <v>29</v>
      </c>
      <c r="B56" s="87">
        <v>5.6767165502550068</v>
      </c>
      <c r="C56" s="87">
        <v>5.6760605279211864</v>
      </c>
      <c r="D56" s="87">
        <v>3.6118634042162534</v>
      </c>
      <c r="E56" s="87">
        <v>4.0754922865441143</v>
      </c>
      <c r="F56" s="87">
        <v>4.507460560967643</v>
      </c>
      <c r="G56" s="87">
        <v>4.2833486204860849</v>
      </c>
      <c r="H56" s="87">
        <v>3.9076956775327045</v>
      </c>
      <c r="I56" s="87">
        <v>3.720733657518029</v>
      </c>
      <c r="J56" s="87">
        <v>3.5137642816448009</v>
      </c>
      <c r="K56" s="87">
        <v>2.220330135263465</v>
      </c>
      <c r="L56" s="87">
        <v>0.93676412934671827</v>
      </c>
      <c r="M56" s="87">
        <v>0.83251533582980375</v>
      </c>
      <c r="N56" s="87">
        <v>0.80077460262760503</v>
      </c>
      <c r="O56" s="87">
        <v>0.30595342501289047</v>
      </c>
      <c r="P56" s="87">
        <v>0.36749824561088706</v>
      </c>
      <c r="Q56" s="87">
        <v>0.54554534009275124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3.8983230504597816E-2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34.676858206985436</v>
      </c>
      <c r="C58" s="87">
        <v>34.660589401316827</v>
      </c>
      <c r="D58" s="87">
        <v>38.706070080755985</v>
      </c>
      <c r="E58" s="87">
        <v>40.958897069523843</v>
      </c>
      <c r="F58" s="87">
        <v>41.253629618539065</v>
      </c>
      <c r="G58" s="87">
        <v>42.103930582057586</v>
      </c>
      <c r="H58" s="87">
        <v>41.36422865136764</v>
      </c>
      <c r="I58" s="87">
        <v>44.340992053234579</v>
      </c>
      <c r="J58" s="87">
        <v>43.625733529853903</v>
      </c>
      <c r="K58" s="87">
        <v>44.117834569649219</v>
      </c>
      <c r="L58" s="87">
        <v>48.762828676725775</v>
      </c>
      <c r="M58" s="87">
        <v>49.085444608347885</v>
      </c>
      <c r="N58" s="87">
        <v>49.968663111275035</v>
      </c>
      <c r="O58" s="87">
        <v>52.067037434214335</v>
      </c>
      <c r="P58" s="87">
        <v>51.402522179578895</v>
      </c>
      <c r="Q58" s="87">
        <v>52.65449653340562</v>
      </c>
    </row>
    <row r="59" spans="1:17" x14ac:dyDescent="0.25">
      <c r="A59" s="150" t="s">
        <v>25</v>
      </c>
      <c r="B59" s="87">
        <v>1.0283446090339592</v>
      </c>
      <c r="C59" s="87">
        <v>0.93284539544520373</v>
      </c>
      <c r="D59" s="87">
        <v>0.90612308617313475</v>
      </c>
      <c r="E59" s="87">
        <v>1.3216711457935591E-2</v>
      </c>
      <c r="F59" s="87">
        <v>6.5854782037150063E-3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0.28582643668040442</v>
      </c>
      <c r="F60" s="87">
        <v>0.34124778714723358</v>
      </c>
      <c r="G60" s="87">
        <v>0.50163483802192133</v>
      </c>
      <c r="H60" s="87">
        <v>0.9400357616875743</v>
      </c>
      <c r="I60" s="87">
        <v>0.9101257470024986</v>
      </c>
      <c r="J60" s="87">
        <v>0.92156663816827733</v>
      </c>
      <c r="K60" s="87">
        <v>1.268431693275845</v>
      </c>
      <c r="L60" s="87">
        <v>0.77158917505005897</v>
      </c>
      <c r="M60" s="87">
        <v>0.76149396948884818</v>
      </c>
      <c r="N60" s="87">
        <v>1.1545135469755183</v>
      </c>
      <c r="O60" s="87">
        <v>0.84592763200100496</v>
      </c>
      <c r="P60" s="87">
        <v>2.1534454626211108</v>
      </c>
      <c r="Q60" s="87">
        <v>0.84805572141009011</v>
      </c>
    </row>
    <row r="61" spans="1:17" x14ac:dyDescent="0.25">
      <c r="A61" s="150" t="s">
        <v>22</v>
      </c>
      <c r="B61" s="87">
        <v>1.7574650263736511</v>
      </c>
      <c r="C61" s="87">
        <v>1.8132658998932514</v>
      </c>
      <c r="D61" s="87">
        <v>1.811230433181275</v>
      </c>
      <c r="E61" s="87">
        <v>3.2060539109152844</v>
      </c>
      <c r="F61" s="87">
        <v>3.2394979185569266</v>
      </c>
      <c r="G61" s="87">
        <v>3.8025431075959113</v>
      </c>
      <c r="H61" s="87">
        <v>3.8180647989696603</v>
      </c>
      <c r="I61" s="87">
        <v>5.0621024655622211</v>
      </c>
      <c r="J61" s="87">
        <v>4.4563699299857404</v>
      </c>
      <c r="K61" s="87">
        <v>4.3104536018338484</v>
      </c>
      <c r="L61" s="87">
        <v>3.5522410924566823</v>
      </c>
      <c r="M61" s="87">
        <v>5.4061053377534369</v>
      </c>
      <c r="N61" s="87">
        <v>5.7302672790709401</v>
      </c>
      <c r="O61" s="87">
        <v>6.4273972030145528</v>
      </c>
      <c r="P61" s="87">
        <v>6.7137801325674165</v>
      </c>
      <c r="Q61" s="87">
        <v>6.5600081361513709</v>
      </c>
    </row>
    <row r="62" spans="1:17" x14ac:dyDescent="0.25">
      <c r="A62" s="303" t="s">
        <v>269</v>
      </c>
      <c r="B62" s="302">
        <v>10.144516430535623</v>
      </c>
      <c r="C62" s="302">
        <v>10.12194119414227</v>
      </c>
      <c r="D62" s="302">
        <v>10.3813476893417</v>
      </c>
      <c r="E62" s="302">
        <v>10.799502903721619</v>
      </c>
      <c r="F62" s="302">
        <v>11.008727601776688</v>
      </c>
      <c r="G62" s="302">
        <v>11.023769038605227</v>
      </c>
      <c r="H62" s="302">
        <v>11.041596025296581</v>
      </c>
      <c r="I62" s="302">
        <v>11.348493080603895</v>
      </c>
      <c r="J62" s="302">
        <v>11.053764708710268</v>
      </c>
      <c r="K62" s="302">
        <v>11.051090382089422</v>
      </c>
      <c r="L62" s="302">
        <v>11.278001091612072</v>
      </c>
      <c r="M62" s="302">
        <v>11.54793682182895</v>
      </c>
      <c r="N62" s="302">
        <v>11.792843369308901</v>
      </c>
      <c r="O62" s="302">
        <v>11.910918826109075</v>
      </c>
      <c r="P62" s="302">
        <v>12.05653473869439</v>
      </c>
      <c r="Q62" s="302">
        <v>11.900011946070411</v>
      </c>
    </row>
    <row r="63" spans="1:17" x14ac:dyDescent="0.25">
      <c r="A63" s="152" t="s">
        <v>268</v>
      </c>
      <c r="B63" s="151">
        <v>9.7573655818857024</v>
      </c>
      <c r="C63" s="151">
        <v>9.7356518968524366</v>
      </c>
      <c r="D63" s="151">
        <v>9.9851585170356998</v>
      </c>
      <c r="E63" s="151">
        <v>10.387355440330664</v>
      </c>
      <c r="F63" s="151">
        <v>10.588595379332387</v>
      </c>
      <c r="G63" s="151">
        <v>10.60306278140304</v>
      </c>
      <c r="H63" s="151">
        <v>10.620209426840702</v>
      </c>
      <c r="I63" s="151">
        <v>10.915394198351743</v>
      </c>
      <c r="J63" s="151">
        <v>10.631913709990187</v>
      </c>
      <c r="K63" s="151">
        <v>10.629341445190416</v>
      </c>
      <c r="L63" s="151">
        <v>10.847592434522264</v>
      </c>
      <c r="M63" s="151">
        <v>11.107226456643936</v>
      </c>
      <c r="N63" s="151">
        <v>11.342786498714185</v>
      </c>
      <c r="O63" s="151">
        <v>11.456355775883431</v>
      </c>
      <c r="P63" s="151">
        <v>11.59641446703583</v>
      </c>
      <c r="Q63" s="151">
        <v>11.445865141201752</v>
      </c>
    </row>
    <row r="64" spans="1:17" x14ac:dyDescent="0.25">
      <c r="A64" s="301" t="s">
        <v>267</v>
      </c>
      <c r="B64" s="300">
        <v>1.3615706714837077</v>
      </c>
      <c r="C64" s="300">
        <v>1.358540681835066</v>
      </c>
      <c r="D64" s="300">
        <v>1.393357548491496</v>
      </c>
      <c r="E64" s="300">
        <v>1.4494812563021415</v>
      </c>
      <c r="F64" s="300">
        <v>1.4775628523616968</v>
      </c>
      <c r="G64" s="300">
        <v>1.4795816749820698</v>
      </c>
      <c r="H64" s="300">
        <v>1.481974366876857</v>
      </c>
      <c r="I64" s="300">
        <v>1.5231652932785691</v>
      </c>
      <c r="J64" s="300">
        <v>1.4836076159883453</v>
      </c>
      <c r="K64" s="300">
        <v>1.4832486748088571</v>
      </c>
      <c r="L64" s="300">
        <v>1.5137040414344782</v>
      </c>
      <c r="M64" s="300">
        <v>1.549934114692828</v>
      </c>
      <c r="N64" s="300">
        <v>1.5828048359920024</v>
      </c>
      <c r="O64" s="300">
        <v>1.5986526174118481</v>
      </c>
      <c r="P64" s="300">
        <v>1.6181968073429425</v>
      </c>
      <c r="Q64" s="300">
        <v>1.5971887242751246</v>
      </c>
    </row>
    <row r="65" spans="1:17" x14ac:dyDescent="0.25">
      <c r="A65" s="156" t="s">
        <v>259</v>
      </c>
      <c r="B65" s="204">
        <v>171.28524418742489</v>
      </c>
      <c r="C65" s="204">
        <v>170.90175300827514</v>
      </c>
      <c r="D65" s="204">
        <v>175.34567482274207</v>
      </c>
      <c r="E65" s="204">
        <v>182.44403660623553</v>
      </c>
      <c r="F65" s="204">
        <v>185.94682202969034</v>
      </c>
      <c r="G65" s="204">
        <v>186.24504511615626</v>
      </c>
      <c r="H65" s="204">
        <v>186.52460718470618</v>
      </c>
      <c r="I65" s="204">
        <v>191.78022862078959</v>
      </c>
      <c r="J65" s="204">
        <v>186.79593760902878</v>
      </c>
      <c r="K65" s="204">
        <v>186.75808205428336</v>
      </c>
      <c r="L65" s="204">
        <v>190.64163483089246</v>
      </c>
      <c r="M65" s="204">
        <v>195.22982198369778</v>
      </c>
      <c r="N65" s="204">
        <v>199.36089698205461</v>
      </c>
      <c r="O65" s="204">
        <v>201.41044340435533</v>
      </c>
      <c r="P65" s="204">
        <v>203.83361999414103</v>
      </c>
      <c r="Q65" s="204">
        <v>201.22871384883365</v>
      </c>
    </row>
    <row r="66" spans="1:17" x14ac:dyDescent="0.25">
      <c r="A66" s="299" t="s">
        <v>266</v>
      </c>
      <c r="B66" s="298">
        <v>31.14246863594499</v>
      </c>
      <c r="C66" s="298">
        <v>31.073165323545318</v>
      </c>
      <c r="D66" s="298">
        <v>31.869512660160758</v>
      </c>
      <c r="E66" s="298">
        <v>33.153199836178857</v>
      </c>
      <c r="F66" s="298">
        <v>33.795494975790653</v>
      </c>
      <c r="G66" s="298">
        <v>33.841670412331162</v>
      </c>
      <c r="H66" s="298">
        <v>33.896397158323488</v>
      </c>
      <c r="I66" s="298">
        <v>34.838534911741</v>
      </c>
      <c r="J66" s="298">
        <v>33.933753580795326</v>
      </c>
      <c r="K66" s="298">
        <v>33.925543713574719</v>
      </c>
      <c r="L66" s="298">
        <v>34.622132821873493</v>
      </c>
      <c r="M66" s="298">
        <v>35.450803667799285</v>
      </c>
      <c r="N66" s="298">
        <v>36.202637875556512</v>
      </c>
      <c r="O66" s="298">
        <v>36.565115597905674</v>
      </c>
      <c r="P66" s="298">
        <v>37.012139270412391</v>
      </c>
      <c r="Q66" s="298">
        <v>36.531632762933114</v>
      </c>
    </row>
    <row r="67" spans="1:17" x14ac:dyDescent="0.25">
      <c r="A67" s="299" t="s">
        <v>265</v>
      </c>
      <c r="B67" s="298">
        <v>8.7235352073880286</v>
      </c>
      <c r="C67" s="298">
        <v>8.7018029187541881</v>
      </c>
      <c r="D67" s="298">
        <v>8.9888421978242192</v>
      </c>
      <c r="E67" s="298">
        <v>9.3864384264508924</v>
      </c>
      <c r="F67" s="298">
        <v>9.5364840017759001</v>
      </c>
      <c r="G67" s="298">
        <v>9.5936742412740941</v>
      </c>
      <c r="H67" s="298">
        <v>9.5875661704580981</v>
      </c>
      <c r="I67" s="298">
        <v>9.9252883519721724</v>
      </c>
      <c r="J67" s="298">
        <v>9.6638984413140889</v>
      </c>
      <c r="K67" s="298">
        <v>9.668897872198789</v>
      </c>
      <c r="L67" s="298">
        <v>9.9162997313682197</v>
      </c>
      <c r="M67" s="298">
        <v>10.178877682462833</v>
      </c>
      <c r="N67" s="298">
        <v>10.385425851832268</v>
      </c>
      <c r="O67" s="298">
        <v>10.542861577928823</v>
      </c>
      <c r="P67" s="298">
        <v>10.632602979684936</v>
      </c>
      <c r="Q67" s="298">
        <v>10.535910295069673</v>
      </c>
    </row>
    <row r="68" spans="1:17" x14ac:dyDescent="0.25">
      <c r="A68" s="150" t="s">
        <v>33</v>
      </c>
      <c r="B68" s="87">
        <v>0.72420956904071232</v>
      </c>
      <c r="C68" s="87">
        <v>0.74767054149437573</v>
      </c>
      <c r="D68" s="87">
        <v>0.76062654934722362</v>
      </c>
      <c r="E68" s="87">
        <v>0.67616895959902568</v>
      </c>
      <c r="F68" s="87">
        <v>0.83056049304213142</v>
      </c>
      <c r="G68" s="87">
        <v>0.65508249903591687</v>
      </c>
      <c r="H68" s="87">
        <v>0.74673927322524092</v>
      </c>
      <c r="I68" s="87">
        <v>0.57929203194579093</v>
      </c>
      <c r="J68" s="87">
        <v>0.56098182630612958</v>
      </c>
      <c r="K68" s="87">
        <v>0.62448302199769712</v>
      </c>
      <c r="L68" s="87">
        <v>0.62741707321546214</v>
      </c>
      <c r="M68" s="87">
        <v>0.68353821167000317</v>
      </c>
      <c r="N68" s="87">
        <v>0.74002448223116635</v>
      </c>
      <c r="O68" s="87">
        <v>0.66195394507170047</v>
      </c>
      <c r="P68" s="87">
        <v>0.71740026295674142</v>
      </c>
      <c r="Q68" s="87">
        <v>0.67314293796887348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1.3045620998797098</v>
      </c>
      <c r="C71" s="87">
        <v>1.2681561389907403</v>
      </c>
      <c r="D71" s="87">
        <v>1.2392286328817366</v>
      </c>
      <c r="E71" s="87">
        <v>1.177468792874689</v>
      </c>
      <c r="F71" s="87">
        <v>1.0475849237949553</v>
      </c>
      <c r="G71" s="87">
        <v>1.0718286021239005</v>
      </c>
      <c r="H71" s="87">
        <v>1.0767108539747536</v>
      </c>
      <c r="I71" s="87">
        <v>0.95446423926373847</v>
      </c>
      <c r="J71" s="87">
        <v>0.95278165669168868</v>
      </c>
      <c r="K71" s="87">
        <v>0.98745302150647918</v>
      </c>
      <c r="L71" s="87">
        <v>0.90503462443242655</v>
      </c>
      <c r="M71" s="87">
        <v>0.79147031741285323</v>
      </c>
      <c r="N71" s="87">
        <v>0.69809334575562354</v>
      </c>
      <c r="O71" s="87">
        <v>0.6244477844917885</v>
      </c>
      <c r="P71" s="87">
        <v>0.50496125302519268</v>
      </c>
      <c r="Q71" s="87">
        <v>0.45704814954902528</v>
      </c>
    </row>
    <row r="72" spans="1:17" x14ac:dyDescent="0.25">
      <c r="A72" s="150" t="s">
        <v>29</v>
      </c>
      <c r="B72" s="87">
        <v>0.88096470345876421</v>
      </c>
      <c r="C72" s="87">
        <v>0.88086289592342915</v>
      </c>
      <c r="D72" s="87">
        <v>0.56052193986786203</v>
      </c>
      <c r="E72" s="87">
        <v>0.63247210282192656</v>
      </c>
      <c r="F72" s="87">
        <v>0.69950888357576269</v>
      </c>
      <c r="G72" s="87">
        <v>0.66472914647949422</v>
      </c>
      <c r="H72" s="87">
        <v>0.60643189302979195</v>
      </c>
      <c r="I72" s="87">
        <v>0.57741741977537497</v>
      </c>
      <c r="J72" s="87">
        <v>0.54529802236896174</v>
      </c>
      <c r="K72" s="87">
        <v>0.34457110230474142</v>
      </c>
      <c r="L72" s="87">
        <v>0.14537561037527358</v>
      </c>
      <c r="M72" s="87">
        <v>0.1291973307917286</v>
      </c>
      <c r="N72" s="87">
        <v>0.12427151401622259</v>
      </c>
      <c r="O72" s="87">
        <v>4.7480645889667751E-2</v>
      </c>
      <c r="P72" s="87">
        <v>5.7031733062604242E-2</v>
      </c>
      <c r="Q72" s="87">
        <v>8.4662706778363225E-2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6.0497736318726233E-3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5.3814714609673846</v>
      </c>
      <c r="C74" s="87">
        <v>5.3789467191673328</v>
      </c>
      <c r="D74" s="87">
        <v>6.0067613467886778</v>
      </c>
      <c r="E74" s="87">
        <v>6.3563756075209019</v>
      </c>
      <c r="F74" s="87">
        <v>6.4021148954251341</v>
      </c>
      <c r="G74" s="87">
        <v>6.5340723623067865</v>
      </c>
      <c r="H74" s="87">
        <v>6.4192786631236061</v>
      </c>
      <c r="I74" s="87">
        <v>6.8812399860779481</v>
      </c>
      <c r="J74" s="87">
        <v>6.7702396380126402</v>
      </c>
      <c r="K74" s="87">
        <v>6.8466083703171527</v>
      </c>
      <c r="L74" s="87">
        <v>7.5674609652779834</v>
      </c>
      <c r="M74" s="87">
        <v>7.6175274510742073</v>
      </c>
      <c r="N74" s="87">
        <v>7.7545933622628791</v>
      </c>
      <c r="O74" s="87">
        <v>8.080238248138091</v>
      </c>
      <c r="P74" s="87">
        <v>7.9771127038095759</v>
      </c>
      <c r="Q74" s="87">
        <v>8.1714055147316564</v>
      </c>
    </row>
    <row r="75" spans="1:17" x14ac:dyDescent="0.25">
      <c r="A75" s="150" t="s">
        <v>25</v>
      </c>
      <c r="B75" s="87">
        <v>0.15958790535531051</v>
      </c>
      <c r="C75" s="87">
        <v>0.14476746546986582</v>
      </c>
      <c r="D75" s="87">
        <v>0.14062045353872685</v>
      </c>
      <c r="E75" s="87">
        <v>2.0510899544063446E-3</v>
      </c>
      <c r="F75" s="87">
        <v>1.0219946339595435E-3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4.4357156078105808E-2</v>
      </c>
      <c r="F76" s="87">
        <v>5.2957947247976922E-2</v>
      </c>
      <c r="G76" s="87">
        <v>7.7848274158186626E-2</v>
      </c>
      <c r="H76" s="87">
        <v>0.14588333215237362</v>
      </c>
      <c r="I76" s="87">
        <v>0.14124162299106244</v>
      </c>
      <c r="J76" s="87">
        <v>0.14301712493905239</v>
      </c>
      <c r="K76" s="87">
        <v>0.19684681111553048</v>
      </c>
      <c r="L76" s="87">
        <v>0.11974225289783628</v>
      </c>
      <c r="M76" s="87">
        <v>0.11817558672825486</v>
      </c>
      <c r="N76" s="87">
        <v>0.17916795308455638</v>
      </c>
      <c r="O76" s="87">
        <v>0.13127877336765439</v>
      </c>
      <c r="P76" s="87">
        <v>0.33419132813798968</v>
      </c>
      <c r="Q76" s="87">
        <v>0.1316090297119005</v>
      </c>
    </row>
    <row r="77" spans="1:17" x14ac:dyDescent="0.25">
      <c r="A77" s="150" t="s">
        <v>22</v>
      </c>
      <c r="B77" s="87">
        <v>0.27273946868614796</v>
      </c>
      <c r="C77" s="87">
        <v>0.28139915770844481</v>
      </c>
      <c r="D77" s="87">
        <v>0.28108327539999378</v>
      </c>
      <c r="E77" s="87">
        <v>0.49754471760183588</v>
      </c>
      <c r="F77" s="87">
        <v>0.50273486405598078</v>
      </c>
      <c r="G77" s="87">
        <v>0.59011335716980928</v>
      </c>
      <c r="H77" s="87">
        <v>0.59252215495233007</v>
      </c>
      <c r="I77" s="87">
        <v>0.78558327828638419</v>
      </c>
      <c r="J77" s="87">
        <v>0.69158017299561736</v>
      </c>
      <c r="K77" s="87">
        <v>0.66893554495718754</v>
      </c>
      <c r="L77" s="87">
        <v>0.55126920516923839</v>
      </c>
      <c r="M77" s="87">
        <v>0.83896878478578529</v>
      </c>
      <c r="N77" s="87">
        <v>0.88927519448182069</v>
      </c>
      <c r="O77" s="87">
        <v>0.99746218096992079</v>
      </c>
      <c r="P77" s="87">
        <v>1.0419056986928308</v>
      </c>
      <c r="Q77" s="87">
        <v>1.0180419563298555</v>
      </c>
    </row>
    <row r="78" spans="1:17" x14ac:dyDescent="0.25">
      <c r="A78" s="299" t="s">
        <v>264</v>
      </c>
      <c r="B78" s="298">
        <v>131.41924034409189</v>
      </c>
      <c r="C78" s="298">
        <v>131.12678476597563</v>
      </c>
      <c r="D78" s="298">
        <v>134.48731996475709</v>
      </c>
      <c r="E78" s="298">
        <v>139.90439834360578</v>
      </c>
      <c r="F78" s="298">
        <v>142.6148430521238</v>
      </c>
      <c r="G78" s="298">
        <v>142.80970046255101</v>
      </c>
      <c r="H78" s="298">
        <v>143.0406438559246</v>
      </c>
      <c r="I78" s="298">
        <v>147.01640535707642</v>
      </c>
      <c r="J78" s="298">
        <v>143.19828558691935</v>
      </c>
      <c r="K78" s="298">
        <v>143.16364046850984</v>
      </c>
      <c r="L78" s="298">
        <v>146.10320227765075</v>
      </c>
      <c r="M78" s="298">
        <v>149.60014063343564</v>
      </c>
      <c r="N78" s="298">
        <v>152.77283325466584</v>
      </c>
      <c r="O78" s="298">
        <v>154.30246622852084</v>
      </c>
      <c r="P78" s="298">
        <v>156.18887774404371</v>
      </c>
      <c r="Q78" s="298">
        <v>154.16117079083088</v>
      </c>
    </row>
    <row r="79" spans="1:17" x14ac:dyDescent="0.25">
      <c r="A79" s="243" t="s">
        <v>258</v>
      </c>
      <c r="B79" s="278">
        <v>123.96840830505424</v>
      </c>
      <c r="C79" s="278">
        <v>139.32557391645486</v>
      </c>
      <c r="D79" s="278">
        <v>156.39773255808149</v>
      </c>
      <c r="E79" s="278">
        <v>162.11197542968557</v>
      </c>
      <c r="F79" s="278">
        <v>153.38140806720193</v>
      </c>
      <c r="G79" s="278">
        <v>171.59942289639287</v>
      </c>
      <c r="H79" s="278">
        <v>188.22652489733579</v>
      </c>
      <c r="I79" s="278">
        <v>178.85987710120503</v>
      </c>
      <c r="J79" s="278">
        <v>215.63363859096737</v>
      </c>
      <c r="K79" s="278">
        <v>217.35600451051496</v>
      </c>
      <c r="L79" s="278">
        <v>199.18852669359671</v>
      </c>
      <c r="M79" s="278">
        <v>198.09786993128313</v>
      </c>
      <c r="N79" s="278">
        <v>202.55811207399461</v>
      </c>
      <c r="O79" s="278">
        <v>204.48696458630494</v>
      </c>
      <c r="P79" s="278">
        <v>208.19690323581543</v>
      </c>
      <c r="Q79" s="278">
        <v>224.1994606517095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0.99999999999999967</v>
      </c>
      <c r="C83" s="77">
        <f t="shared" si="0"/>
        <v>0.99999999999999989</v>
      </c>
      <c r="D83" s="77">
        <f t="shared" si="0"/>
        <v>1.0000000000000002</v>
      </c>
      <c r="E83" s="77">
        <f t="shared" si="0"/>
        <v>1.0000000000000002</v>
      </c>
      <c r="F83" s="77">
        <f t="shared" si="0"/>
        <v>1.0000000000000002</v>
      </c>
      <c r="G83" s="77">
        <f t="shared" si="0"/>
        <v>1.0000000000000004</v>
      </c>
      <c r="H83" s="77">
        <f t="shared" si="0"/>
        <v>1</v>
      </c>
      <c r="I83" s="77">
        <f t="shared" si="0"/>
        <v>0.99999999999999989</v>
      </c>
      <c r="J83" s="77">
        <f t="shared" si="0"/>
        <v>1</v>
      </c>
      <c r="K83" s="77">
        <f t="shared" si="0"/>
        <v>0.99999999999999978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1.5206822069346806E-2</v>
      </c>
      <c r="C84" s="203">
        <f t="shared" si="1"/>
        <v>1.5185252633795037E-2</v>
      </c>
      <c r="D84" s="203">
        <f t="shared" si="1"/>
        <v>1.5104203564169558E-2</v>
      </c>
      <c r="E84" s="203">
        <f t="shared" si="1"/>
        <v>1.5061466512571514E-2</v>
      </c>
      <c r="F84" s="203">
        <f t="shared" si="1"/>
        <v>1.5101173209751189E-2</v>
      </c>
      <c r="G84" s="203">
        <f t="shared" si="1"/>
        <v>1.5039367132884257E-2</v>
      </c>
      <c r="H84" s="203">
        <f t="shared" si="1"/>
        <v>1.5034818197049996E-2</v>
      </c>
      <c r="I84" s="203">
        <f t="shared" si="1"/>
        <v>1.5008358810089713E-2</v>
      </c>
      <c r="J84" s="203">
        <f t="shared" si="1"/>
        <v>1.4942680979134558E-2</v>
      </c>
      <c r="K84" s="203">
        <f t="shared" si="1"/>
        <v>1.4934866541242669E-2</v>
      </c>
      <c r="L84" s="203">
        <f t="shared" si="1"/>
        <v>1.4929622987082161E-2</v>
      </c>
      <c r="M84" s="203">
        <f t="shared" si="1"/>
        <v>1.4911554037301713E-2</v>
      </c>
      <c r="N84" s="203">
        <f t="shared" si="1"/>
        <v>1.491506998144968E-2</v>
      </c>
      <c r="O84" s="203">
        <f t="shared" si="1"/>
        <v>1.4874519536846141E-2</v>
      </c>
      <c r="P84" s="203">
        <f t="shared" si="1"/>
        <v>1.489968035612595E-2</v>
      </c>
      <c r="Q84" s="203">
        <f t="shared" si="1"/>
        <v>1.4847408731517893E-2</v>
      </c>
    </row>
    <row r="85" spans="1:17" x14ac:dyDescent="0.25">
      <c r="A85" s="76" t="s">
        <v>82</v>
      </c>
      <c r="B85" s="202">
        <f t="shared" ref="B85:Q85" si="2">IF(B$7=0,0,B$7/B$5)</f>
        <v>3.0988443459389818E-3</v>
      </c>
      <c r="C85" s="202">
        <f t="shared" si="2"/>
        <v>3.0944489289938845E-3</v>
      </c>
      <c r="D85" s="202">
        <f t="shared" si="2"/>
        <v>3.0779327594742311E-3</v>
      </c>
      <c r="E85" s="202">
        <f t="shared" si="2"/>
        <v>3.0692238083138389E-3</v>
      </c>
      <c r="F85" s="202">
        <f t="shared" si="2"/>
        <v>3.0773152342205832E-3</v>
      </c>
      <c r="G85" s="202">
        <f t="shared" si="2"/>
        <v>3.0647203994174695E-3</v>
      </c>
      <c r="H85" s="202">
        <f t="shared" si="2"/>
        <v>3.0637934178281696E-3</v>
      </c>
      <c r="I85" s="202">
        <f t="shared" si="2"/>
        <v>3.0584015271816574E-3</v>
      </c>
      <c r="J85" s="202">
        <f t="shared" si="2"/>
        <v>3.0450177068028304E-3</v>
      </c>
      <c r="K85" s="202">
        <f t="shared" si="2"/>
        <v>3.0434252816026446E-3</v>
      </c>
      <c r="L85" s="202">
        <f t="shared" si="2"/>
        <v>3.0423567507755715E-3</v>
      </c>
      <c r="M85" s="202">
        <f t="shared" si="2"/>
        <v>3.0386746623938662E-3</v>
      </c>
      <c r="N85" s="202">
        <f t="shared" si="2"/>
        <v>3.0393911410633665E-3</v>
      </c>
      <c r="O85" s="202">
        <f t="shared" si="2"/>
        <v>3.0311277764095324E-3</v>
      </c>
      <c r="P85" s="202">
        <f t="shared" si="2"/>
        <v>3.0362550450925524E-3</v>
      </c>
      <c r="Q85" s="202">
        <f t="shared" si="2"/>
        <v>3.0256031398074733E-3</v>
      </c>
    </row>
    <row r="86" spans="1:17" x14ac:dyDescent="0.25">
      <c r="A86" s="76" t="s">
        <v>81</v>
      </c>
      <c r="B86" s="202">
        <f t="shared" ref="B86:Q86" si="3">IF(B$8=0,0,B$8/B$5)</f>
        <v>4.0696677951619423E-2</v>
      </c>
      <c r="C86" s="202">
        <f t="shared" si="3"/>
        <v>4.0638953571847922E-2</v>
      </c>
      <c r="D86" s="202">
        <f t="shared" si="3"/>
        <v>4.0422049088466389E-2</v>
      </c>
      <c r="E86" s="202">
        <f t="shared" si="3"/>
        <v>4.0307675683059527E-2</v>
      </c>
      <c r="F86" s="202">
        <f t="shared" si="3"/>
        <v>4.0413939217956878E-2</v>
      </c>
      <c r="G86" s="202">
        <f t="shared" si="3"/>
        <v>4.0248533060494376E-2</v>
      </c>
      <c r="H86" s="202">
        <f t="shared" si="3"/>
        <v>4.0236359144351648E-2</v>
      </c>
      <c r="I86" s="202">
        <f t="shared" si="3"/>
        <v>4.0165548218504724E-2</v>
      </c>
      <c r="J86" s="202">
        <f t="shared" si="3"/>
        <v>3.9989780426736413E-2</v>
      </c>
      <c r="K86" s="202">
        <f t="shared" si="3"/>
        <v>3.9968867335177315E-2</v>
      </c>
      <c r="L86" s="202">
        <f t="shared" si="3"/>
        <v>3.9954834473214511E-2</v>
      </c>
      <c r="M86" s="202">
        <f t="shared" si="3"/>
        <v>3.9906478135066696E-2</v>
      </c>
      <c r="N86" s="202">
        <f t="shared" si="3"/>
        <v>3.9915887546581694E-2</v>
      </c>
      <c r="O86" s="202">
        <f t="shared" si="3"/>
        <v>3.9807365964800855E-2</v>
      </c>
      <c r="P86" s="202">
        <f t="shared" si="3"/>
        <v>3.9874701648388113E-2</v>
      </c>
      <c r="Q86" s="202">
        <f t="shared" si="3"/>
        <v>3.9734811705375607E-2</v>
      </c>
    </row>
    <row r="87" spans="1:17" x14ac:dyDescent="0.25">
      <c r="A87" s="76" t="s">
        <v>80</v>
      </c>
      <c r="B87" s="202">
        <f t="shared" ref="B87:Q87" si="4">IF(B$9=0,0,B$9/B$5)</f>
        <v>2.4394505417750817E-2</v>
      </c>
      <c r="C87" s="202">
        <f t="shared" si="4"/>
        <v>2.4359904124329614E-2</v>
      </c>
      <c r="D87" s="202">
        <f t="shared" si="4"/>
        <v>2.4229886691425746E-2</v>
      </c>
      <c r="E87" s="202">
        <f t="shared" si="4"/>
        <v>2.4161328696073854E-2</v>
      </c>
      <c r="F87" s="202">
        <f t="shared" si="4"/>
        <v>2.4225025452375301E-2</v>
      </c>
      <c r="G87" s="202">
        <f t="shared" si="4"/>
        <v>2.4125877275977585E-2</v>
      </c>
      <c r="H87" s="202">
        <f t="shared" si="4"/>
        <v>2.4118579956435876E-2</v>
      </c>
      <c r="I87" s="202">
        <f t="shared" si="4"/>
        <v>2.4076134292535193E-2</v>
      </c>
      <c r="J87" s="202">
        <f t="shared" si="4"/>
        <v>2.3970775119148715E-2</v>
      </c>
      <c r="K87" s="202">
        <f t="shared" si="4"/>
        <v>2.3958239341020909E-2</v>
      </c>
      <c r="L87" s="202">
        <f t="shared" si="4"/>
        <v>2.3949827727483677E-2</v>
      </c>
      <c r="M87" s="202">
        <f t="shared" si="4"/>
        <v>2.3920841849217851E-2</v>
      </c>
      <c r="N87" s="202">
        <f t="shared" si="4"/>
        <v>2.3926482062417879E-2</v>
      </c>
      <c r="O87" s="202">
        <f t="shared" si="4"/>
        <v>2.3861431781954139E-2</v>
      </c>
      <c r="P87" s="202">
        <f t="shared" si="4"/>
        <v>2.3901794307367885E-2</v>
      </c>
      <c r="Q87" s="202">
        <f t="shared" si="4"/>
        <v>2.38179411246397E-2</v>
      </c>
    </row>
    <row r="88" spans="1:17" x14ac:dyDescent="0.25">
      <c r="A88" s="129" t="s">
        <v>79</v>
      </c>
      <c r="B88" s="201">
        <f t="shared" ref="B88:Q88" si="5">IF(B$10=0,0,B$10/B$5)</f>
        <v>3.0537060573814116E-2</v>
      </c>
      <c r="C88" s="201">
        <f t="shared" si="5"/>
        <v>3.04937466481968E-2</v>
      </c>
      <c r="D88" s="201">
        <f t="shared" si="5"/>
        <v>3.0330990726064093E-2</v>
      </c>
      <c r="E88" s="201">
        <f t="shared" si="5"/>
        <v>3.0245169774951206E-2</v>
      </c>
      <c r="F88" s="201">
        <f t="shared" si="5"/>
        <v>3.0324905423295915E-2</v>
      </c>
      <c r="G88" s="201">
        <f t="shared" si="5"/>
        <v>3.0200791660110651E-2</v>
      </c>
      <c r="H88" s="201">
        <f t="shared" si="5"/>
        <v>3.0191656869916886E-2</v>
      </c>
      <c r="I88" s="201">
        <f t="shared" si="5"/>
        <v>3.0138523355322744E-2</v>
      </c>
      <c r="J88" s="201">
        <f t="shared" si="5"/>
        <v>3.0006634661347887E-2</v>
      </c>
      <c r="K88" s="201">
        <f t="shared" si="5"/>
        <v>2.9990942364682169E-2</v>
      </c>
      <c r="L88" s="201">
        <f t="shared" si="5"/>
        <v>2.9980412700411019E-2</v>
      </c>
      <c r="M88" s="201">
        <f t="shared" si="5"/>
        <v>2.9944128155787914E-2</v>
      </c>
      <c r="N88" s="201">
        <f t="shared" si="5"/>
        <v>2.995118857899343E-2</v>
      </c>
      <c r="O88" s="201">
        <f t="shared" si="5"/>
        <v>2.9869758588065252E-2</v>
      </c>
      <c r="P88" s="201">
        <f t="shared" si="5"/>
        <v>2.9920284428305268E-2</v>
      </c>
      <c r="Q88" s="201">
        <f t="shared" si="5"/>
        <v>2.9815316949915061E-2</v>
      </c>
    </row>
    <row r="89" spans="1:17" x14ac:dyDescent="0.25">
      <c r="A89" s="127" t="s">
        <v>263</v>
      </c>
      <c r="B89" s="200">
        <f t="shared" ref="B89:Q89" si="6">IF(B$15=0,0,B$15/B$5)</f>
        <v>7.9032912164002961E-2</v>
      </c>
      <c r="C89" s="200">
        <f t="shared" si="6"/>
        <v>7.8876521290948728E-2</v>
      </c>
      <c r="D89" s="200">
        <f t="shared" si="6"/>
        <v>7.8525447492431039E-2</v>
      </c>
      <c r="E89" s="200">
        <f t="shared" si="6"/>
        <v>7.8621689978396483E-2</v>
      </c>
      <c r="F89" s="200">
        <f t="shared" si="6"/>
        <v>7.8912079413849798E-2</v>
      </c>
      <c r="G89" s="200">
        <f t="shared" si="6"/>
        <v>7.8587998596062567E-2</v>
      </c>
      <c r="H89" s="200">
        <f t="shared" si="6"/>
        <v>7.8547764926970506E-2</v>
      </c>
      <c r="I89" s="200">
        <f t="shared" si="6"/>
        <v>7.8176179009353863E-2</v>
      </c>
      <c r="J89" s="200">
        <f t="shared" si="6"/>
        <v>7.814707700594696E-2</v>
      </c>
      <c r="K89" s="200">
        <f t="shared" si="6"/>
        <v>7.8101968559531165E-2</v>
      </c>
      <c r="L89" s="200">
        <f t="shared" si="6"/>
        <v>7.8002925809798535E-2</v>
      </c>
      <c r="M89" s="200">
        <f t="shared" si="6"/>
        <v>7.8055713465088411E-2</v>
      </c>
      <c r="N89" s="200">
        <f t="shared" si="6"/>
        <v>7.8146301722197789E-2</v>
      </c>
      <c r="O89" s="200">
        <f t="shared" si="6"/>
        <v>7.7974870952492836E-2</v>
      </c>
      <c r="P89" s="200">
        <f t="shared" si="6"/>
        <v>7.8144430315079852E-2</v>
      </c>
      <c r="Q89" s="200">
        <f t="shared" si="6"/>
        <v>7.7894285147867046E-2</v>
      </c>
    </row>
    <row r="90" spans="1:17" x14ac:dyDescent="0.25">
      <c r="A90" s="142" t="s">
        <v>277</v>
      </c>
      <c r="B90" s="199">
        <f t="shared" ref="B90:Q90" si="7">IF(B$16=0,0,B$16/B$5)</f>
        <v>3.088545534121357E-2</v>
      </c>
      <c r="C90" s="199">
        <f t="shared" si="7"/>
        <v>3.0797357071451807E-2</v>
      </c>
      <c r="D90" s="199">
        <f t="shared" si="7"/>
        <v>3.0702898794739024E-2</v>
      </c>
      <c r="E90" s="199">
        <f t="shared" si="7"/>
        <v>3.0934454256496983E-2</v>
      </c>
      <c r="F90" s="199">
        <f t="shared" si="7"/>
        <v>3.1099125347952044E-2</v>
      </c>
      <c r="G90" s="199">
        <f t="shared" si="7"/>
        <v>3.0970733373222641E-2</v>
      </c>
      <c r="H90" s="199">
        <f t="shared" si="7"/>
        <v>3.0944902430135483E-2</v>
      </c>
      <c r="I90" s="199">
        <f t="shared" si="7"/>
        <v>3.0657091556733729E-2</v>
      </c>
      <c r="J90" s="199">
        <f t="shared" si="7"/>
        <v>3.0835937046610248E-2</v>
      </c>
      <c r="K90" s="199">
        <f t="shared" si="7"/>
        <v>3.0815570476523248E-2</v>
      </c>
      <c r="L90" s="199">
        <f t="shared" si="7"/>
        <v>3.0733129735835637E-2</v>
      </c>
      <c r="M90" s="199">
        <f t="shared" si="7"/>
        <v>3.0843126844581324E-2</v>
      </c>
      <c r="N90" s="199">
        <f t="shared" si="7"/>
        <v>3.0922583007931499E-2</v>
      </c>
      <c r="O90" s="199">
        <f t="shared" si="7"/>
        <v>3.0879542034055713E-2</v>
      </c>
      <c r="P90" s="199">
        <f t="shared" si="7"/>
        <v>3.0969437844693706E-2</v>
      </c>
      <c r="Q90" s="199">
        <f t="shared" si="7"/>
        <v>3.0884793778065682E-2</v>
      </c>
    </row>
    <row r="91" spans="1:17" x14ac:dyDescent="0.25">
      <c r="A91" s="142" t="s">
        <v>276</v>
      </c>
      <c r="B91" s="199">
        <f t="shared" ref="B91:Q91" si="8">IF(B$22=0,0,B$22/B$5)</f>
        <v>4.8022095091117767E-2</v>
      </c>
      <c r="C91" s="199">
        <f t="shared" si="8"/>
        <v>4.7953980301557828E-2</v>
      </c>
      <c r="D91" s="199">
        <f t="shared" si="8"/>
        <v>4.7698032930644167E-2</v>
      </c>
      <c r="E91" s="199">
        <f t="shared" si="8"/>
        <v>4.7563072269804149E-2</v>
      </c>
      <c r="F91" s="199">
        <f t="shared" si="8"/>
        <v>4.7688463280432233E-2</v>
      </c>
      <c r="G91" s="199">
        <f t="shared" si="8"/>
        <v>4.7493283953221208E-2</v>
      </c>
      <c r="H91" s="199">
        <f t="shared" si="8"/>
        <v>4.7478918727653349E-2</v>
      </c>
      <c r="I91" s="199">
        <f t="shared" si="8"/>
        <v>4.7395361808866179E-2</v>
      </c>
      <c r="J91" s="199">
        <f t="shared" si="8"/>
        <v>4.7187955749327645E-2</v>
      </c>
      <c r="K91" s="199">
        <f t="shared" si="8"/>
        <v>4.7163278293524152E-2</v>
      </c>
      <c r="L91" s="199">
        <f t="shared" si="8"/>
        <v>4.7146719511198497E-2</v>
      </c>
      <c r="M91" s="199">
        <f t="shared" si="8"/>
        <v>4.7089659014232316E-2</v>
      </c>
      <c r="N91" s="199">
        <f t="shared" si="8"/>
        <v>4.7100762123313149E-2</v>
      </c>
      <c r="O91" s="199">
        <f t="shared" si="8"/>
        <v>4.6972706616524279E-2</v>
      </c>
      <c r="P91" s="199">
        <f t="shared" si="8"/>
        <v>4.7052162748154901E-2</v>
      </c>
      <c r="Q91" s="199">
        <f t="shared" si="8"/>
        <v>4.68870925634675E-2</v>
      </c>
    </row>
    <row r="92" spans="1:17" x14ac:dyDescent="0.25">
      <c r="A92" s="142" t="s">
        <v>275</v>
      </c>
      <c r="B92" s="199">
        <f t="shared" ref="B92:Q92" si="9">IF(B$23=0,0,B$23/B$5)</f>
        <v>1.2536173167161866E-4</v>
      </c>
      <c r="C92" s="199">
        <f t="shared" si="9"/>
        <v>1.2518391793909709E-4</v>
      </c>
      <c r="D92" s="199">
        <f t="shared" si="9"/>
        <v>1.2451576704785235E-4</v>
      </c>
      <c r="E92" s="199">
        <f t="shared" si="9"/>
        <v>1.2416345209536367E-4</v>
      </c>
      <c r="F92" s="199">
        <f t="shared" si="9"/>
        <v>1.244907854655253E-4</v>
      </c>
      <c r="G92" s="199">
        <f t="shared" si="9"/>
        <v>1.2398126961872083E-4</v>
      </c>
      <c r="H92" s="199">
        <f t="shared" si="9"/>
        <v>1.2394376918168991E-4</v>
      </c>
      <c r="I92" s="199">
        <f t="shared" si="9"/>
        <v>1.2372564375395944E-4</v>
      </c>
      <c r="J92" s="199">
        <f t="shared" si="9"/>
        <v>1.2318421000906291E-4</v>
      </c>
      <c r="K92" s="199">
        <f t="shared" si="9"/>
        <v>1.231197894837422E-4</v>
      </c>
      <c r="L92" s="199">
        <f t="shared" si="9"/>
        <v>1.2307656276440003E-4</v>
      </c>
      <c r="M92" s="199">
        <f t="shared" si="9"/>
        <v>1.2292760627476466E-4</v>
      </c>
      <c r="N92" s="199">
        <f t="shared" si="9"/>
        <v>1.2295659095314329E-4</v>
      </c>
      <c r="O92" s="199">
        <f t="shared" si="9"/>
        <v>1.2262230191284492E-4</v>
      </c>
      <c r="P92" s="199">
        <f t="shared" si="9"/>
        <v>1.228297222312267E-4</v>
      </c>
      <c r="Q92" s="199">
        <f t="shared" si="9"/>
        <v>1.2239880633385658E-4</v>
      </c>
    </row>
    <row r="93" spans="1:17" x14ac:dyDescent="0.25">
      <c r="A93" s="127" t="s">
        <v>262</v>
      </c>
      <c r="B93" s="200">
        <f t="shared" ref="B93:Q93" si="10">IF(B$24=0,0,B$24/B$5)</f>
        <v>3.3421395104202486E-2</v>
      </c>
      <c r="C93" s="200">
        <f t="shared" si="10"/>
        <v>3.3340829898626093E-2</v>
      </c>
      <c r="D93" s="200">
        <f t="shared" si="10"/>
        <v>3.3215225889786315E-2</v>
      </c>
      <c r="E93" s="200">
        <f t="shared" si="10"/>
        <v>3.3359652120106199E-2</v>
      </c>
      <c r="F93" s="200">
        <f t="shared" si="10"/>
        <v>3.3509829289744802E-2</v>
      </c>
      <c r="G93" s="200">
        <f t="shared" si="10"/>
        <v>3.3371849598451415E-2</v>
      </c>
      <c r="H93" s="200">
        <f t="shared" si="10"/>
        <v>3.3349429587699715E-2</v>
      </c>
      <c r="I93" s="200">
        <f t="shared" si="10"/>
        <v>3.3116027985249284E-2</v>
      </c>
      <c r="J93" s="200">
        <f t="shared" si="10"/>
        <v>3.3205455667510833E-2</v>
      </c>
      <c r="K93" s="200">
        <f t="shared" si="10"/>
        <v>3.3184915583282244E-2</v>
      </c>
      <c r="L93" s="200">
        <f t="shared" si="10"/>
        <v>3.3119641364818798E-2</v>
      </c>
      <c r="M93" s="200">
        <f t="shared" si="10"/>
        <v>3.3189760850670831E-2</v>
      </c>
      <c r="N93" s="200">
        <f t="shared" si="10"/>
        <v>3.3251630648139442E-2</v>
      </c>
      <c r="O93" s="200">
        <f t="shared" si="10"/>
        <v>3.3191946783868415E-2</v>
      </c>
      <c r="P93" s="200">
        <f t="shared" si="10"/>
        <v>3.327628974202558E-2</v>
      </c>
      <c r="Q93" s="200">
        <f t="shared" si="10"/>
        <v>3.3177520498402231E-2</v>
      </c>
    </row>
    <row r="94" spans="1:17" x14ac:dyDescent="0.25">
      <c r="A94" s="142" t="s">
        <v>274</v>
      </c>
      <c r="B94" s="199">
        <f t="shared" ref="B94:Q94" si="11">IF(B$25=0,0,B$25/B$5)</f>
        <v>2.3123987617423628E-2</v>
      </c>
      <c r="C94" s="199">
        <f t="shared" si="11"/>
        <v>2.3058028308208845E-2</v>
      </c>
      <c r="D94" s="199">
        <f t="shared" si="11"/>
        <v>2.2987307252069836E-2</v>
      </c>
      <c r="E94" s="199">
        <f t="shared" si="11"/>
        <v>2.3160673180183253E-2</v>
      </c>
      <c r="F94" s="199">
        <f t="shared" si="11"/>
        <v>2.3283962678028947E-2</v>
      </c>
      <c r="G94" s="199">
        <f t="shared" si="11"/>
        <v>2.3187835410322533E-2</v>
      </c>
      <c r="H94" s="199">
        <f t="shared" si="11"/>
        <v>2.3168495743754815E-2</v>
      </c>
      <c r="I94" s="199">
        <f t="shared" si="11"/>
        <v>2.2953011302966037E-2</v>
      </c>
      <c r="J94" s="199">
        <f t="shared" si="11"/>
        <v>2.3086913194573313E-2</v>
      </c>
      <c r="K94" s="199">
        <f t="shared" si="11"/>
        <v>2.3071664712422113E-2</v>
      </c>
      <c r="L94" s="199">
        <f t="shared" si="11"/>
        <v>2.3009941203871891E-2</v>
      </c>
      <c r="M94" s="199">
        <f t="shared" si="11"/>
        <v>2.3092296207302666E-2</v>
      </c>
      <c r="N94" s="199">
        <f t="shared" si="11"/>
        <v>2.3151785158239038E-2</v>
      </c>
      <c r="O94" s="199">
        <f t="shared" si="11"/>
        <v>2.3119560315316954E-2</v>
      </c>
      <c r="P94" s="199">
        <f t="shared" si="11"/>
        <v>2.3186865446132843E-2</v>
      </c>
      <c r="Q94" s="199">
        <f t="shared" si="11"/>
        <v>2.3123492304083657E-2</v>
      </c>
    </row>
    <row r="95" spans="1:17" x14ac:dyDescent="0.25">
      <c r="A95" s="142" t="s">
        <v>273</v>
      </c>
      <c r="B95" s="199">
        <f t="shared" ref="B95:Q95" si="12">IF(B$31=0,0,B$31/B$5)</f>
        <v>1.0023890981313514E-2</v>
      </c>
      <c r="C95" s="199">
        <f t="shared" si="12"/>
        <v>1.0009673042186491E-2</v>
      </c>
      <c r="D95" s="199">
        <f t="shared" si="12"/>
        <v>9.9562478732484402E-3</v>
      </c>
      <c r="E95" s="199">
        <f t="shared" si="12"/>
        <v>9.9280768626239715E-3</v>
      </c>
      <c r="F95" s="199">
        <f t="shared" si="12"/>
        <v>9.9542503525183422E-3</v>
      </c>
      <c r="G95" s="199">
        <f t="shared" si="12"/>
        <v>9.9135095998698613E-3</v>
      </c>
      <c r="H95" s="199">
        <f t="shared" si="12"/>
        <v>9.9105110748212103E-3</v>
      </c>
      <c r="I95" s="199">
        <f t="shared" si="12"/>
        <v>9.8930698231837009E-3</v>
      </c>
      <c r="J95" s="199">
        <f t="shared" si="12"/>
        <v>9.849776923826839E-3</v>
      </c>
      <c r="K95" s="199">
        <f t="shared" si="12"/>
        <v>9.8446258756228772E-3</v>
      </c>
      <c r="L95" s="199">
        <f t="shared" si="12"/>
        <v>9.841169478551853E-3</v>
      </c>
      <c r="M95" s="199">
        <f t="shared" si="12"/>
        <v>9.8292589569504932E-3</v>
      </c>
      <c r="N95" s="199">
        <f t="shared" si="12"/>
        <v>9.8315765641844577E-3</v>
      </c>
      <c r="O95" s="199">
        <f t="shared" si="12"/>
        <v>9.8048469007416192E-3</v>
      </c>
      <c r="P95" s="199">
        <f t="shared" si="12"/>
        <v>9.821432174660966E-3</v>
      </c>
      <c r="Q95" s="199">
        <f t="shared" si="12"/>
        <v>9.7869762532265311E-3</v>
      </c>
    </row>
    <row r="96" spans="1:17" x14ac:dyDescent="0.25">
      <c r="A96" s="142" t="s">
        <v>272</v>
      </c>
      <c r="B96" s="199">
        <f t="shared" ref="B96:Q96" si="13">IF(B$32=0,0,B$32/B$5)</f>
        <v>2.7351650546534988E-4</v>
      </c>
      <c r="C96" s="199">
        <f t="shared" si="13"/>
        <v>2.7312854823075732E-4</v>
      </c>
      <c r="D96" s="199">
        <f t="shared" si="13"/>
        <v>2.716707644680415E-4</v>
      </c>
      <c r="E96" s="199">
        <f t="shared" si="13"/>
        <v>2.7090207729897538E-4</v>
      </c>
      <c r="F96" s="199">
        <f t="shared" si="13"/>
        <v>2.7161625919750978E-4</v>
      </c>
      <c r="G96" s="199">
        <f t="shared" si="13"/>
        <v>2.705045882590274E-4</v>
      </c>
      <c r="H96" s="199">
        <f t="shared" si="13"/>
        <v>2.7042276912368708E-4</v>
      </c>
      <c r="I96" s="199">
        <f t="shared" si="13"/>
        <v>2.6994685909954803E-4</v>
      </c>
      <c r="J96" s="199">
        <f t="shared" si="13"/>
        <v>2.6876554911068278E-4</v>
      </c>
      <c r="K96" s="199">
        <f t="shared" si="13"/>
        <v>2.6862499523725569E-4</v>
      </c>
      <c r="L96" s="199">
        <f t="shared" si="13"/>
        <v>2.6853068239505475E-4</v>
      </c>
      <c r="M96" s="199">
        <f t="shared" si="13"/>
        <v>2.6820568641766829E-4</v>
      </c>
      <c r="N96" s="199">
        <f t="shared" si="13"/>
        <v>2.682689257159491E-4</v>
      </c>
      <c r="O96" s="199">
        <f t="shared" si="13"/>
        <v>2.6753956780984359E-4</v>
      </c>
      <c r="P96" s="199">
        <f t="shared" si="13"/>
        <v>2.679921212317674E-4</v>
      </c>
      <c r="Q96" s="199">
        <f t="shared" si="13"/>
        <v>2.6705194109205073E-4</v>
      </c>
    </row>
    <row r="97" spans="1:17" x14ac:dyDescent="0.25">
      <c r="A97" s="127" t="s">
        <v>261</v>
      </c>
      <c r="B97" s="200">
        <f t="shared" ref="B97:Q97" si="14">IF(B$33=0,0,B$33/B$5)</f>
        <v>0.49629668100561775</v>
      </c>
      <c r="C97" s="200">
        <f t="shared" si="14"/>
        <v>0.4869174183112851</v>
      </c>
      <c r="D97" s="200">
        <f t="shared" si="14"/>
        <v>0.48058618835876943</v>
      </c>
      <c r="E97" s="200">
        <f t="shared" si="14"/>
        <v>0.4813479401897604</v>
      </c>
      <c r="F97" s="200">
        <f t="shared" si="14"/>
        <v>0.48699000138063786</v>
      </c>
      <c r="G97" s="200">
        <f t="shared" si="14"/>
        <v>0.47818008722675331</v>
      </c>
      <c r="H97" s="200">
        <f t="shared" si="14"/>
        <v>0.4687689831814143</v>
      </c>
      <c r="I97" s="200">
        <f t="shared" si="14"/>
        <v>0.4784814941052617</v>
      </c>
      <c r="J97" s="200">
        <f t="shared" si="14"/>
        <v>0.45546781110982765</v>
      </c>
      <c r="K97" s="200">
        <f t="shared" si="14"/>
        <v>0.45468628797763988</v>
      </c>
      <c r="L97" s="200">
        <f t="shared" si="14"/>
        <v>0.46793884405507014</v>
      </c>
      <c r="M97" s="200">
        <f t="shared" si="14"/>
        <v>0.47135926315344601</v>
      </c>
      <c r="N97" s="200">
        <f t="shared" si="14"/>
        <v>0.47092527386772964</v>
      </c>
      <c r="O97" s="200">
        <f t="shared" si="14"/>
        <v>0.47208464934913524</v>
      </c>
      <c r="P97" s="200">
        <f t="shared" si="14"/>
        <v>0.47058965036243089</v>
      </c>
      <c r="Q97" s="200">
        <f t="shared" si="14"/>
        <v>0.46203079182405921</v>
      </c>
    </row>
    <row r="98" spans="1:17" x14ac:dyDescent="0.25">
      <c r="A98" s="127" t="s">
        <v>260</v>
      </c>
      <c r="B98" s="200">
        <f t="shared" ref="B98:Q98" si="15">IF(B$44=0,0,B$44/B$5)</f>
        <v>8.4250225434772799E-2</v>
      </c>
      <c r="C98" s="200">
        <f t="shared" si="15"/>
        <v>8.4072776888029749E-2</v>
      </c>
      <c r="D98" s="200">
        <f t="shared" si="15"/>
        <v>8.3961941386458572E-2</v>
      </c>
      <c r="E98" s="200">
        <f t="shared" si="15"/>
        <v>8.4209961961479382E-2</v>
      </c>
      <c r="F98" s="200">
        <f t="shared" si="15"/>
        <v>8.4399734349813918E-2</v>
      </c>
      <c r="G98" s="200">
        <f t="shared" si="15"/>
        <v>8.4222441235066239E-2</v>
      </c>
      <c r="H98" s="200">
        <f t="shared" si="15"/>
        <v>8.409630415757989E-2</v>
      </c>
      <c r="I98" s="200">
        <f t="shared" si="15"/>
        <v>8.3959347681244523E-2</v>
      </c>
      <c r="J98" s="200">
        <f t="shared" si="15"/>
        <v>8.3918571797475264E-2</v>
      </c>
      <c r="K98" s="200">
        <f t="shared" si="15"/>
        <v>8.3897946852566879E-2</v>
      </c>
      <c r="L98" s="200">
        <f t="shared" si="15"/>
        <v>8.3972448856351425E-2</v>
      </c>
      <c r="M98" s="200">
        <f t="shared" si="15"/>
        <v>8.4122487038450405E-2</v>
      </c>
      <c r="N98" s="200">
        <f t="shared" si="15"/>
        <v>8.4187678892095205E-2</v>
      </c>
      <c r="O98" s="200">
        <f t="shared" si="15"/>
        <v>8.4191044451128322E-2</v>
      </c>
      <c r="P98" s="200">
        <f t="shared" si="15"/>
        <v>8.4238421744548722E-2</v>
      </c>
      <c r="Q98" s="200">
        <f t="shared" si="15"/>
        <v>8.4113994727525662E-2</v>
      </c>
    </row>
    <row r="99" spans="1:17" x14ac:dyDescent="0.25">
      <c r="A99" s="142" t="s">
        <v>271</v>
      </c>
      <c r="B99" s="199">
        <f t="shared" ref="B99:Q99" si="16">IF(B$45=0,0,B$45/B$5)</f>
        <v>3.3589232576471326E-2</v>
      </c>
      <c r="C99" s="199">
        <f t="shared" si="16"/>
        <v>3.3493422000265782E-2</v>
      </c>
      <c r="D99" s="199">
        <f t="shared" si="16"/>
        <v>3.3390694648823924E-2</v>
      </c>
      <c r="E99" s="199">
        <f t="shared" si="16"/>
        <v>3.3642520959085959E-2</v>
      </c>
      <c r="F99" s="199">
        <f t="shared" si="16"/>
        <v>3.3821607701644822E-2</v>
      </c>
      <c r="G99" s="199">
        <f t="shared" si="16"/>
        <v>3.368197602542395E-2</v>
      </c>
      <c r="H99" s="199">
        <f t="shared" si="16"/>
        <v>3.3653883787655769E-2</v>
      </c>
      <c r="I99" s="199">
        <f t="shared" si="16"/>
        <v>3.3340877349579107E-2</v>
      </c>
      <c r="J99" s="199">
        <f t="shared" si="16"/>
        <v>3.3535379346986909E-2</v>
      </c>
      <c r="K99" s="199">
        <f t="shared" si="16"/>
        <v>3.3513229844838406E-2</v>
      </c>
      <c r="L99" s="199">
        <f t="shared" si="16"/>
        <v>3.3423572069612488E-2</v>
      </c>
      <c r="M99" s="199">
        <f t="shared" si="16"/>
        <v>3.354319855488138E-2</v>
      </c>
      <c r="N99" s="199">
        <f t="shared" si="16"/>
        <v>3.3629610476639316E-2</v>
      </c>
      <c r="O99" s="199">
        <f t="shared" si="16"/>
        <v>3.3582801606060593E-2</v>
      </c>
      <c r="P99" s="199">
        <f t="shared" si="16"/>
        <v>3.3680567083623124E-2</v>
      </c>
      <c r="Q99" s="199">
        <f t="shared" si="16"/>
        <v>3.3588513098704434E-2</v>
      </c>
    </row>
    <row r="100" spans="1:17" x14ac:dyDescent="0.25">
      <c r="A100" s="142" t="s">
        <v>270</v>
      </c>
      <c r="B100" s="199">
        <f t="shared" ref="B100:Q100" si="17">IF(B$51=0,0,B$51/B$5)</f>
        <v>3.6756928269537401E-2</v>
      </c>
      <c r="C100" s="199">
        <f t="shared" si="17"/>
        <v>3.6695011896562331E-2</v>
      </c>
      <c r="D100" s="199">
        <f t="shared" si="17"/>
        <v>3.6761009400710594E-2</v>
      </c>
      <c r="E100" s="199">
        <f t="shared" si="17"/>
        <v>3.6796279464675993E-2</v>
      </c>
      <c r="F100" s="199">
        <f t="shared" si="17"/>
        <v>3.6770660057385662E-2</v>
      </c>
      <c r="G100" s="199">
        <f t="shared" si="17"/>
        <v>3.6789509813690856E-2</v>
      </c>
      <c r="H100" s="199">
        <f t="shared" si="17"/>
        <v>3.6695624205754375E-2</v>
      </c>
      <c r="I100" s="199">
        <f t="shared" si="17"/>
        <v>3.6895866797855725E-2</v>
      </c>
      <c r="J100" s="199">
        <f t="shared" si="17"/>
        <v>3.6720640175218158E-2</v>
      </c>
      <c r="K100" s="199">
        <f t="shared" si="17"/>
        <v>3.6729309713091206E-2</v>
      </c>
      <c r="L100" s="199">
        <f t="shared" si="17"/>
        <v>3.6898263834758541E-2</v>
      </c>
      <c r="M100" s="199">
        <f t="shared" si="17"/>
        <v>3.6945196527471427E-2</v>
      </c>
      <c r="N100" s="199">
        <f t="shared" si="17"/>
        <v>3.6920761723610029E-2</v>
      </c>
      <c r="O100" s="199">
        <f t="shared" si="17"/>
        <v>3.7008012670478374E-2</v>
      </c>
      <c r="P100" s="199">
        <f t="shared" si="17"/>
        <v>3.6934619176299928E-2</v>
      </c>
      <c r="Q100" s="199">
        <f t="shared" si="17"/>
        <v>3.6950039696418087E-2</v>
      </c>
    </row>
    <row r="101" spans="1:17" x14ac:dyDescent="0.25">
      <c r="A101" s="142" t="s">
        <v>269</v>
      </c>
      <c r="B101" s="199">
        <f t="shared" ref="B101:Q101" si="18">IF(B$62=0,0,B$62/B$5)</f>
        <v>6.6334481877776503E-3</v>
      </c>
      <c r="C101" s="199">
        <f t="shared" si="18"/>
        <v>6.6240392703509968E-3</v>
      </c>
      <c r="D101" s="199">
        <f t="shared" si="18"/>
        <v>6.5886844275326603E-3</v>
      </c>
      <c r="E101" s="199">
        <f t="shared" si="18"/>
        <v>6.5700418724885341E-3</v>
      </c>
      <c r="F101" s="199">
        <f t="shared" si="18"/>
        <v>6.5873625406234039E-3</v>
      </c>
      <c r="G101" s="199">
        <f t="shared" si="18"/>
        <v>6.5604017853310125E-3</v>
      </c>
      <c r="H101" s="199">
        <f t="shared" si="18"/>
        <v>6.5584174700001364E-3</v>
      </c>
      <c r="I101" s="199">
        <f t="shared" si="18"/>
        <v>6.5468754810374856E-3</v>
      </c>
      <c r="J101" s="199">
        <f t="shared" si="18"/>
        <v>6.5182258074409976E-3</v>
      </c>
      <c r="K101" s="199">
        <f t="shared" si="18"/>
        <v>6.5148170302069333E-3</v>
      </c>
      <c r="L101" s="199">
        <f t="shared" si="18"/>
        <v>6.5125297117465154E-3</v>
      </c>
      <c r="M101" s="199">
        <f t="shared" si="18"/>
        <v>6.5046477597101478E-3</v>
      </c>
      <c r="N101" s="199">
        <f t="shared" si="18"/>
        <v>6.5061814682805721E-3</v>
      </c>
      <c r="O101" s="199">
        <f t="shared" si="18"/>
        <v>6.4884927446246842E-3</v>
      </c>
      <c r="P101" s="199">
        <f t="shared" si="18"/>
        <v>6.4994682785195056E-3</v>
      </c>
      <c r="Q101" s="199">
        <f t="shared" si="18"/>
        <v>6.4766665970145002E-3</v>
      </c>
    </row>
    <row r="102" spans="1:17" x14ac:dyDescent="0.25">
      <c r="A102" s="142" t="s">
        <v>268</v>
      </c>
      <c r="B102" s="199">
        <f t="shared" ref="B102:Q102" si="19">IF(B$63=0,0,B$63/B$5)</f>
        <v>6.3802921982380086E-3</v>
      </c>
      <c r="C102" s="199">
        <f t="shared" si="19"/>
        <v>6.3712423585842145E-3</v>
      </c>
      <c r="D102" s="199">
        <f t="shared" si="19"/>
        <v>6.3372367823863948E-3</v>
      </c>
      <c r="E102" s="199">
        <f t="shared" si="19"/>
        <v>6.3193056935866914E-3</v>
      </c>
      <c r="F102" s="199">
        <f t="shared" si="19"/>
        <v>6.3359653433858422E-3</v>
      </c>
      <c r="G102" s="199">
        <f t="shared" si="19"/>
        <v>6.3100335064616318E-3</v>
      </c>
      <c r="H102" s="199">
        <f t="shared" si="19"/>
        <v>6.3081249196654358E-3</v>
      </c>
      <c r="I102" s="199">
        <f t="shared" si="19"/>
        <v>6.2970234140764976E-3</v>
      </c>
      <c r="J102" s="199">
        <f t="shared" si="19"/>
        <v>6.2694671139810901E-3</v>
      </c>
      <c r="K102" s="199">
        <f t="shared" si="19"/>
        <v>6.2661884278172189E-3</v>
      </c>
      <c r="L102" s="199">
        <f t="shared" si="19"/>
        <v>6.2639884015692144E-3</v>
      </c>
      <c r="M102" s="199">
        <f t="shared" si="19"/>
        <v>6.2564072528723449E-3</v>
      </c>
      <c r="N102" s="199">
        <f t="shared" si="19"/>
        <v>6.2578824296656557E-3</v>
      </c>
      <c r="O102" s="199">
        <f t="shared" si="19"/>
        <v>6.2408687706539834E-3</v>
      </c>
      <c r="P102" s="199">
        <f t="shared" si="19"/>
        <v>6.2514254391163454E-3</v>
      </c>
      <c r="Q102" s="199">
        <f t="shared" si="19"/>
        <v>6.2294939509227468E-3</v>
      </c>
    </row>
    <row r="103" spans="1:17" x14ac:dyDescent="0.25">
      <c r="A103" s="142" t="s">
        <v>267</v>
      </c>
      <c r="B103" s="199">
        <f t="shared" ref="B103:Q103" si="20">IF(B$64=0,0,B$64/B$5)</f>
        <v>8.9032420274841241E-4</v>
      </c>
      <c r="C103" s="199">
        <f t="shared" si="20"/>
        <v>8.8906136226643746E-4</v>
      </c>
      <c r="D103" s="199">
        <f t="shared" si="20"/>
        <v>8.8431612700500429E-4</v>
      </c>
      <c r="E103" s="199">
        <f t="shared" si="20"/>
        <v>8.8181397164221131E-4</v>
      </c>
      <c r="F103" s="199">
        <f t="shared" si="20"/>
        <v>8.8413870677418456E-4</v>
      </c>
      <c r="G103" s="199">
        <f t="shared" si="20"/>
        <v>8.805201041588174E-4</v>
      </c>
      <c r="H103" s="199">
        <f t="shared" si="20"/>
        <v>8.802537745041712E-4</v>
      </c>
      <c r="I103" s="199">
        <f t="shared" si="20"/>
        <v>8.7870463869570343E-4</v>
      </c>
      <c r="J103" s="199">
        <f t="shared" si="20"/>
        <v>8.7485935384810443E-4</v>
      </c>
      <c r="K103" s="199">
        <f t="shared" si="20"/>
        <v>8.7440183661312287E-4</v>
      </c>
      <c r="L103" s="199">
        <f t="shared" si="20"/>
        <v>8.7409483866468692E-4</v>
      </c>
      <c r="M103" s="199">
        <f t="shared" si="20"/>
        <v>8.730369435151009E-4</v>
      </c>
      <c r="N103" s="199">
        <f t="shared" si="20"/>
        <v>8.7324279389963037E-4</v>
      </c>
      <c r="O103" s="199">
        <f t="shared" si="20"/>
        <v>8.7086865931068744E-4</v>
      </c>
      <c r="P103" s="199">
        <f t="shared" si="20"/>
        <v>8.7234176698983514E-4</v>
      </c>
      <c r="Q103" s="199">
        <f t="shared" si="20"/>
        <v>8.6928138446590569E-4</v>
      </c>
    </row>
    <row r="104" spans="1:17" x14ac:dyDescent="0.25">
      <c r="A104" s="127" t="s">
        <v>259</v>
      </c>
      <c r="B104" s="200">
        <f t="shared" ref="B104:Q104" si="21">IF(B$65=0,0,B$65/B$5)</f>
        <v>0.11200255827158583</v>
      </c>
      <c r="C104" s="200">
        <f t="shared" si="21"/>
        <v>0.11184217548643559</v>
      </c>
      <c r="D104" s="200">
        <f t="shared" si="21"/>
        <v>0.11128587074739096</v>
      </c>
      <c r="E104" s="200">
        <f t="shared" si="21"/>
        <v>0.11099260499070991</v>
      </c>
      <c r="F104" s="200">
        <f t="shared" si="21"/>
        <v>0.1112661857296445</v>
      </c>
      <c r="G104" s="200">
        <f t="shared" si="21"/>
        <v>0.11083707597738994</v>
      </c>
      <c r="H104" s="200">
        <f t="shared" si="21"/>
        <v>0.11079070811343431</v>
      </c>
      <c r="I104" s="200">
        <f t="shared" si="21"/>
        <v>0.11063682795481758</v>
      </c>
      <c r="J104" s="200">
        <f t="shared" si="21"/>
        <v>0.11015053543602833</v>
      </c>
      <c r="K104" s="200">
        <f t="shared" si="21"/>
        <v>0.11009725659903521</v>
      </c>
      <c r="L104" s="200">
        <f t="shared" si="21"/>
        <v>0.11008682310338813</v>
      </c>
      <c r="M104" s="200">
        <f t="shared" si="21"/>
        <v>0.10996780150324247</v>
      </c>
      <c r="N104" s="200">
        <f t="shared" si="21"/>
        <v>0.10998858653716258</v>
      </c>
      <c r="O104" s="200">
        <f t="shared" si="21"/>
        <v>0.10971867240469703</v>
      </c>
      <c r="P104" s="200">
        <f t="shared" si="21"/>
        <v>0.109883160954686</v>
      </c>
      <c r="Q104" s="200">
        <f t="shared" si="21"/>
        <v>0.1095201664713706</v>
      </c>
    </row>
    <row r="105" spans="1:17" x14ac:dyDescent="0.25">
      <c r="A105" s="142" t="s">
        <v>266</v>
      </c>
      <c r="B105" s="199">
        <f t="shared" ref="B105:Q105" si="22">IF(B$66=0,0,B$66/B$5)</f>
        <v>2.0363903351194458E-2</v>
      </c>
      <c r="C105" s="199">
        <f t="shared" si="22"/>
        <v>2.033501908471767E-2</v>
      </c>
      <c r="D105" s="199">
        <f t="shared" si="22"/>
        <v>2.0226483888275516E-2</v>
      </c>
      <c r="E105" s="199">
        <f t="shared" si="22"/>
        <v>2.0169253443657376E-2</v>
      </c>
      <c r="F105" s="199">
        <f t="shared" si="22"/>
        <v>2.0222425851414552E-2</v>
      </c>
      <c r="G105" s="199">
        <f t="shared" si="22"/>
        <v>2.0139659513379218E-2</v>
      </c>
      <c r="H105" s="199">
        <f t="shared" si="22"/>
        <v>2.0133567899414298E-2</v>
      </c>
      <c r="I105" s="199">
        <f t="shared" si="22"/>
        <v>2.0098135354972471E-2</v>
      </c>
      <c r="J105" s="199">
        <f t="shared" si="22"/>
        <v>2.0010184236994785E-2</v>
      </c>
      <c r="K105" s="199">
        <f t="shared" si="22"/>
        <v>1.9999719693038879E-2</v>
      </c>
      <c r="L105" s="199">
        <f t="shared" si="22"/>
        <v>1.9992697895213244E-2</v>
      </c>
      <c r="M105" s="199">
        <f t="shared" si="22"/>
        <v>1.9968501232339918E-2</v>
      </c>
      <c r="N105" s="199">
        <f t="shared" si="22"/>
        <v>1.9973209536710872E-2</v>
      </c>
      <c r="O105" s="199">
        <f t="shared" si="22"/>
        <v>1.9918907241925753E-2</v>
      </c>
      <c r="P105" s="199">
        <f t="shared" si="22"/>
        <v>1.9952600836137244E-2</v>
      </c>
      <c r="Q105" s="199">
        <f t="shared" si="22"/>
        <v>1.9882602363959802E-2</v>
      </c>
    </row>
    <row r="106" spans="1:17" x14ac:dyDescent="0.25">
      <c r="A106" s="142" t="s">
        <v>265</v>
      </c>
      <c r="B106" s="199">
        <f t="shared" ref="B106:Q106" si="23">IF(B$67=0,0,B$67/B$5)</f>
        <v>5.7042757245953125E-3</v>
      </c>
      <c r="C106" s="199">
        <f t="shared" si="23"/>
        <v>5.694666976532179E-3</v>
      </c>
      <c r="D106" s="199">
        <f t="shared" si="23"/>
        <v>5.7049090717920482E-3</v>
      </c>
      <c r="E106" s="199">
        <f t="shared" si="23"/>
        <v>5.7103826023386581E-3</v>
      </c>
      <c r="F106" s="199">
        <f t="shared" si="23"/>
        <v>5.7064067488066866E-3</v>
      </c>
      <c r="G106" s="199">
        <f t="shared" si="23"/>
        <v>5.7093320260909542E-3</v>
      </c>
      <c r="H106" s="199">
        <f t="shared" si="23"/>
        <v>5.6947620002630673E-3</v>
      </c>
      <c r="I106" s="199">
        <f t="shared" si="23"/>
        <v>5.7258374739473138E-3</v>
      </c>
      <c r="J106" s="199">
        <f t="shared" si="23"/>
        <v>5.6986442068036429E-3</v>
      </c>
      <c r="K106" s="199">
        <f t="shared" si="23"/>
        <v>5.6999896248448355E-3</v>
      </c>
      <c r="L106" s="199">
        <f t="shared" si="23"/>
        <v>5.7262094680191646E-3</v>
      </c>
      <c r="M106" s="199">
        <f t="shared" si="23"/>
        <v>5.7334929117761847E-3</v>
      </c>
      <c r="N106" s="199">
        <f t="shared" si="23"/>
        <v>5.7297008958199086E-3</v>
      </c>
      <c r="O106" s="199">
        <f t="shared" si="23"/>
        <v>5.7432412943678873E-3</v>
      </c>
      <c r="P106" s="199">
        <f t="shared" si="23"/>
        <v>5.7318514218487439E-3</v>
      </c>
      <c r="Q106" s="199">
        <f t="shared" si="23"/>
        <v>5.7342445189521151E-3</v>
      </c>
    </row>
    <row r="107" spans="1:17" x14ac:dyDescent="0.25">
      <c r="A107" s="142" t="s">
        <v>264</v>
      </c>
      <c r="B107" s="199">
        <f t="shared" ref="B107:Q107" si="24">IF(B$78=0,0,B$78/B$5)</f>
        <v>8.5934379195796065E-2</v>
      </c>
      <c r="C107" s="199">
        <f t="shared" si="24"/>
        <v>8.581248942518574E-2</v>
      </c>
      <c r="D107" s="199">
        <f t="shared" si="24"/>
        <v>8.5354477787323399E-2</v>
      </c>
      <c r="E107" s="199">
        <f t="shared" si="24"/>
        <v>8.5112968944713874E-2</v>
      </c>
      <c r="F107" s="199">
        <f t="shared" si="24"/>
        <v>8.5337353129423282E-2</v>
      </c>
      <c r="G107" s="199">
        <f t="shared" si="24"/>
        <v>8.4988084437919775E-2</v>
      </c>
      <c r="H107" s="199">
        <f t="shared" si="24"/>
        <v>8.4962378213756948E-2</v>
      </c>
      <c r="I107" s="199">
        <f t="shared" si="24"/>
        <v>8.4812855125897799E-2</v>
      </c>
      <c r="J107" s="199">
        <f t="shared" si="24"/>
        <v>8.4441706992229901E-2</v>
      </c>
      <c r="K107" s="199">
        <f t="shared" si="24"/>
        <v>8.439754728115148E-2</v>
      </c>
      <c r="L107" s="199">
        <f t="shared" si="24"/>
        <v>8.436791574015573E-2</v>
      </c>
      <c r="M107" s="199">
        <f t="shared" si="24"/>
        <v>8.4265807359126352E-2</v>
      </c>
      <c r="N107" s="199">
        <f t="shared" si="24"/>
        <v>8.4285676104631793E-2</v>
      </c>
      <c r="O107" s="199">
        <f t="shared" si="24"/>
        <v>8.4056523868403399E-2</v>
      </c>
      <c r="P107" s="199">
        <f t="shared" si="24"/>
        <v>8.4198708696700028E-2</v>
      </c>
      <c r="Q107" s="199">
        <f t="shared" si="24"/>
        <v>8.3903319588458689E-2</v>
      </c>
    </row>
    <row r="108" spans="1:17" x14ac:dyDescent="0.25">
      <c r="A108" s="72" t="s">
        <v>258</v>
      </c>
      <c r="B108" s="71">
        <f t="shared" ref="B108:Q108" si="25">IF(B$79=0,0,B$79/B$5)</f>
        <v>8.1062317661347902E-2</v>
      </c>
      <c r="C108" s="71">
        <f t="shared" si="25"/>
        <v>9.1177972217511352E-2</v>
      </c>
      <c r="D108" s="71">
        <f t="shared" si="25"/>
        <v>9.9260263295563728E-2</v>
      </c>
      <c r="E108" s="71">
        <f t="shared" si="25"/>
        <v>9.862328628457781E-2</v>
      </c>
      <c r="F108" s="71">
        <f t="shared" si="25"/>
        <v>9.1779811298709421E-2</v>
      </c>
      <c r="G108" s="71">
        <f t="shared" si="25"/>
        <v>0.10212125783739234</v>
      </c>
      <c r="H108" s="71">
        <f t="shared" si="25"/>
        <v>0.1118016024473187</v>
      </c>
      <c r="I108" s="71">
        <f t="shared" si="25"/>
        <v>0.10318315706043903</v>
      </c>
      <c r="J108" s="71">
        <f t="shared" si="25"/>
        <v>0.12715566009004051</v>
      </c>
      <c r="K108" s="71">
        <f t="shared" si="25"/>
        <v>0.12813528356421869</v>
      </c>
      <c r="L108" s="71">
        <f t="shared" si="25"/>
        <v>0.11502226217160599</v>
      </c>
      <c r="M108" s="71">
        <f t="shared" si="25"/>
        <v>0.11158329714933379</v>
      </c>
      <c r="N108" s="71">
        <f t="shared" si="25"/>
        <v>0.11175250902216934</v>
      </c>
      <c r="O108" s="71">
        <f t="shared" si="25"/>
        <v>0.11139461241060211</v>
      </c>
      <c r="P108" s="71">
        <f t="shared" si="25"/>
        <v>0.11223533109594913</v>
      </c>
      <c r="Q108" s="71">
        <f t="shared" si="25"/>
        <v>0.12202215967951954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0.33934476746067266</v>
      </c>
      <c r="C112" s="253">
        <f>IF(C$5=0,0,C$5/FBT_fec!C$5)</f>
        <v>0.33982677953304902</v>
      </c>
      <c r="D112" s="253">
        <f>IF(D$5=0,0,D$5/FBT_fec!D$5)</f>
        <v>0.34165028808137876</v>
      </c>
      <c r="E112" s="253">
        <f>IF(E$5=0,0,E$5/FBT_fec!E$5)</f>
        <v>0.34261972395789414</v>
      </c>
      <c r="F112" s="253">
        <f>IF(F$5=0,0,F$5/FBT_fec!F$5)</f>
        <v>0.34443149215851704</v>
      </c>
      <c r="G112" s="253">
        <f>IF(G$5=0,0,G$5/FBT_fec!G$5)</f>
        <v>0.3473889269090501</v>
      </c>
      <c r="H112" s="253">
        <f>IF(H$5=0,0,H$5/FBT_fec!H$5)</f>
        <v>0.35088451104153767</v>
      </c>
      <c r="I112" s="253">
        <f>IF(I$5=0,0,I$5/FBT_fec!I$5)</f>
        <v>0.35334124573107162</v>
      </c>
      <c r="J112" s="253">
        <f>IF(J$5=0,0,J$5/FBT_fec!J$5)</f>
        <v>0.35489429278059464</v>
      </c>
      <c r="K112" s="253">
        <f>IF(K$5=0,0,K$5/FBT_fec!K$5)</f>
        <v>0.35968871393193874</v>
      </c>
      <c r="L112" s="253">
        <f>IF(L$5=0,0,L$5/FBT_fec!L$5)</f>
        <v>0.35981504312685925</v>
      </c>
      <c r="M112" s="253">
        <f>IF(M$5=0,0,M$5/FBT_fec!M$5)</f>
        <v>0.36025104596923541</v>
      </c>
      <c r="N112" s="253">
        <f>IF(N$5=0,0,N$5/FBT_fec!N$5)</f>
        <v>0.36364458901615071</v>
      </c>
      <c r="O112" s="253">
        <f>IF(O$5=0,0,O$5/FBT_fec!O$5)</f>
        <v>0.37153493601492671</v>
      </c>
      <c r="P112" s="253">
        <f>IF(P$5=0,0,P$5/FBT_fec!P$5)</f>
        <v>0.37090753172451435</v>
      </c>
      <c r="Q112" s="253">
        <f>IF(Q$5=0,0,Q$5/FBT_fec!Q$5)</f>
        <v>0.37603260584972725</v>
      </c>
    </row>
    <row r="113" spans="1:17" x14ac:dyDescent="0.25">
      <c r="A113" s="132" t="s">
        <v>83</v>
      </c>
      <c r="B113" s="282">
        <f>IF(B$6=0,0,B$6/FBT_fec!B$6)</f>
        <v>0.36195646685216315</v>
      </c>
      <c r="C113" s="282">
        <f>IF(C$6=0,0,C$6/FBT_fec!C$6)</f>
        <v>0.36195646685216321</v>
      </c>
      <c r="D113" s="282">
        <f>IF(D$6=0,0,D$6/FBT_fec!D$6)</f>
        <v>0.36195646685216315</v>
      </c>
      <c r="E113" s="282">
        <f>IF(E$6=0,0,E$6/FBT_fec!E$6)</f>
        <v>0.36195646685216332</v>
      </c>
      <c r="F113" s="282">
        <f>IF(F$6=0,0,F$6/FBT_fec!F$6)</f>
        <v>0.36482976293544461</v>
      </c>
      <c r="G113" s="282">
        <f>IF(G$6=0,0,G$6/FBT_fec!G$6)</f>
        <v>0.36645634971184027</v>
      </c>
      <c r="H113" s="282">
        <f>IF(H$6=0,0,H$6/FBT_fec!H$6)</f>
        <v>0.37003184199158701</v>
      </c>
      <c r="I113" s="282">
        <f>IF(I$6=0,0,I$6/FBT_fec!I$6)</f>
        <v>0.37196686871021667</v>
      </c>
      <c r="J113" s="282">
        <f>IF(J$6=0,0,J$6/FBT_fec!J$6)</f>
        <v>0.37196686871021667</v>
      </c>
      <c r="K113" s="282">
        <f>IF(K$6=0,0,K$6/FBT_fec!K$6)</f>
        <v>0.37679477866601579</v>
      </c>
      <c r="L113" s="282">
        <f>IF(L$6=0,0,L$6/FBT_fec!L$6)</f>
        <v>0.37679477866601579</v>
      </c>
      <c r="M113" s="282">
        <f>IF(M$6=0,0,M$6/FBT_fec!M$6)</f>
        <v>0.37679477866601579</v>
      </c>
      <c r="N113" s="282">
        <f>IF(N$6=0,0,N$6/FBT_fec!N$6)</f>
        <v>0.38043384271826081</v>
      </c>
      <c r="O113" s="282">
        <f>IF(O$6=0,0,O$6/FBT_fec!O$6)</f>
        <v>0.38763173296249287</v>
      </c>
      <c r="P113" s="282">
        <f>IF(P$6=0,0,P$6/FBT_fec!P$6)</f>
        <v>0.38763173296249293</v>
      </c>
      <c r="Q113" s="282">
        <f>IF(Q$6=0,0,Q$6/FBT_fec!Q$6)</f>
        <v>0.39160920134607557</v>
      </c>
    </row>
    <row r="114" spans="1:17" x14ac:dyDescent="0.25">
      <c r="A114" s="76" t="s">
        <v>82</v>
      </c>
      <c r="B114" s="281">
        <f>IF(B$7=0,0,B$7/FBT_fec!B$7)</f>
        <v>9.0665675896363665E-2</v>
      </c>
      <c r="C114" s="281">
        <f>IF(C$7=0,0,C$7/FBT_fec!C$7)</f>
        <v>9.0665675896363679E-2</v>
      </c>
      <c r="D114" s="281">
        <f>IF(D$7=0,0,D$7/FBT_fec!D$7)</f>
        <v>9.0665675896363665E-2</v>
      </c>
      <c r="E114" s="281">
        <f>IF(E$7=0,0,E$7/FBT_fec!E$7)</f>
        <v>9.0665675896363665E-2</v>
      </c>
      <c r="F114" s="281">
        <f>IF(F$7=0,0,F$7/FBT_fec!F$7)</f>
        <v>9.1385401485760284E-2</v>
      </c>
      <c r="G114" s="281">
        <f>IF(G$7=0,0,G$7/FBT_fec!G$7)</f>
        <v>9.1792841614592793E-2</v>
      </c>
      <c r="H114" s="281">
        <f>IF(H$7=0,0,H$7/FBT_fec!H$7)</f>
        <v>9.268845877823878E-2</v>
      </c>
      <c r="I114" s="281">
        <f>IF(I$7=0,0,I$7/FBT_fec!I$7)</f>
        <v>9.3173159346922746E-2</v>
      </c>
      <c r="J114" s="281">
        <f>IF(J$7=0,0,J$7/FBT_fec!J$7)</f>
        <v>9.3173159346922746E-2</v>
      </c>
      <c r="K114" s="281">
        <f>IF(K$7=0,0,K$7/FBT_fec!K$7)</f>
        <v>9.4382491847916833E-2</v>
      </c>
      <c r="L114" s="281">
        <f>IF(L$7=0,0,L$7/FBT_fec!L$7)</f>
        <v>9.4382491847916819E-2</v>
      </c>
      <c r="M114" s="281">
        <f>IF(M$7=0,0,M$7/FBT_fec!M$7)</f>
        <v>9.4382491847916833E-2</v>
      </c>
      <c r="N114" s="281">
        <f>IF(N$7=0,0,N$7/FBT_fec!N$7)</f>
        <v>9.5294032964439335E-2</v>
      </c>
      <c r="O114" s="281">
        <f>IF(O$7=0,0,O$7/FBT_fec!O$7)</f>
        <v>9.7097016593096774E-2</v>
      </c>
      <c r="P114" s="281">
        <f>IF(P$7=0,0,P$7/FBT_fec!P$7)</f>
        <v>9.709701659309676E-2</v>
      </c>
      <c r="Q114" s="281">
        <f>IF(Q$7=0,0,Q$7/FBT_fec!Q$7)</f>
        <v>9.8093323863112258E-2</v>
      </c>
    </row>
    <row r="115" spans="1:17" x14ac:dyDescent="0.25">
      <c r="A115" s="76" t="s">
        <v>81</v>
      </c>
      <c r="B115" s="281">
        <f>IF(B$8=0,0,B$8/FBT_fec!B$8)</f>
        <v>0.49412025173698149</v>
      </c>
      <c r="C115" s="281">
        <f>IF(C$8=0,0,C$8/FBT_fec!C$8)</f>
        <v>0.49412025173698149</v>
      </c>
      <c r="D115" s="281">
        <f>IF(D$8=0,0,D$8/FBT_fec!D$8)</f>
        <v>0.49412025173698138</v>
      </c>
      <c r="E115" s="281">
        <f>IF(E$8=0,0,E$8/FBT_fec!E$8)</f>
        <v>0.49412025173698143</v>
      </c>
      <c r="F115" s="281">
        <f>IF(F$8=0,0,F$8/FBT_fec!F$8)</f>
        <v>0.49804269521846728</v>
      </c>
      <c r="G115" s="281">
        <f>IF(G$8=0,0,G$8/FBT_fec!G$8)</f>
        <v>0.50026320939912139</v>
      </c>
      <c r="H115" s="281">
        <f>IF(H$8=0,0,H$8/FBT_fec!H$8)</f>
        <v>0.50514424705737004</v>
      </c>
      <c r="I115" s="281">
        <f>IF(I$8=0,0,I$8/FBT_fec!I$8)</f>
        <v>0.50778582408911177</v>
      </c>
      <c r="J115" s="281">
        <f>IF(J$8=0,0,J$8/FBT_fec!J$8)</f>
        <v>0.50778582408911188</v>
      </c>
      <c r="K115" s="281">
        <f>IF(K$8=0,0,K$8/FBT_fec!K$8)</f>
        <v>0.51437658375551487</v>
      </c>
      <c r="L115" s="281">
        <f>IF(L$8=0,0,L$8/FBT_fec!L$8)</f>
        <v>0.51437658375551476</v>
      </c>
      <c r="M115" s="281">
        <f>IF(M$8=0,0,M$8/FBT_fec!M$8)</f>
        <v>0.51437658375551465</v>
      </c>
      <c r="N115" s="281">
        <f>IF(N$8=0,0,N$8/FBT_fec!N$8)</f>
        <v>0.51934440560773976</v>
      </c>
      <c r="O115" s="281">
        <f>IF(O$8=0,0,O$8/FBT_fec!O$8)</f>
        <v>0.52917051362118706</v>
      </c>
      <c r="P115" s="281">
        <f>IF(P$8=0,0,P$8/FBT_fec!P$8)</f>
        <v>0.52917051362118706</v>
      </c>
      <c r="Q115" s="281">
        <f>IF(Q$8=0,0,Q$8/FBT_fec!Q$8)</f>
        <v>0.5346003038279038</v>
      </c>
    </row>
    <row r="116" spans="1:17" x14ac:dyDescent="0.25">
      <c r="A116" s="76" t="s">
        <v>80</v>
      </c>
      <c r="B116" s="281">
        <f>IF(B$9=0,0,B$9/FBT_fec!B$9)</f>
        <v>0.35257519852718844</v>
      </c>
      <c r="C116" s="281">
        <f>IF(C$9=0,0,C$9/FBT_fec!C$9)</f>
        <v>0.35257519852718849</v>
      </c>
      <c r="D116" s="281">
        <f>IF(D$9=0,0,D$9/FBT_fec!D$9)</f>
        <v>0.35257519852718849</v>
      </c>
      <c r="E116" s="281">
        <f>IF(E$9=0,0,E$9/FBT_fec!E$9)</f>
        <v>0.35257519852718849</v>
      </c>
      <c r="F116" s="281">
        <f>IF(F$9=0,0,F$9/FBT_fec!F$9)</f>
        <v>0.35537402388262579</v>
      </c>
      <c r="G116" s="281">
        <f>IF(G$9=0,0,G$9/FBT_fec!G$9)</f>
        <v>0.35695845242066782</v>
      </c>
      <c r="H116" s="281">
        <f>IF(H$9=0,0,H$9/FBT_fec!H$9)</f>
        <v>0.36044127429515305</v>
      </c>
      <c r="I116" s="281">
        <f>IF(I$9=0,0,I$9/FBT_fec!I$9)</f>
        <v>0.36232614856030859</v>
      </c>
      <c r="J116" s="281">
        <f>IF(J$9=0,0,J$9/FBT_fec!J$9)</f>
        <v>0.36232614856030865</v>
      </c>
      <c r="K116" s="281">
        <f>IF(K$9=0,0,K$9/FBT_fec!K$9)</f>
        <v>0.36702892767057244</v>
      </c>
      <c r="L116" s="281">
        <f>IF(L$9=0,0,L$9/FBT_fec!L$9)</f>
        <v>0.36702892767057244</v>
      </c>
      <c r="M116" s="281">
        <f>IF(M$9=0,0,M$9/FBT_fec!M$9)</f>
        <v>0.36702892767057249</v>
      </c>
      <c r="N116" s="281">
        <f>IF(N$9=0,0,N$9/FBT_fec!N$9)</f>
        <v>0.37057367365019733</v>
      </c>
      <c r="O116" s="281">
        <f>IF(O$9=0,0,O$9/FBT_fec!O$9)</f>
        <v>0.37758500737192241</v>
      </c>
      <c r="P116" s="281">
        <f>IF(P$9=0,0,P$9/FBT_fec!P$9)</f>
        <v>0.37758500737192247</v>
      </c>
      <c r="Q116" s="281">
        <f>IF(Q$9=0,0,Q$9/FBT_fec!Q$9)</f>
        <v>0.38145938684405389</v>
      </c>
    </row>
    <row r="117" spans="1:17" x14ac:dyDescent="0.25">
      <c r="A117" s="129" t="s">
        <v>79</v>
      </c>
      <c r="B117" s="280">
        <f>IF(B$10=0,0,B$10/FBT_fec!B$10)</f>
        <v>0.54513789121800804</v>
      </c>
      <c r="C117" s="280">
        <f>IF(C$10=0,0,C$10/FBT_fec!C$10)</f>
        <v>0.54513789121800804</v>
      </c>
      <c r="D117" s="280">
        <f>IF(D$10=0,0,D$10/FBT_fec!D$10)</f>
        <v>0.54513789121800793</v>
      </c>
      <c r="E117" s="280">
        <f>IF(E$10=0,0,E$10/FBT_fec!E$10)</f>
        <v>0.54513789121800804</v>
      </c>
      <c r="F117" s="280">
        <f>IF(F$10=0,0,F$10/FBT_fec!F$10)</f>
        <v>0.54946532479394905</v>
      </c>
      <c r="G117" s="280">
        <f>IF(G$10=0,0,G$10/FBT_fec!G$10)</f>
        <v>0.55191510582115089</v>
      </c>
      <c r="H117" s="280">
        <f>IF(H$10=0,0,H$10/FBT_fec!H$10)</f>
        <v>0.55730010788617379</v>
      </c>
      <c r="I117" s="280">
        <f>IF(I$10=0,0,I$10/FBT_fec!I$10)</f>
        <v>0.5602144262682105</v>
      </c>
      <c r="J117" s="280">
        <f>IF(J$10=0,0,J$10/FBT_fec!J$10)</f>
        <v>0.5602144262682105</v>
      </c>
      <c r="K117" s="280">
        <f>IF(K$10=0,0,K$10/FBT_fec!K$10)</f>
        <v>0.56748567818196538</v>
      </c>
      <c r="L117" s="280">
        <f>IF(L$10=0,0,L$10/FBT_fec!L$10)</f>
        <v>0.56748567818196549</v>
      </c>
      <c r="M117" s="280">
        <f>IF(M$10=0,0,M$10/FBT_fec!M$10)</f>
        <v>0.56748567818196538</v>
      </c>
      <c r="N117" s="280">
        <f>IF(N$10=0,0,N$10/FBT_fec!N$10)</f>
        <v>0.57296642486042815</v>
      </c>
      <c r="O117" s="280">
        <f>IF(O$10=0,0,O$10/FBT_fec!O$10)</f>
        <v>0.58380707302755153</v>
      </c>
      <c r="P117" s="280">
        <f>IF(P$10=0,0,P$10/FBT_fec!P$10)</f>
        <v>0.58380707302755142</v>
      </c>
      <c r="Q117" s="280">
        <f>IF(Q$10=0,0,Q$10/FBT_fec!Q$10)</f>
        <v>0.58979748603458892</v>
      </c>
    </row>
    <row r="118" spans="1:17" x14ac:dyDescent="0.25">
      <c r="A118" s="127" t="s">
        <v>263</v>
      </c>
      <c r="B118" s="305">
        <f>IF(B$15=0,0,B$15/FBT_fec!B$15)</f>
        <v>0.44391976126749733</v>
      </c>
      <c r="C118" s="305">
        <f>IF(C$15=0,0,C$15/FBT_fec!C$15)</f>
        <v>0.44367063451109667</v>
      </c>
      <c r="D118" s="305">
        <f>IF(D$15=0,0,D$15/FBT_fec!D$15)</f>
        <v>0.4440660256031686</v>
      </c>
      <c r="E118" s="305">
        <f>IF(E$15=0,0,E$15/FBT_fec!E$15)</f>
        <v>0.44587186834401998</v>
      </c>
      <c r="F118" s="305">
        <f>IF(F$15=0,0,F$15/FBT_fec!F$15)</f>
        <v>0.44988516982918442</v>
      </c>
      <c r="G118" s="305">
        <f>IF(G$15=0,0,G$15/FBT_fec!G$15)</f>
        <v>0.45188459498349298</v>
      </c>
      <c r="H118" s="305">
        <f>IF(H$15=0,0,H$15/FBT_fec!H$15)</f>
        <v>0.45619798833489744</v>
      </c>
      <c r="I118" s="305">
        <f>IF(I$15=0,0,I$15/FBT_fec!I$15)</f>
        <v>0.45721883422348286</v>
      </c>
      <c r="J118" s="305">
        <f>IF(J$15=0,0,J$15/FBT_fec!J$15)</f>
        <v>0.45905750307992599</v>
      </c>
      <c r="K118" s="305">
        <f>IF(K$15=0,0,K$15/FBT_fec!K$15)</f>
        <v>0.46499055109374804</v>
      </c>
      <c r="L118" s="305">
        <f>IF(L$15=0,0,L$15/FBT_fec!L$15)</f>
        <v>0.4645639927994028</v>
      </c>
      <c r="M118" s="305">
        <f>IF(M$15=0,0,M$15/FBT_fec!M$15)</f>
        <v>0.46544169402573987</v>
      </c>
      <c r="N118" s="305">
        <f>IF(N$15=0,0,N$15/FBT_fec!N$15)</f>
        <v>0.47037138752780183</v>
      </c>
      <c r="O118" s="305">
        <f>IF(O$15=0,0,O$15/FBT_fec!O$15)</f>
        <v>0.47952323831263538</v>
      </c>
      <c r="P118" s="305">
        <f>IF(P$15=0,0,P$15/FBT_fec!P$15)</f>
        <v>0.47975445704666092</v>
      </c>
      <c r="Q118" s="305">
        <f>IF(Q$15=0,0,Q$15/FBT_fec!Q$15)</f>
        <v>0.48482659709088666</v>
      </c>
    </row>
    <row r="119" spans="1:17" x14ac:dyDescent="0.25">
      <c r="A119" s="127" t="s">
        <v>262</v>
      </c>
      <c r="B119" s="305">
        <f>IF(B$24=0,0,B$24/FBT_fec!B$24)</f>
        <v>0.22526945794577671</v>
      </c>
      <c r="C119" s="305">
        <f>IF(C$24=0,0,C$24/FBT_fec!C$24)</f>
        <v>0.2250456320458559</v>
      </c>
      <c r="D119" s="305">
        <f>IF(D$24=0,0,D$24/FBT_fec!D$24)</f>
        <v>0.22540086794376696</v>
      </c>
      <c r="E119" s="305">
        <f>IF(E$24=0,0,E$24/FBT_fec!E$24)</f>
        <v>0.22702331260778619</v>
      </c>
      <c r="F119" s="305">
        <f>IF(F$24=0,0,F$24/FBT_fec!F$24)</f>
        <v>0.22925121760232695</v>
      </c>
      <c r="G119" s="305">
        <f>IF(G$24=0,0,G$24/FBT_fec!G$24)</f>
        <v>0.23026759824472959</v>
      </c>
      <c r="H119" s="305">
        <f>IF(H$24=0,0,H$24/FBT_fec!H$24)</f>
        <v>0.23242839875843727</v>
      </c>
      <c r="I119" s="305">
        <f>IF(I$24=0,0,I$24/FBT_fec!I$24)</f>
        <v>0.23241767865451038</v>
      </c>
      <c r="J119" s="305">
        <f>IF(J$24=0,0,J$24/FBT_fec!J$24)</f>
        <v>0.2340696156740249</v>
      </c>
      <c r="K119" s="305">
        <f>IF(K$24=0,0,K$24/FBT_fec!K$24)</f>
        <v>0.23708501800399509</v>
      </c>
      <c r="L119" s="305">
        <f>IF(L$24=0,0,L$24/FBT_fec!L$24)</f>
        <v>0.2367017801877126</v>
      </c>
      <c r="M119" s="305">
        <f>IF(M$24=0,0,M$24/FBT_fec!M$24)</f>
        <v>0.23749034368721328</v>
      </c>
      <c r="N119" s="305">
        <f>IF(N$24=0,0,N$24/FBT_fec!N$24)</f>
        <v>0.2401743698806599</v>
      </c>
      <c r="O119" s="305">
        <f>IF(O$24=0,0,O$24/FBT_fec!O$24)</f>
        <v>0.24494521806747391</v>
      </c>
      <c r="P119" s="305">
        <f>IF(P$24=0,0,P$24/FBT_fec!P$24)</f>
        <v>0.24515295465092862</v>
      </c>
      <c r="Q119" s="305">
        <f>IF(Q$24=0,0,Q$24/FBT_fec!Q$24)</f>
        <v>0.24780268795255456</v>
      </c>
    </row>
    <row r="120" spans="1:17" x14ac:dyDescent="0.25">
      <c r="A120" s="127" t="s">
        <v>261</v>
      </c>
      <c r="B120" s="305">
        <f>IF(B$33=0,0,B$33/FBT_fec!B$33)</f>
        <v>0.31340184589875969</v>
      </c>
      <c r="C120" s="305">
        <f>IF(C$33=0,0,C$33/FBT_fec!C$33)</f>
        <v>0.31331833858676683</v>
      </c>
      <c r="D120" s="305">
        <f>IF(D$33=0,0,D$33/FBT_fec!D$33)</f>
        <v>0.31556614287228918</v>
      </c>
      <c r="E120" s="305">
        <f>IF(E$33=0,0,E$33/FBT_fec!E$33)</f>
        <v>0.31676519132556513</v>
      </c>
      <c r="F120" s="305">
        <f>IF(F$33=0,0,F$33/FBT_fec!F$33)</f>
        <v>0.31821852712927023</v>
      </c>
      <c r="G120" s="305">
        <f>IF(G$33=0,0,G$33/FBT_fec!G$33)</f>
        <v>0.32111541541875382</v>
      </c>
      <c r="H120" s="305">
        <f>IF(H$33=0,0,H$33/FBT_fec!H$33)</f>
        <v>0.32351890180555293</v>
      </c>
      <c r="I120" s="305">
        <f>IF(I$33=0,0,I$33/FBT_fec!I$33)</f>
        <v>0.32756179015083148</v>
      </c>
      <c r="J120" s="305">
        <f>IF(J$33=0,0,J$33/FBT_fec!J$33)</f>
        <v>0.32743902735910752</v>
      </c>
      <c r="K120" s="305">
        <f>IF(K$33=0,0,K$33/FBT_fec!K$33)</f>
        <v>0.33194089429588669</v>
      </c>
      <c r="L120" s="305">
        <f>IF(L$33=0,0,L$33/FBT_fec!L$33)</f>
        <v>0.33358493599656242</v>
      </c>
      <c r="M120" s="305">
        <f>IF(M$33=0,0,M$33/FBT_fec!M$33)</f>
        <v>0.33441397174477855</v>
      </c>
      <c r="N120" s="305">
        <f>IF(N$33=0,0,N$33/FBT_fec!N$33)</f>
        <v>0.33734087304474841</v>
      </c>
      <c r="O120" s="305">
        <f>IF(O$33=0,0,O$33/FBT_fec!O$33)</f>
        <v>0.3454749827880923</v>
      </c>
      <c r="P120" s="305">
        <f>IF(P$33=0,0,P$33/FBT_fec!P$33)</f>
        <v>0.34420760389786464</v>
      </c>
      <c r="Q120" s="305">
        <f>IF(Q$33=0,0,Q$33/FBT_fec!Q$33)</f>
        <v>0.34910944285717405</v>
      </c>
    </row>
    <row r="121" spans="1:17" x14ac:dyDescent="0.25">
      <c r="A121" s="127" t="s">
        <v>260</v>
      </c>
      <c r="B121" s="305">
        <f>IF(B$44=0,0,B$44/FBT_fec!B$44)</f>
        <v>0.29887886827753535</v>
      </c>
      <c r="C121" s="305">
        <f>IF(C$44=0,0,C$44/FBT_fec!C$44)</f>
        <v>0.29867300639051153</v>
      </c>
      <c r="D121" s="305">
        <f>IF(D$44=0,0,D$44/FBT_fec!D$44)</f>
        <v>0.29987982216583264</v>
      </c>
      <c r="E121" s="305">
        <f>IF(E$44=0,0,E$44/FBT_fec!E$44)</f>
        <v>0.30161908179946972</v>
      </c>
      <c r="F121" s="305">
        <f>IF(F$44=0,0,F$44/FBT_fec!F$44)</f>
        <v>0.30389735089222381</v>
      </c>
      <c r="G121" s="305">
        <f>IF(G$44=0,0,G$44/FBT_fec!G$44)</f>
        <v>0.30586288325201788</v>
      </c>
      <c r="H121" s="305">
        <f>IF(H$44=0,0,H$44/FBT_fec!H$44)</f>
        <v>0.30847792377641875</v>
      </c>
      <c r="I121" s="305">
        <f>IF(I$44=0,0,I$44/FBT_fec!I$44)</f>
        <v>0.31013185229431361</v>
      </c>
      <c r="J121" s="305">
        <f>IF(J$44=0,0,J$44/FBT_fec!J$44)</f>
        <v>0.31134369898401931</v>
      </c>
      <c r="K121" s="305">
        <f>IF(K$44=0,0,K$44/FBT_fec!K$44)</f>
        <v>0.31547222253531204</v>
      </c>
      <c r="L121" s="305">
        <f>IF(L$44=0,0,L$44/FBT_fec!L$44)</f>
        <v>0.31586326217913713</v>
      </c>
      <c r="M121" s="305">
        <f>IF(M$44=0,0,M$44/FBT_fec!M$44)</f>
        <v>0.31681106091522265</v>
      </c>
      <c r="N121" s="305">
        <f>IF(N$44=0,0,N$44/FBT_fec!N$44)</f>
        <v>0.32004323168363696</v>
      </c>
      <c r="O121" s="305">
        <f>IF(O$44=0,0,O$44/FBT_fec!O$44)</f>
        <v>0.3270005899590932</v>
      </c>
      <c r="P121" s="305">
        <f>IF(P$44=0,0,P$44/FBT_fec!P$44)</f>
        <v>0.32663209412224498</v>
      </c>
      <c r="Q121" s="305">
        <f>IF(Q$44=0,0,Q$44/FBT_fec!Q$44)</f>
        <v>0.33065625657607933</v>
      </c>
    </row>
    <row r="122" spans="1:17" x14ac:dyDescent="0.25">
      <c r="A122" s="127" t="s">
        <v>259</v>
      </c>
      <c r="B122" s="305">
        <f>IF(B$65=0,0,B$65/FBT_fec!B$65)</f>
        <v>0.43891177798412939</v>
      </c>
      <c r="C122" s="305">
        <f>IF(C$65=0,0,C$65/FBT_fec!C$65)</f>
        <v>0.43890582173634435</v>
      </c>
      <c r="D122" s="305">
        <f>IF(D$65=0,0,D$65/FBT_fec!D$65)</f>
        <v>0.43906614876612793</v>
      </c>
      <c r="E122" s="305">
        <f>IF(E$65=0,0,E$65/FBT_fec!E$65)</f>
        <v>0.43915167217148798</v>
      </c>
      <c r="F122" s="305">
        <f>IF(F$65=0,0,F$65/FBT_fec!F$65)</f>
        <v>0.44256206932827746</v>
      </c>
      <c r="G122" s="305">
        <f>IF(G$65=0,0,G$65/FBT_fec!G$65)</f>
        <v>0.44464065241588879</v>
      </c>
      <c r="H122" s="305">
        <f>IF(H$65=0,0,H$65/FBT_fec!H$65)</f>
        <v>0.44892694345479189</v>
      </c>
      <c r="I122" s="305">
        <f>IF(I$65=0,0,I$65/FBT_fec!I$65)</f>
        <v>0.45144223471252526</v>
      </c>
      <c r="J122" s="305">
        <f>IF(J$65=0,0,J$65/FBT_fec!J$65)</f>
        <v>0.45143347852592502</v>
      </c>
      <c r="K122" s="305">
        <f>IF(K$65=0,0,K$65/FBT_fec!K$65)</f>
        <v>0.45731078525627245</v>
      </c>
      <c r="L122" s="305">
        <f>IF(L$65=0,0,L$65/FBT_fec!L$65)</f>
        <v>0.45742804827797207</v>
      </c>
      <c r="M122" s="305">
        <f>IF(M$65=0,0,M$65/FBT_fec!M$65)</f>
        <v>0.45748718013386908</v>
      </c>
      <c r="N122" s="305">
        <f>IF(N$65=0,0,N$65/FBT_fec!N$65)</f>
        <v>0.46188396595265518</v>
      </c>
      <c r="O122" s="305">
        <f>IF(O$65=0,0,O$65/FBT_fec!O$65)</f>
        <v>0.47074784107781337</v>
      </c>
      <c r="P122" s="305">
        <f>IF(P$65=0,0,P$65/FBT_fec!P$65)</f>
        <v>0.47065744393141162</v>
      </c>
      <c r="Q122" s="305">
        <f>IF(Q$65=0,0,Q$65/FBT_fec!Q$65)</f>
        <v>0.47558454733108768</v>
      </c>
    </row>
    <row r="123" spans="1:17" x14ac:dyDescent="0.25">
      <c r="A123" s="72" t="s">
        <v>258</v>
      </c>
      <c r="B123" s="304">
        <f>IF(B$79=0,0,B$79/FBT_fec!B$79)</f>
        <v>0.3752016406558592</v>
      </c>
      <c r="C123" s="304">
        <f>IF(C$79=0,0,C$79/FBT_fec!C$79)</f>
        <v>0.3752016406558592</v>
      </c>
      <c r="D123" s="304">
        <f>IF(D$79=0,0,D$79/FBT_fec!D$79)</f>
        <v>0.37520164065585926</v>
      </c>
      <c r="E123" s="304">
        <f>IF(E$79=0,0,E$79/FBT_fec!E$79)</f>
        <v>0.37520164065585926</v>
      </c>
      <c r="F123" s="304">
        <f>IF(F$79=0,0,F$79/FBT_fec!F$79)</f>
        <v>0.37818008006298709</v>
      </c>
      <c r="G123" s="304">
        <f>IF(G$79=0,0,G$79/FBT_fec!G$79)</f>
        <v>0.3798661889823286</v>
      </c>
      <c r="H123" s="304">
        <f>IF(H$79=0,0,H$79/FBT_fec!H$79)</f>
        <v>0.38357252024691474</v>
      </c>
      <c r="I123" s="304">
        <f>IF(I$79=0,0,I$79/FBT_fec!I$79)</f>
        <v>0.38557835593720319</v>
      </c>
      <c r="J123" s="304">
        <f>IF(J$79=0,0,J$79/FBT_fec!J$79)</f>
        <v>0.38557835593720319</v>
      </c>
      <c r="K123" s="304">
        <f>IF(K$79=0,0,K$79/FBT_fec!K$79)</f>
        <v>0.39058293494668517</v>
      </c>
      <c r="L123" s="304">
        <f>IF(L$79=0,0,L$79/FBT_fec!L$79)</f>
        <v>0.39058293494668517</v>
      </c>
      <c r="M123" s="304">
        <f>IF(M$79=0,0,M$79/FBT_fec!M$79)</f>
        <v>0.39058293494668511</v>
      </c>
      <c r="N123" s="304">
        <f>IF(N$79=0,0,N$79/FBT_fec!N$79)</f>
        <v>0.39435516428334666</v>
      </c>
      <c r="O123" s="304">
        <f>IF(O$79=0,0,O$79/FBT_fec!O$79)</f>
        <v>0.40181644893004348</v>
      </c>
      <c r="P123" s="304">
        <f>IF(P$79=0,0,P$79/FBT_fec!P$79)</f>
        <v>0.40181644893004348</v>
      </c>
      <c r="Q123" s="304">
        <f>IF(Q$79=0,0,Q$79/FBT_fec!Q$79)</f>
        <v>0.40593946592199176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DE: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466804.68424967793</v>
      </c>
      <c r="C3" s="46">
        <f>ISI!C$3+NFM!C$3+CHI!C$3+NMM!C$3+PPA!C$3+FBT!C$3+TRE!C$3+MAE!C$3+TEL!C$3+WWP!C$3+OIS!C$3</f>
        <v>468792.64168120333</v>
      </c>
      <c r="D3" s="46">
        <f>ISI!D$3+NFM!D$3+CHI!D$3+NMM!D$3+PPA!D$3+FBT!D$3+TRE!D$3+MAE!D$3+TEL!D$3+WWP!D$3+OIS!D$3</f>
        <v>459760.09465081443</v>
      </c>
      <c r="E3" s="46">
        <f>ISI!E$3+NFM!E$3+CHI!E$3+NMM!E$3+PPA!E$3+FBT!E$3+TRE!E$3+MAE!E$3+TEL!E$3+WWP!E$3+OIS!E$3</f>
        <v>459710.2897091129</v>
      </c>
      <c r="F3" s="46">
        <f>ISI!F$3+NFM!F$3+CHI!F$3+NMM!F$3+PPA!F$3+FBT!F$3+TRE!F$3+MAE!F$3+TEL!F$3+WWP!F$3+OIS!F$3</f>
        <v>470436.55489016382</v>
      </c>
      <c r="G3" s="46">
        <f>ISI!G$3+NFM!G$3+CHI!G$3+NMM!G$3+PPA!G$3+FBT!G$3+TRE!G$3+MAE!G$3+TEL!G$3+WWP!G$3+OIS!G$3</f>
        <v>474409.43526765914</v>
      </c>
      <c r="H3" s="46">
        <f>ISI!H$3+NFM!H$3+CHI!H$3+NMM!H$3+PPA!H$3+FBT!H$3+TRE!H$3+MAE!H$3+TEL!H$3+WWP!H$3+OIS!H$3</f>
        <v>506699.20938302332</v>
      </c>
      <c r="I3" s="46">
        <f>ISI!I$3+NFM!I$3+CHI!I$3+NMM!I$3+PPA!I$3+FBT!I$3+TRE!I$3+MAE!I$3+TEL!I$3+WWP!I$3+OIS!I$3</f>
        <v>534448.38109714154</v>
      </c>
      <c r="J3" s="46">
        <f>ISI!J$3+NFM!J$3+CHI!J$3+NMM!J$3+PPA!J$3+FBT!J$3+TRE!J$3+MAE!J$3+TEL!J$3+WWP!J$3+OIS!J$3</f>
        <v>520483.52163925819</v>
      </c>
      <c r="K3" s="46">
        <f>ISI!K$3+NFM!K$3+CHI!K$3+NMM!K$3+PPA!K$3+FBT!K$3+TRE!K$3+MAE!K$3+TEL!K$3+WWP!K$3+OIS!K$3</f>
        <v>429822.6711771792</v>
      </c>
      <c r="L3" s="46">
        <f>ISI!L$3+NFM!L$3+CHI!L$3+NMM!L$3+PPA!L$3+FBT!L$3+TRE!L$3+MAE!L$3+TEL!L$3+WWP!L$3+OIS!L$3</f>
        <v>499239.18402917951</v>
      </c>
      <c r="M3" s="46">
        <f>ISI!M$3+NFM!M$3+CHI!M$3+NMM!M$3+PPA!M$3+FBT!M$3+TRE!M$3+MAE!M$3+TEL!M$3+WWP!M$3+OIS!M$3</f>
        <v>536446.07623397617</v>
      </c>
      <c r="N3" s="46">
        <f>ISI!N$3+NFM!N$3+CHI!N$3+NMM!N$3+PPA!N$3+FBT!N$3+TRE!N$3+MAE!N$3+TEL!N$3+WWP!N$3+OIS!N$3</f>
        <v>534662.37531040271</v>
      </c>
      <c r="O3" s="46">
        <f>ISI!O$3+NFM!O$3+CHI!O$3+NMM!O$3+PPA!O$3+FBT!O$3+TRE!O$3+MAE!O$3+TEL!O$3+WWP!O$3+OIS!O$3</f>
        <v>530050.04739864415</v>
      </c>
      <c r="P3" s="46">
        <f>ISI!P$3+NFM!P$3+CHI!P$3+NMM!P$3+PPA!P$3+FBT!P$3+TRE!P$3+MAE!P$3+TEL!P$3+WWP!P$3+OIS!P$3</f>
        <v>552062.83238146885</v>
      </c>
      <c r="Q3" s="46">
        <f>ISI!Q$3+NFM!Q$3+CHI!Q$3+NMM!Q$3+PPA!Q$3+FBT!Q$3+TRE!Q$3+MAE!Q$3+TEL!Q$3+WWP!Q$3+OIS!Q$3</f>
        <v>563521.39698413049</v>
      </c>
    </row>
    <row r="4" spans="1:17" x14ac:dyDescent="0.25">
      <c r="A4" s="18" t="s">
        <v>13</v>
      </c>
      <c r="B4" s="35">
        <f>ISI!B$3</f>
        <v>13426.899422024979</v>
      </c>
      <c r="C4" s="35">
        <f>ISI!C$3</f>
        <v>13522.220020227151</v>
      </c>
      <c r="D4" s="35">
        <f>ISI!D$3</f>
        <v>13425.90953378941</v>
      </c>
      <c r="E4" s="35">
        <f>ISI!E$3</f>
        <v>13102.686932798521</v>
      </c>
      <c r="F4" s="35">
        <f>ISI!F$3</f>
        <v>14295.70525647401</v>
      </c>
      <c r="G4" s="35">
        <f>ISI!G$3</f>
        <v>15441.499440833386</v>
      </c>
      <c r="H4" s="35">
        <f>ISI!H$3</f>
        <v>16619.079438018944</v>
      </c>
      <c r="I4" s="35">
        <f>ISI!I$3</f>
        <v>19293.424311901967</v>
      </c>
      <c r="J4" s="35">
        <f>ISI!J$3</f>
        <v>18794.547434718512</v>
      </c>
      <c r="K4" s="35">
        <f>ISI!K$3</f>
        <v>11813.548139148676</v>
      </c>
      <c r="L4" s="35">
        <f>ISI!L$3</f>
        <v>11593.109968767256</v>
      </c>
      <c r="M4" s="35">
        <f>ISI!M$3</f>
        <v>13709.641637759431</v>
      </c>
      <c r="N4" s="35">
        <f>ISI!N$3</f>
        <v>13509.532154453627</v>
      </c>
      <c r="O4" s="35">
        <f>ISI!O$3</f>
        <v>12795.529993747074</v>
      </c>
      <c r="P4" s="35">
        <f>ISI!P$3</f>
        <v>12941.904053323284</v>
      </c>
      <c r="Q4" s="35">
        <f>ISI!Q$3</f>
        <v>12499.138932871489</v>
      </c>
    </row>
    <row r="5" spans="1:17" x14ac:dyDescent="0.25">
      <c r="A5" s="23" t="s">
        <v>12</v>
      </c>
      <c r="B5" s="37">
        <f>NFM!B$3</f>
        <v>7723.9428896939717</v>
      </c>
      <c r="C5" s="37">
        <f>NFM!C$3</f>
        <v>7777.0065271651983</v>
      </c>
      <c r="D5" s="37">
        <f>NFM!D$3</f>
        <v>7720.1752170957443</v>
      </c>
      <c r="E5" s="37">
        <f>NFM!E$3</f>
        <v>7533.2162976563332</v>
      </c>
      <c r="F5" s="37">
        <f>NFM!F$3</f>
        <v>8215.7781931115933</v>
      </c>
      <c r="G5" s="37">
        <f>NFM!G$3</f>
        <v>8871.2583949963609</v>
      </c>
      <c r="H5" s="37">
        <f>NFM!H$3</f>
        <v>9544.9668516532365</v>
      </c>
      <c r="I5" s="37">
        <f>NFM!I$3</f>
        <v>11077.02716659283</v>
      </c>
      <c r="J5" s="37">
        <f>NFM!J$3</f>
        <v>10789.335542416342</v>
      </c>
      <c r="K5" s="37">
        <f>NFM!K$3</f>
        <v>9235.3877433194357</v>
      </c>
      <c r="L5" s="37">
        <f>NFM!L$3</f>
        <v>9246.0740604122548</v>
      </c>
      <c r="M5" s="37">
        <f>NFM!M$3</f>
        <v>10214.030722450716</v>
      </c>
      <c r="N5" s="37">
        <f>NFM!N$3</f>
        <v>10929.805709854649</v>
      </c>
      <c r="O5" s="37">
        <f>NFM!O$3</f>
        <v>10524.492832993197</v>
      </c>
      <c r="P5" s="37">
        <f>NFM!P$3</f>
        <v>10233.415660653272</v>
      </c>
      <c r="Q5" s="37">
        <f>NFM!Q$3</f>
        <v>10838.121683867452</v>
      </c>
    </row>
    <row r="6" spans="1:17" x14ac:dyDescent="0.25">
      <c r="A6" s="21" t="s">
        <v>44</v>
      </c>
      <c r="B6" s="35">
        <f>NFM!B$4</f>
        <v>388.79343888063107</v>
      </c>
      <c r="C6" s="35">
        <f>NFM!C$4</f>
        <v>393.3239529398553</v>
      </c>
      <c r="D6" s="35">
        <f>NFM!D$4</f>
        <v>391.96300598946067</v>
      </c>
      <c r="E6" s="35">
        <f>NFM!E$4</f>
        <v>383.62592634111627</v>
      </c>
      <c r="F6" s="35">
        <f>NFM!F$4</f>
        <v>421.90380118017123</v>
      </c>
      <c r="G6" s="35">
        <f>NFM!G$4</f>
        <v>458.72982818349271</v>
      </c>
      <c r="H6" s="35">
        <f>NFM!H$4</f>
        <v>496.5330707428206</v>
      </c>
      <c r="I6" s="35">
        <f>NFM!I$4</f>
        <v>580.35250075002534</v>
      </c>
      <c r="J6" s="35">
        <f>NFM!J$4</f>
        <v>566.61514733447905</v>
      </c>
      <c r="K6" s="35">
        <f>NFM!K$4</f>
        <v>520.97038891925661</v>
      </c>
      <c r="L6" s="35">
        <f>NFM!L$4</f>
        <v>534.15012279638427</v>
      </c>
      <c r="M6" s="35">
        <f>NFM!M$4</f>
        <v>595.65812834478163</v>
      </c>
      <c r="N6" s="35">
        <f>NFM!N$4</f>
        <v>618.81215496874859</v>
      </c>
      <c r="O6" s="35">
        <f>NFM!O$4</f>
        <v>616.74393219907779</v>
      </c>
      <c r="P6" s="35">
        <f>NFM!P$4</f>
        <v>600.75939473878361</v>
      </c>
      <c r="Q6" s="35">
        <f>NFM!Q$4</f>
        <v>634.96513576667269</v>
      </c>
    </row>
    <row r="7" spans="1:17" x14ac:dyDescent="0.25">
      <c r="A7" s="21" t="s">
        <v>59</v>
      </c>
      <c r="B7" s="35">
        <f>NFM!B$5</f>
        <v>2363.1628203235759</v>
      </c>
      <c r="C7" s="35">
        <f>NFM!C$5</f>
        <v>2378.1690666591799</v>
      </c>
      <c r="D7" s="35">
        <f>NFM!D$5</f>
        <v>2359.7903672736106</v>
      </c>
      <c r="E7" s="35">
        <f>NFM!E$5</f>
        <v>2301.8802492663253</v>
      </c>
      <c r="F7" s="35">
        <f>NFM!F$5</f>
        <v>2508.1215400209703</v>
      </c>
      <c r="G7" s="35">
        <f>NFM!G$5</f>
        <v>2706.1356930397919</v>
      </c>
      <c r="H7" s="35">
        <f>NFM!H$5</f>
        <v>2909.6874008759837</v>
      </c>
      <c r="I7" s="35">
        <f>NFM!I$5</f>
        <v>3373.9975042501437</v>
      </c>
      <c r="J7" s="35">
        <f>NFM!J$5</f>
        <v>3285.4858348953817</v>
      </c>
      <c r="K7" s="35">
        <f>NFM!K$5</f>
        <v>3016.1655372091204</v>
      </c>
      <c r="L7" s="35">
        <f>NFM!L$5</f>
        <v>3080.1840291795106</v>
      </c>
      <c r="M7" s="35">
        <f>NFM!M$5</f>
        <v>3418.062727287097</v>
      </c>
      <c r="N7" s="35">
        <f>NFM!N$5</f>
        <v>3538.602211489575</v>
      </c>
      <c r="O7" s="35">
        <f>NFM!O$5</f>
        <v>3516.2156157947747</v>
      </c>
      <c r="P7" s="35">
        <f>NFM!P$5</f>
        <v>3414.969903519775</v>
      </c>
      <c r="Q7" s="35">
        <f>NFM!Q$5</f>
        <v>3598.1357693444788</v>
      </c>
    </row>
    <row r="8" spans="1:17" x14ac:dyDescent="0.25">
      <c r="A8" s="21" t="s">
        <v>42</v>
      </c>
      <c r="B8" s="35">
        <f>NFM!B$8</f>
        <v>2608.8238101661891</v>
      </c>
      <c r="C8" s="35">
        <f>NFM!C$8</f>
        <v>2627.344440906983</v>
      </c>
      <c r="D8" s="35">
        <f>NFM!D$8</f>
        <v>2608.6314765590628</v>
      </c>
      <c r="E8" s="35">
        <f>NFM!E$8</f>
        <v>2545.8298727825668</v>
      </c>
      <c r="F8" s="35">
        <f>NFM!F$8</f>
        <v>2777.6313118894805</v>
      </c>
      <c r="G8" s="35">
        <f>NFM!G$8</f>
        <v>3000.2571807332838</v>
      </c>
      <c r="H8" s="35">
        <f>NFM!H$8</f>
        <v>3229.0589791584484</v>
      </c>
      <c r="I8" s="35">
        <f>NFM!I$8</f>
        <v>3748.6796573425181</v>
      </c>
      <c r="J8" s="35">
        <f>NFM!J$8</f>
        <v>3651.7487252910992</v>
      </c>
      <c r="K8" s="35">
        <f>NFM!K$8</f>
        <v>2682.0862799819392</v>
      </c>
      <c r="L8" s="35">
        <f>NFM!L$8</f>
        <v>2551.555879256849</v>
      </c>
      <c r="M8" s="35">
        <f>NFM!M$8</f>
        <v>2782.2471395317407</v>
      </c>
      <c r="N8" s="35">
        <f>NFM!N$8</f>
        <v>3233.7891319067503</v>
      </c>
      <c r="O8" s="35">
        <f>NFM!O$8</f>
        <v>2875.317669204569</v>
      </c>
      <c r="P8" s="35">
        <f>NFM!P$8</f>
        <v>2802.7164588749388</v>
      </c>
      <c r="Q8" s="35">
        <f>NFM!Q$8</f>
        <v>3006.8850094118216</v>
      </c>
    </row>
    <row r="9" spans="1:17" x14ac:dyDescent="0.25">
      <c r="A9" s="23" t="s">
        <v>11</v>
      </c>
      <c r="B9" s="37">
        <f>CHI!B$3</f>
        <v>51694.617998465415</v>
      </c>
      <c r="C9" s="37">
        <f>CHI!C$3</f>
        <v>52706.02772689335</v>
      </c>
      <c r="D9" s="37">
        <f>CHI!D$3</f>
        <v>53168.19165577388</v>
      </c>
      <c r="E9" s="37">
        <f>CHI!E$3</f>
        <v>53043.4690348113</v>
      </c>
      <c r="F9" s="37">
        <f>CHI!F$3</f>
        <v>54036.392671037152</v>
      </c>
      <c r="G9" s="37">
        <f>CHI!G$3</f>
        <v>55981.981417029863</v>
      </c>
      <c r="H9" s="37">
        <f>CHI!H$3</f>
        <v>57100.40043380329</v>
      </c>
      <c r="I9" s="37">
        <f>CHI!I$3</f>
        <v>60107.210252369201</v>
      </c>
      <c r="J9" s="37">
        <f>CHI!J$3</f>
        <v>61567.444589711653</v>
      </c>
      <c r="K9" s="37">
        <f>CHI!K$3</f>
        <v>55971.911132635141</v>
      </c>
      <c r="L9" s="37">
        <f>CHI!L$3</f>
        <v>61837</v>
      </c>
      <c r="M9" s="37">
        <f>CHI!M$3</f>
        <v>62334.755958687761</v>
      </c>
      <c r="N9" s="37">
        <f>CHI!N$3</f>
        <v>61273.830663258341</v>
      </c>
      <c r="O9" s="37">
        <f>CHI!O$3</f>
        <v>60390.473367689381</v>
      </c>
      <c r="P9" s="37">
        <f>CHI!P$3</f>
        <v>62658.109071801227</v>
      </c>
      <c r="Q9" s="37">
        <f>CHI!Q$3</f>
        <v>64213.656933569539</v>
      </c>
    </row>
    <row r="10" spans="1:17" x14ac:dyDescent="0.25">
      <c r="A10" s="21" t="s">
        <v>61</v>
      </c>
      <c r="B10" s="35">
        <f>CHI!B$5</f>
        <v>20765.360668779664</v>
      </c>
      <c r="C10" s="35">
        <f>CHI!C$5</f>
        <v>20880.161902285807</v>
      </c>
      <c r="D10" s="35">
        <f>CHI!D$5</f>
        <v>21004.201310807959</v>
      </c>
      <c r="E10" s="35">
        <f>CHI!E$5</f>
        <v>20535.925899333004</v>
      </c>
      <c r="F10" s="35">
        <f>CHI!F$5</f>
        <v>20578.403542426633</v>
      </c>
      <c r="G10" s="35">
        <f>CHI!G$5</f>
        <v>20566.768802932489</v>
      </c>
      <c r="H10" s="35">
        <f>CHI!H$5</f>
        <v>20595.966914272249</v>
      </c>
      <c r="I10" s="35">
        <f>CHI!I$5</f>
        <v>21172.315944032576</v>
      </c>
      <c r="J10" s="35">
        <f>CHI!J$5</f>
        <v>23458.303203756695</v>
      </c>
      <c r="K10" s="35">
        <f>CHI!K$5</f>
        <v>20611.890846929851</v>
      </c>
      <c r="L10" s="35">
        <f>CHI!L$5</f>
        <v>24366.655920961071</v>
      </c>
      <c r="M10" s="35">
        <f>CHI!M$5</f>
        <v>24036.552527049698</v>
      </c>
      <c r="N10" s="35">
        <f>CHI!N$5</f>
        <v>23177.171022277817</v>
      </c>
      <c r="O10" s="35">
        <f>CHI!O$5</f>
        <v>23303.56949319597</v>
      </c>
      <c r="P10" s="35">
        <f>CHI!P$5</f>
        <v>23215.306610755779</v>
      </c>
      <c r="Q10" s="35">
        <f>CHI!Q$5</f>
        <v>25907.956781636109</v>
      </c>
    </row>
    <row r="11" spans="1:17" x14ac:dyDescent="0.25">
      <c r="A11" s="21" t="s">
        <v>40</v>
      </c>
      <c r="B11" s="35">
        <f>CHI!B$6</f>
        <v>17138.83751164344</v>
      </c>
      <c r="C11" s="35">
        <f>CHI!C$6</f>
        <v>17444.301282079607</v>
      </c>
      <c r="D11" s="35">
        <f>CHI!D$6</f>
        <v>17776.950252395156</v>
      </c>
      <c r="E11" s="35">
        <f>CHI!E$6</f>
        <v>16535.298809158154</v>
      </c>
      <c r="F11" s="35">
        <f>CHI!F$6</f>
        <v>16646.340111969068</v>
      </c>
      <c r="G11" s="35">
        <f>CHI!G$6</f>
        <v>16615.894059346592</v>
      </c>
      <c r="H11" s="35">
        <f>CHI!H$6</f>
        <v>16692.345424094317</v>
      </c>
      <c r="I11" s="35">
        <f>CHI!I$6</f>
        <v>18232.11762501124</v>
      </c>
      <c r="J11" s="35">
        <f>CHI!J$6</f>
        <v>15723.693728474442</v>
      </c>
      <c r="K11" s="35">
        <f>CHI!K$6</f>
        <v>14264.110525227461</v>
      </c>
      <c r="L11" s="35">
        <f>CHI!L$6</f>
        <v>16620.344079038929</v>
      </c>
      <c r="M11" s="35">
        <f>CHI!M$6</f>
        <v>16918.223830303232</v>
      </c>
      <c r="N11" s="35">
        <f>CHI!N$6</f>
        <v>16242.697457828337</v>
      </c>
      <c r="O11" s="35">
        <f>CHI!O$6</f>
        <v>15545.853497309905</v>
      </c>
      <c r="P11" s="35">
        <f>CHI!P$6</f>
        <v>16938.76763013301</v>
      </c>
      <c r="Q11" s="35">
        <f>CHI!Q$6</f>
        <v>17229.154131610507</v>
      </c>
    </row>
    <row r="12" spans="1:17" x14ac:dyDescent="0.25">
      <c r="A12" s="21" t="s">
        <v>39</v>
      </c>
      <c r="B12" s="35">
        <f>CHI!B$7</f>
        <v>13790.41981804231</v>
      </c>
      <c r="C12" s="35">
        <f>CHI!C$7</f>
        <v>14381.564542527938</v>
      </c>
      <c r="D12" s="35">
        <f>CHI!D$7</f>
        <v>14387.040092570767</v>
      </c>
      <c r="E12" s="35">
        <f>CHI!E$7</f>
        <v>15972.244326320144</v>
      </c>
      <c r="F12" s="35">
        <f>CHI!F$7</f>
        <v>16811.649016641451</v>
      </c>
      <c r="G12" s="35">
        <f>CHI!G$7</f>
        <v>18799.318554750782</v>
      </c>
      <c r="H12" s="35">
        <f>CHI!H$7</f>
        <v>19812.088095436724</v>
      </c>
      <c r="I12" s="35">
        <f>CHI!I$7</f>
        <v>20702.776683325385</v>
      </c>
      <c r="J12" s="35">
        <f>CHI!J$7</f>
        <v>22385.447657480519</v>
      </c>
      <c r="K12" s="35">
        <f>CHI!K$7</f>
        <v>21095.909760477833</v>
      </c>
      <c r="L12" s="35">
        <f>CHI!L$7</f>
        <v>20850</v>
      </c>
      <c r="M12" s="35">
        <f>CHI!M$7</f>
        <v>21379.979601334828</v>
      </c>
      <c r="N12" s="35">
        <f>CHI!N$7</f>
        <v>21853.962183152184</v>
      </c>
      <c r="O12" s="35">
        <f>CHI!O$7</f>
        <v>21541.050377183506</v>
      </c>
      <c r="P12" s="35">
        <f>CHI!P$7</f>
        <v>22504.034830912435</v>
      </c>
      <c r="Q12" s="35">
        <f>CHI!Q$7</f>
        <v>21076.546020322927</v>
      </c>
    </row>
    <row r="13" spans="1:17" x14ac:dyDescent="0.25">
      <c r="A13" s="23" t="s">
        <v>10</v>
      </c>
      <c r="B13" s="37">
        <f>NMM!B$3</f>
        <v>18299.90134824071</v>
      </c>
      <c r="C13" s="37">
        <f>NMM!C$3</f>
        <v>16671.905654855458</v>
      </c>
      <c r="D13" s="37">
        <f>NMM!D$3</f>
        <v>15566.674523753398</v>
      </c>
      <c r="E13" s="37">
        <f>NMM!E$3</f>
        <v>14648.120444345419</v>
      </c>
      <c r="F13" s="37">
        <f>NMM!F$3</f>
        <v>14830.223566986053</v>
      </c>
      <c r="G13" s="37">
        <f>NMM!G$3</f>
        <v>14306.169587892848</v>
      </c>
      <c r="H13" s="37">
        <f>NMM!H$3</f>
        <v>15361.43321932093</v>
      </c>
      <c r="I13" s="37">
        <f>NMM!I$3</f>
        <v>16234.991601517948</v>
      </c>
      <c r="J13" s="37">
        <f>NMM!J$3</f>
        <v>15487.08551663081</v>
      </c>
      <c r="K13" s="37">
        <f>NMM!K$3</f>
        <v>13374.49805274734</v>
      </c>
      <c r="L13" s="37">
        <f>NMM!L$3</f>
        <v>14253</v>
      </c>
      <c r="M13" s="37">
        <f>NMM!M$3</f>
        <v>15168.288987691485</v>
      </c>
      <c r="N13" s="37">
        <f>NMM!N$3</f>
        <v>15138.44712861241</v>
      </c>
      <c r="O13" s="37">
        <f>NMM!O$3</f>
        <v>15225.975466340315</v>
      </c>
      <c r="P13" s="37">
        <f>NMM!P$3</f>
        <v>15989.190406485755</v>
      </c>
      <c r="Q13" s="37">
        <f>NMM!Q$3</f>
        <v>15446.8932725053</v>
      </c>
    </row>
    <row r="14" spans="1:17" x14ac:dyDescent="0.25">
      <c r="A14" s="21" t="s">
        <v>38</v>
      </c>
      <c r="B14" s="35">
        <f>NMM!B$4</f>
        <v>7994.6018469873306</v>
      </c>
      <c r="C14" s="35">
        <f>NMM!C$4</f>
        <v>7196.1335356590353</v>
      </c>
      <c r="D14" s="35">
        <f>NMM!D$4</f>
        <v>6257.5368980857011</v>
      </c>
      <c r="E14" s="35">
        <f>NMM!E$4</f>
        <v>5966.0666474121044</v>
      </c>
      <c r="F14" s="35">
        <f>NMM!F$4</f>
        <v>5684.2123703189363</v>
      </c>
      <c r="G14" s="35">
        <f>NMM!G$4</f>
        <v>5521.1055839206283</v>
      </c>
      <c r="H14" s="35">
        <f>NMM!H$4</f>
        <v>6032.6261136140056</v>
      </c>
      <c r="I14" s="35">
        <f>NMM!I$4</f>
        <v>5928.4134458126446</v>
      </c>
      <c r="J14" s="35">
        <f>NMM!J$4</f>
        <v>5499.9358373430587</v>
      </c>
      <c r="K14" s="35">
        <f>NMM!K$4</f>
        <v>5563.3643885276006</v>
      </c>
      <c r="L14" s="35">
        <f>NMM!L$4</f>
        <v>5235.2730330139675</v>
      </c>
      <c r="M14" s="35">
        <f>NMM!M$4</f>
        <v>5772.6211915906024</v>
      </c>
      <c r="N14" s="35">
        <f>NMM!N$4</f>
        <v>5676.1104917308694</v>
      </c>
      <c r="O14" s="35">
        <f>NMM!O$4</f>
        <v>5837.9060344243808</v>
      </c>
      <c r="P14" s="35">
        <f>NMM!P$4</f>
        <v>6052.1067900057651</v>
      </c>
      <c r="Q14" s="35">
        <f>NMM!Q$4</f>
        <v>6054.1640880466903</v>
      </c>
    </row>
    <row r="15" spans="1:17" x14ac:dyDescent="0.25">
      <c r="A15" s="21" t="s">
        <v>37</v>
      </c>
      <c r="B15" s="35">
        <f>NMM!B$5</f>
        <v>4786.197474967641</v>
      </c>
      <c r="C15" s="35">
        <f>NMM!C$5</f>
        <v>4152.8170186198495</v>
      </c>
      <c r="D15" s="35">
        <f>NMM!D$5</f>
        <v>4652.3108867027213</v>
      </c>
      <c r="E15" s="35">
        <f>NMM!E$5</f>
        <v>4405.8016131061204</v>
      </c>
      <c r="F15" s="35">
        <f>NMM!F$5</f>
        <v>5025.2159205804755</v>
      </c>
      <c r="G15" s="35">
        <f>NMM!G$5</f>
        <v>4754.9347739220284</v>
      </c>
      <c r="H15" s="35">
        <f>NMM!H$5</f>
        <v>5071.4435780127196</v>
      </c>
      <c r="I15" s="35">
        <f>NMM!I$5</f>
        <v>5947.220037076997</v>
      </c>
      <c r="J15" s="35">
        <f>NMM!J$5</f>
        <v>5839.9303065392605</v>
      </c>
      <c r="K15" s="35">
        <f>NMM!K$5</f>
        <v>4388.9106623186926</v>
      </c>
      <c r="L15" s="35">
        <f>NMM!L$5</f>
        <v>5336.4599799838197</v>
      </c>
      <c r="M15" s="35">
        <f>NMM!M$5</f>
        <v>5589.154021276292</v>
      </c>
      <c r="N15" s="35">
        <f>NMM!N$5</f>
        <v>5888.6782132750341</v>
      </c>
      <c r="O15" s="35">
        <f>NMM!O$5</f>
        <v>5863.1678440202832</v>
      </c>
      <c r="P15" s="35">
        <f>NMM!P$5</f>
        <v>6221.6190582558438</v>
      </c>
      <c r="Q15" s="35">
        <f>NMM!Q$5</f>
        <v>5736.9646542293794</v>
      </c>
    </row>
    <row r="16" spans="1:17" x14ac:dyDescent="0.25">
      <c r="A16" s="21" t="s">
        <v>57</v>
      </c>
      <c r="B16" s="35">
        <f>NMM!B$6</f>
        <v>5519.1020262857382</v>
      </c>
      <c r="C16" s="35">
        <f>NMM!C$6</f>
        <v>5322.9551005765734</v>
      </c>
      <c r="D16" s="35">
        <f>NMM!D$6</f>
        <v>4656.8267389649745</v>
      </c>
      <c r="E16" s="35">
        <f>NMM!E$6</f>
        <v>4276.2521838271941</v>
      </c>
      <c r="F16" s="35">
        <f>NMM!F$6</f>
        <v>4120.7952760866419</v>
      </c>
      <c r="G16" s="35">
        <f>NMM!G$6</f>
        <v>4030.1292300501923</v>
      </c>
      <c r="H16" s="35">
        <f>NMM!H$6</f>
        <v>4257.363527694205</v>
      </c>
      <c r="I16" s="35">
        <f>NMM!I$6</f>
        <v>4359.3581186283063</v>
      </c>
      <c r="J16" s="35">
        <f>NMM!J$6</f>
        <v>4147.219372748491</v>
      </c>
      <c r="K16" s="35">
        <f>NMM!K$6</f>
        <v>3422.2230019010481</v>
      </c>
      <c r="L16" s="35">
        <f>NMM!L$6</f>
        <v>3681.2669870022128</v>
      </c>
      <c r="M16" s="35">
        <f>NMM!M$6</f>
        <v>3806.5137748245902</v>
      </c>
      <c r="N16" s="35">
        <f>NMM!N$6</f>
        <v>3573.6584236065069</v>
      </c>
      <c r="O16" s="35">
        <f>NMM!O$6</f>
        <v>3524.9015878956502</v>
      </c>
      <c r="P16" s="35">
        <f>NMM!P$6</f>
        <v>3715.4645582241474</v>
      </c>
      <c r="Q16" s="35">
        <f>NMM!Q$6</f>
        <v>3655.7645302292308</v>
      </c>
    </row>
    <row r="17" spans="1:17" x14ac:dyDescent="0.25">
      <c r="A17" s="23" t="s">
        <v>9</v>
      </c>
      <c r="B17" s="37">
        <f>PPA!B$3</f>
        <v>23359.64046914392</v>
      </c>
      <c r="C17" s="37">
        <f>PPA!C$3</f>
        <v>22903.411123275197</v>
      </c>
      <c r="D17" s="37">
        <f>PPA!D$3</f>
        <v>21904.129256219599</v>
      </c>
      <c r="E17" s="37">
        <f>PPA!E$3</f>
        <v>19833.211318712798</v>
      </c>
      <c r="F17" s="37">
        <f>PPA!F$3</f>
        <v>20448.814926878465</v>
      </c>
      <c r="G17" s="37">
        <f>PPA!G$3</f>
        <v>20564.596201883382</v>
      </c>
      <c r="H17" s="37">
        <f>PPA!H$3</f>
        <v>20823.600567281224</v>
      </c>
      <c r="I17" s="37">
        <f>PPA!I$3</f>
        <v>20705.887232233581</v>
      </c>
      <c r="J17" s="37">
        <f>PPA!J$3</f>
        <v>19664.604329877802</v>
      </c>
      <c r="K17" s="37">
        <f>PPA!K$3</f>
        <v>17798.696450551892</v>
      </c>
      <c r="L17" s="37">
        <f>PPA!L$3</f>
        <v>18030</v>
      </c>
      <c r="M17" s="37">
        <f>PPA!M$3</f>
        <v>17875.568142434178</v>
      </c>
      <c r="N17" s="37">
        <f>PPA!N$3</f>
        <v>18324.975120494859</v>
      </c>
      <c r="O17" s="37">
        <f>PPA!O$3</f>
        <v>17490.988708397475</v>
      </c>
      <c r="P17" s="37">
        <f>PPA!P$3</f>
        <v>17269.076305220886</v>
      </c>
      <c r="Q17" s="37">
        <f>PPA!Q$3</f>
        <v>17209.315133879805</v>
      </c>
    </row>
    <row r="18" spans="1:17" x14ac:dyDescent="0.25">
      <c r="A18" s="21" t="s">
        <v>35</v>
      </c>
      <c r="B18" s="35">
        <f>PPA!B$5</f>
        <v>221.35743273798133</v>
      </c>
      <c r="C18" s="35">
        <f>PPA!C$5</f>
        <v>220.48564385444394</v>
      </c>
      <c r="D18" s="35">
        <f>PPA!D$5</f>
        <v>217.11854698052673</v>
      </c>
      <c r="E18" s="35">
        <f>PPA!E$5</f>
        <v>224.02797599709891</v>
      </c>
      <c r="F18" s="35">
        <f>PPA!F$5</f>
        <v>217.55625967683247</v>
      </c>
      <c r="G18" s="35">
        <f>PPA!G$5</f>
        <v>232.65353322954948</v>
      </c>
      <c r="H18" s="35">
        <f>PPA!H$5</f>
        <v>233.45050636378943</v>
      </c>
      <c r="I18" s="35">
        <f>PPA!I$5</f>
        <v>236.89858361399041</v>
      </c>
      <c r="J18" s="35">
        <f>PPA!J$5</f>
        <v>221.31466655648131</v>
      </c>
      <c r="K18" s="35">
        <f>PPA!K$5</f>
        <v>198.29035252335694</v>
      </c>
      <c r="L18" s="35">
        <f>PPA!L$5</f>
        <v>201.55800000000002</v>
      </c>
      <c r="M18" s="35">
        <f>PPA!M$5</f>
        <v>218.6150758043984</v>
      </c>
      <c r="N18" s="35">
        <f>PPA!N$5</f>
        <v>228.43996552647118</v>
      </c>
      <c r="O18" s="35">
        <f>PPA!O$5</f>
        <v>220.9733732405698</v>
      </c>
      <c r="P18" s="35">
        <f>PPA!P$5</f>
        <v>284.41077975517209</v>
      </c>
      <c r="Q18" s="35">
        <f>PPA!Q$5</f>
        <v>320.14610812559675</v>
      </c>
    </row>
    <row r="19" spans="1:17" x14ac:dyDescent="0.25">
      <c r="A19" s="21" t="s">
        <v>56</v>
      </c>
      <c r="B19" s="35">
        <f>PPA!B$6</f>
        <v>10533.876591157667</v>
      </c>
      <c r="C19" s="35">
        <f>PPA!C$6</f>
        <v>10867.019911279582</v>
      </c>
      <c r="D19" s="35">
        <f>PPA!D$6</f>
        <v>10856.01664491096</v>
      </c>
      <c r="E19" s="35">
        <f>PPA!E$6</f>
        <v>10236.338492263185</v>
      </c>
      <c r="F19" s="35">
        <f>PPA!F$6</f>
        <v>10278.955759149861</v>
      </c>
      <c r="G19" s="35">
        <f>PPA!G$6</f>
        <v>10156.251033080716</v>
      </c>
      <c r="H19" s="35">
        <f>PPA!H$6</f>
        <v>10436.441877051577</v>
      </c>
      <c r="I19" s="35">
        <f>PPA!I$6</f>
        <v>10670.759587797991</v>
      </c>
      <c r="J19" s="35">
        <f>PPA!J$6</f>
        <v>10069.093923196348</v>
      </c>
      <c r="K19" s="35">
        <f>PPA!K$6</f>
        <v>9474.4097705672248</v>
      </c>
      <c r="L19" s="35">
        <f>PPA!L$6</f>
        <v>9396.4419999999991</v>
      </c>
      <c r="M19" s="35">
        <f>PPA!M$6</f>
        <v>9453.9170322887221</v>
      </c>
      <c r="N19" s="35">
        <f>PPA!N$6</f>
        <v>9928.2521335232286</v>
      </c>
      <c r="O19" s="35">
        <f>PPA!O$6</f>
        <v>9659.4178650112881</v>
      </c>
      <c r="P19" s="35">
        <f>PPA!P$6</f>
        <v>9848.6448070781425</v>
      </c>
      <c r="Q19" s="35">
        <f>PPA!Q$6</f>
        <v>9962.4839393312832</v>
      </c>
    </row>
    <row r="20" spans="1:17" x14ac:dyDescent="0.25">
      <c r="A20" s="21" t="s">
        <v>55</v>
      </c>
      <c r="B20" s="35">
        <f>PPA!B$7</f>
        <v>12604.406445248273</v>
      </c>
      <c r="C20" s="35">
        <f>PPA!C$7</f>
        <v>11815.90556814117</v>
      </c>
      <c r="D20" s="35">
        <f>PPA!D$7</f>
        <v>10830.994064328113</v>
      </c>
      <c r="E20" s="35">
        <f>PPA!E$7</f>
        <v>9372.8448504525149</v>
      </c>
      <c r="F20" s="35">
        <f>PPA!F$7</f>
        <v>9952.3029080517717</v>
      </c>
      <c r="G20" s="35">
        <f>PPA!G$7</f>
        <v>10175.691635573115</v>
      </c>
      <c r="H20" s="35">
        <f>PPA!H$7</f>
        <v>10153.708183865858</v>
      </c>
      <c r="I20" s="35">
        <f>PPA!I$7</f>
        <v>9798.229060821599</v>
      </c>
      <c r="J20" s="35">
        <f>PPA!J$7</f>
        <v>9374.1957401249729</v>
      </c>
      <c r="K20" s="35">
        <f>PPA!K$7</f>
        <v>8125.9963274613092</v>
      </c>
      <c r="L20" s="35">
        <f>PPA!L$7</f>
        <v>8432</v>
      </c>
      <c r="M20" s="35">
        <f>PPA!M$7</f>
        <v>8203.0360343410575</v>
      </c>
      <c r="N20" s="35">
        <f>PPA!N$7</f>
        <v>8168.2830214451587</v>
      </c>
      <c r="O20" s="35">
        <f>PPA!O$7</f>
        <v>7610.597470145618</v>
      </c>
      <c r="P20" s="35">
        <f>PPA!P$7</f>
        <v>7136.0207183875718</v>
      </c>
      <c r="Q20" s="35">
        <f>PPA!Q$7</f>
        <v>6926.6850864229255</v>
      </c>
    </row>
    <row r="21" spans="1:17" x14ac:dyDescent="0.25">
      <c r="A21" s="20" t="s">
        <v>54</v>
      </c>
      <c r="B21" s="36">
        <f>FBT!B$3</f>
        <v>39891.483064781321</v>
      </c>
      <c r="C21" s="36">
        <f>FBT!C$3</f>
        <v>39911.334641273832</v>
      </c>
      <c r="D21" s="36">
        <f>FBT!D$3</f>
        <v>39867.572374483039</v>
      </c>
      <c r="E21" s="36">
        <f>FBT!E$3</f>
        <v>39718.411475740308</v>
      </c>
      <c r="F21" s="36">
        <f>FBT!F$3</f>
        <v>39791.351487644984</v>
      </c>
      <c r="G21" s="36">
        <f>FBT!G$3</f>
        <v>38399.230761191066</v>
      </c>
      <c r="H21" s="36">
        <f>FBT!H$3</f>
        <v>38768.040377075165</v>
      </c>
      <c r="I21" s="36">
        <f>FBT!I$3</f>
        <v>38872.529705742076</v>
      </c>
      <c r="J21" s="36">
        <f>FBT!J$3</f>
        <v>37559.579571541813</v>
      </c>
      <c r="K21" s="36">
        <f>FBT!K$3</f>
        <v>36918.094315636539</v>
      </c>
      <c r="L21" s="36">
        <f>FBT!L$3</f>
        <v>38110</v>
      </c>
      <c r="M21" s="36">
        <f>FBT!M$3</f>
        <v>37942.507451454148</v>
      </c>
      <c r="N21" s="36">
        <f>FBT!N$3</f>
        <v>38637.383651725955</v>
      </c>
      <c r="O21" s="36">
        <f>FBT!O$3</f>
        <v>38906.789303094913</v>
      </c>
      <c r="P21" s="36">
        <f>FBT!P$3</f>
        <v>39287.993093870806</v>
      </c>
      <c r="Q21" s="36">
        <f>FBT!Q$3</f>
        <v>41216.805426790648</v>
      </c>
    </row>
    <row r="22" spans="1:17" x14ac:dyDescent="0.25">
      <c r="A22" s="18" t="s">
        <v>53</v>
      </c>
      <c r="B22" s="35">
        <f>TRE!B$3</f>
        <v>70926.230406664472</v>
      </c>
      <c r="C22" s="35">
        <f>TRE!C$3</f>
        <v>81220.937164659583</v>
      </c>
      <c r="D22" s="35">
        <f>TRE!D$3</f>
        <v>81393.704330683351</v>
      </c>
      <c r="E22" s="35">
        <f>TRE!E$3</f>
        <v>84758.782400186727</v>
      </c>
      <c r="F22" s="35">
        <f>TRE!F$3</f>
        <v>83017.103714910074</v>
      </c>
      <c r="G22" s="35">
        <f>TRE!G$3</f>
        <v>83546.023683357897</v>
      </c>
      <c r="H22" s="35">
        <f>TRE!H$3</f>
        <v>92449.11153749896</v>
      </c>
      <c r="I22" s="35">
        <f>TRE!I$3</f>
        <v>98907.160483586675</v>
      </c>
      <c r="J22" s="35">
        <f>TRE!J$3</f>
        <v>88304.388556604463</v>
      </c>
      <c r="K22" s="35">
        <f>TRE!K$3</f>
        <v>69175.898460358774</v>
      </c>
      <c r="L22" s="35">
        <f>TRE!L$3</f>
        <v>96645</v>
      </c>
      <c r="M22" s="35">
        <f>TRE!M$3</f>
        <v>108276.3127927357</v>
      </c>
      <c r="N22" s="35">
        <f>TRE!N$3</f>
        <v>109584.95131422328</v>
      </c>
      <c r="O22" s="35">
        <f>TRE!O$3</f>
        <v>109437.71452610646</v>
      </c>
      <c r="P22" s="35">
        <f>TRE!P$3</f>
        <v>121506.58709604773</v>
      </c>
      <c r="Q22" s="35">
        <f>TRE!Q$3</f>
        <v>127933.46857473311</v>
      </c>
    </row>
    <row r="23" spans="1:17" x14ac:dyDescent="0.25">
      <c r="A23" s="18" t="s">
        <v>52</v>
      </c>
      <c r="B23" s="35">
        <f>MAE!B$3</f>
        <v>182005.91910555738</v>
      </c>
      <c r="C23" s="35">
        <f>MAE!C$3</f>
        <v>175858.74242604896</v>
      </c>
      <c r="D23" s="35">
        <f>MAE!D$3</f>
        <v>170430.92549338931</v>
      </c>
      <c r="E23" s="35">
        <f>MAE!E$3</f>
        <v>171728.68192379922</v>
      </c>
      <c r="F23" s="35">
        <f>MAE!F$3</f>
        <v>179481.84568835096</v>
      </c>
      <c r="G23" s="35">
        <f>MAE!G$3</f>
        <v>181187.09434672186</v>
      </c>
      <c r="H23" s="35">
        <f>MAE!H$3</f>
        <v>196618.21139567866</v>
      </c>
      <c r="I23" s="35">
        <f>MAE!I$3</f>
        <v>209016.44443522801</v>
      </c>
      <c r="J23" s="35">
        <f>MAE!J$3</f>
        <v>209579.05681549123</v>
      </c>
      <c r="K23" s="35">
        <f>MAE!K$3</f>
        <v>164548.90328308815</v>
      </c>
      <c r="L23" s="35">
        <f>MAE!L$3</f>
        <v>192114</v>
      </c>
      <c r="M23" s="35">
        <f>MAE!M$3</f>
        <v>209190.29181973921</v>
      </c>
      <c r="N23" s="35">
        <f>MAE!N$3</f>
        <v>206975.04244150879</v>
      </c>
      <c r="O23" s="35">
        <f>MAE!O$3</f>
        <v>205972.78924572861</v>
      </c>
      <c r="P23" s="35">
        <f>MAE!P$3</f>
        <v>211614.68303119019</v>
      </c>
      <c r="Q23" s="35">
        <f>MAE!Q$3</f>
        <v>212054.23118935939</v>
      </c>
    </row>
    <row r="24" spans="1:17" x14ac:dyDescent="0.25">
      <c r="A24" s="18" t="s">
        <v>51</v>
      </c>
      <c r="B24" s="35">
        <f>TEL!B$3</f>
        <v>10006.576783952647</v>
      </c>
      <c r="C24" s="35">
        <f>TEL!C$3</f>
        <v>9461.6126689573684</v>
      </c>
      <c r="D24" s="35">
        <f>TEL!D$3</f>
        <v>8853.1510489210796</v>
      </c>
      <c r="E24" s="35">
        <f>TEL!E$3</f>
        <v>8361.7149950663643</v>
      </c>
      <c r="F24" s="35">
        <f>TEL!F$3</f>
        <v>8280.8034963859482</v>
      </c>
      <c r="G24" s="35">
        <f>TEL!G$3</f>
        <v>7894.1042444005479</v>
      </c>
      <c r="H24" s="35">
        <f>TEL!H$3</f>
        <v>8033.7031784433138</v>
      </c>
      <c r="I24" s="35">
        <f>TEL!I$3</f>
        <v>8061.5059204114223</v>
      </c>
      <c r="J24" s="35">
        <f>TEL!J$3</f>
        <v>7668.3927155931196</v>
      </c>
      <c r="K24" s="35">
        <f>TEL!K$3</f>
        <v>6243.3157777912302</v>
      </c>
      <c r="L24" s="35">
        <f>TEL!L$3</f>
        <v>6958</v>
      </c>
      <c r="M24" s="35">
        <f>TEL!M$3</f>
        <v>7464.3270916058509</v>
      </c>
      <c r="N24" s="35">
        <f>TEL!N$3</f>
        <v>7119.4411380178353</v>
      </c>
      <c r="O24" s="35">
        <f>TEL!O$3</f>
        <v>6947.0604545324168</v>
      </c>
      <c r="P24" s="35">
        <f>TEL!P$3</f>
        <v>7319.9339413729685</v>
      </c>
      <c r="Q24" s="35">
        <f>TEL!Q$3</f>
        <v>6768.8014613414598</v>
      </c>
    </row>
    <row r="25" spans="1:17" x14ac:dyDescent="0.25">
      <c r="A25" s="18" t="s">
        <v>50</v>
      </c>
      <c r="B25" s="35">
        <f>WWP!B$3</f>
        <v>8119.0397895429132</v>
      </c>
      <c r="C25" s="35">
        <f>WWP!C$3</f>
        <v>7267.7412012096638</v>
      </c>
      <c r="D25" s="35">
        <f>WWP!D$3</f>
        <v>6918.1648702509265</v>
      </c>
      <c r="E25" s="35">
        <f>WWP!E$3</f>
        <v>6554.8376144550184</v>
      </c>
      <c r="F25" s="35">
        <f>WWP!F$3</f>
        <v>6944.4444444444443</v>
      </c>
      <c r="G25" s="35">
        <f>WWP!G$3</f>
        <v>6607.5105300013583</v>
      </c>
      <c r="H25" s="35">
        <f>WWP!H$3</f>
        <v>6951.2805539334277</v>
      </c>
      <c r="I25" s="35">
        <f>WWP!I$3</f>
        <v>7103.4568566866437</v>
      </c>
      <c r="J25" s="35">
        <f>WWP!J$3</f>
        <v>6253.9247881901192</v>
      </c>
      <c r="K25" s="35">
        <f>WWP!K$3</f>
        <v>5316.1006517747237</v>
      </c>
      <c r="L25" s="35">
        <f>WWP!L$3</f>
        <v>6177</v>
      </c>
      <c r="M25" s="35">
        <f>WWP!M$3</f>
        <v>6374.0877538693103</v>
      </c>
      <c r="N25" s="35">
        <f>WWP!N$3</f>
        <v>6006.2052412824169</v>
      </c>
      <c r="O25" s="35">
        <f>WWP!O$3</f>
        <v>6006.2529280722056</v>
      </c>
      <c r="P25" s="35">
        <f>WWP!P$3</f>
        <v>5979.9947453364857</v>
      </c>
      <c r="Q25" s="35">
        <f>WWP!Q$3</f>
        <v>6636.6198217383717</v>
      </c>
    </row>
    <row r="26" spans="1:17" x14ac:dyDescent="0.25">
      <c r="A26" s="16" t="s">
        <v>49</v>
      </c>
      <c r="B26" s="34">
        <f>OIS!B$3</f>
        <v>41350.432971610215</v>
      </c>
      <c r="C26" s="34">
        <f>OIS!C$3</f>
        <v>41491.702526637542</v>
      </c>
      <c r="D26" s="34">
        <f>OIS!D$3</f>
        <v>40511.496346454667</v>
      </c>
      <c r="E26" s="34">
        <f>OIS!E$3</f>
        <v>40427.157271540884</v>
      </c>
      <c r="F26" s="34">
        <f>OIS!F$3</f>
        <v>41094.091443940153</v>
      </c>
      <c r="G26" s="34">
        <f>OIS!G$3</f>
        <v>41609.966659350539</v>
      </c>
      <c r="H26" s="34">
        <f>OIS!H$3</f>
        <v>44429.381830316175</v>
      </c>
      <c r="I26" s="34">
        <f>OIS!I$3</f>
        <v>45068.74313087116</v>
      </c>
      <c r="J26" s="34">
        <f>OIS!J$3</f>
        <v>44815.161778482383</v>
      </c>
      <c r="K26" s="34">
        <f>OIS!K$3</f>
        <v>39426.317170127324</v>
      </c>
      <c r="L26" s="34">
        <f>OIS!L$3</f>
        <v>44276</v>
      </c>
      <c r="M26" s="34">
        <f>OIS!M$3</f>
        <v>47896.263875548335</v>
      </c>
      <c r="N26" s="34">
        <f>OIS!N$3</f>
        <v>47162.760746970554</v>
      </c>
      <c r="O26" s="34">
        <f>OIS!O$3</f>
        <v>46351.980571942142</v>
      </c>
      <c r="P26" s="34">
        <f>OIS!P$3</f>
        <v>47261.944976166342</v>
      </c>
      <c r="Q26" s="34">
        <f>OIS!Q$3</f>
        <v>48704.3445534739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57569.91629561357</v>
      </c>
      <c r="C29" s="38">
        <f>ISI!C25+NFM!C43+CHI!C32+NMM!C31+PPA!C32+FBT!C12+TRE!C12+MAE!C12+TEL!C12+WWP!C12+OIS!C12</f>
        <v>56556.392700000004</v>
      </c>
      <c r="D29" s="38">
        <f>ISI!D25+NFM!D43+CHI!D32+NMM!D31+PPA!D32+FBT!D12+TRE!D12+MAE!D12+TEL!D12+WWP!D12+OIS!D12</f>
        <v>56572.271810000006</v>
      </c>
      <c r="E29" s="38">
        <f>ISI!E25+NFM!E43+CHI!E32+NMM!E31+PPA!E32+FBT!E12+TRE!E12+MAE!E12+TEL!E12+WWP!E12+OIS!E12</f>
        <v>59174.288749999992</v>
      </c>
      <c r="F29" s="38">
        <f>ISI!F25+NFM!F43+CHI!F32+NMM!F31+PPA!F32+FBT!F12+TRE!F12+MAE!F12+TEL!F12+WWP!F12+OIS!F12</f>
        <v>59262.330870000005</v>
      </c>
      <c r="G29" s="38">
        <f>ISI!G25+NFM!G43+CHI!G32+NMM!G31+PPA!G32+FBT!G12+TRE!G12+MAE!G12+TEL!G12+WWP!G12+OIS!G12</f>
        <v>59093.157098717995</v>
      </c>
      <c r="H29" s="38">
        <f>ISI!H25+NFM!H43+CHI!H32+NMM!H31+PPA!H32+FBT!H12+TRE!H12+MAE!H12+TEL!H12+WWP!H12+OIS!H12</f>
        <v>59889.183669999999</v>
      </c>
      <c r="I29" s="38">
        <f>ISI!I25+NFM!I43+CHI!I32+NMM!I31+PPA!I32+FBT!I12+TRE!I12+MAE!I12+TEL!I12+WWP!I12+OIS!I12</f>
        <v>62399.843019999986</v>
      </c>
      <c r="J29" s="38">
        <f>ISI!J25+NFM!J43+CHI!J32+NMM!J31+PPA!J32+FBT!J12+TRE!J12+MAE!J12+TEL!J12+WWP!J12+OIS!J12</f>
        <v>61416.690310000005</v>
      </c>
      <c r="K29" s="38">
        <f>ISI!K25+NFM!K43+CHI!K32+NMM!K31+PPA!K32+FBT!K12+TRE!K12+MAE!K12+TEL!K12+WWP!K12+OIS!K12</f>
        <v>53702.532190000013</v>
      </c>
      <c r="L29" s="38">
        <f>ISI!L25+NFM!L43+CHI!L32+NMM!L31+PPA!L32+FBT!L12+TRE!L12+MAE!L12+TEL!L12+WWP!L12+OIS!L12</f>
        <v>60562.184215831388</v>
      </c>
      <c r="M29" s="38">
        <f>ISI!M25+NFM!M43+CHI!M32+NMM!M31+PPA!M32+FBT!M12+TRE!M12+MAE!M12+TEL!M12+WWP!M12+OIS!M12</f>
        <v>60836.903986392463</v>
      </c>
      <c r="N29" s="38">
        <f>ISI!N25+NFM!N43+CHI!N32+NMM!N31+PPA!N32+FBT!N12+TRE!N12+MAE!N12+TEL!N12+WWP!N12+OIS!N12</f>
        <v>60586.252806624034</v>
      </c>
      <c r="O29" s="38">
        <f>ISI!O25+NFM!O43+CHI!O32+NMM!O31+PPA!O32+FBT!O12+TRE!O12+MAE!O12+TEL!O12+WWP!O12+OIS!O12</f>
        <v>60737.651616408817</v>
      </c>
      <c r="P29" s="38">
        <f>ISI!P25+NFM!P43+CHI!P32+NMM!P31+PPA!P32+FBT!P12+TRE!P12+MAE!P12+TEL!P12+WWP!P12+OIS!P12</f>
        <v>60715.008449998568</v>
      </c>
      <c r="Q29" s="38">
        <f>ISI!Q25+NFM!Q43+CHI!Q32+NMM!Q31+PPA!Q32+FBT!Q12+TRE!Q12+MAE!Q12+TEL!Q12+WWP!Q12+OIS!Q12</f>
        <v>60951.061977752244</v>
      </c>
    </row>
    <row r="30" spans="1:17" x14ac:dyDescent="0.25">
      <c r="A30" s="69" t="s">
        <v>33</v>
      </c>
      <c r="B30" s="68">
        <f t="shared" ref="B30:Q30" si="0">B31+B32</f>
        <v>9688.4106936894805</v>
      </c>
      <c r="C30" s="68">
        <f t="shared" si="0"/>
        <v>9000.3785799999932</v>
      </c>
      <c r="D30" s="68">
        <f t="shared" si="0"/>
        <v>8963.6867199999979</v>
      </c>
      <c r="E30" s="68">
        <f t="shared" si="0"/>
        <v>9977.8927299999996</v>
      </c>
      <c r="F30" s="68">
        <f t="shared" si="0"/>
        <v>8481.1666800000003</v>
      </c>
      <c r="G30" s="68">
        <f t="shared" si="0"/>
        <v>7542.0003471275841</v>
      </c>
      <c r="H30" s="68">
        <f t="shared" si="0"/>
        <v>8279.7152399999995</v>
      </c>
      <c r="I30" s="68">
        <f t="shared" si="0"/>
        <v>8153.1257299999997</v>
      </c>
      <c r="J30" s="68">
        <f t="shared" si="0"/>
        <v>7847.4849099999992</v>
      </c>
      <c r="K30" s="68">
        <f t="shared" si="0"/>
        <v>6449.754719999999</v>
      </c>
      <c r="L30" s="68">
        <f t="shared" si="0"/>
        <v>8314.1080039200733</v>
      </c>
      <c r="M30" s="68">
        <f t="shared" si="0"/>
        <v>8522.86337137999</v>
      </c>
      <c r="N30" s="68">
        <f t="shared" si="0"/>
        <v>8769.4447262626345</v>
      </c>
      <c r="O30" s="68">
        <f t="shared" si="0"/>
        <v>8932.9911528211287</v>
      </c>
      <c r="P30" s="68">
        <f t="shared" si="0"/>
        <v>9099.4971604516268</v>
      </c>
      <c r="Q30" s="68">
        <f t="shared" si="0"/>
        <v>9613.3763929584693</v>
      </c>
    </row>
    <row r="31" spans="1:17" x14ac:dyDescent="0.25">
      <c r="A31" s="53" t="s">
        <v>48</v>
      </c>
      <c r="B31" s="51">
        <f>ISI!B27+NFM!B44+CHI!B33+NMM!B32+PPA!B33+FBT!B13+TRE!B13+MAE!B13+TEL!B13+WWP!B13+OIS!B13</f>
        <v>4736.8495362227322</v>
      </c>
      <c r="C31" s="51">
        <f>ISI!C27+NFM!C44+CHI!C33+NMM!C32+PPA!C33+FBT!C13+TRE!C13+MAE!C13+TEL!C13+WWP!C13+OIS!C13</f>
        <v>4454.4957699999932</v>
      </c>
      <c r="D31" s="51">
        <f>ISI!D27+NFM!D44+CHI!D33+NMM!D32+PPA!D33+FBT!D13+TRE!D13+MAE!D13+TEL!D13+WWP!D13+OIS!D13</f>
        <v>4472.2574399999985</v>
      </c>
      <c r="E31" s="51">
        <f>ISI!E27+NFM!E44+CHI!E33+NMM!E32+PPA!E33+FBT!E13+TRE!E13+MAE!E13+TEL!E13+WWP!E13+OIS!E13</f>
        <v>5892.7429999999986</v>
      </c>
      <c r="F31" s="51">
        <f>ISI!F27+NFM!F44+CHI!F33+NMM!F32+PPA!F33+FBT!F13+TRE!F13+MAE!F13+TEL!F13+WWP!F13+OIS!F13</f>
        <v>5541.3892000000005</v>
      </c>
      <c r="G31" s="51">
        <f>ISI!G27+NFM!G44+CHI!G33+NMM!G32+PPA!G33+FBT!G13+TRE!G13+MAE!G13+TEL!G13+WWP!G13+OIS!G13</f>
        <v>4841.1646169114738</v>
      </c>
      <c r="H31" s="51">
        <f>ISI!H27+NFM!H44+CHI!H33+NMM!H32+PPA!H33+FBT!H13+TRE!H13+MAE!H13+TEL!H13+WWP!H13+OIS!H13</f>
        <v>5133.4418999999998</v>
      </c>
      <c r="I31" s="51">
        <f>ISI!I27+NFM!I44+CHI!I33+NMM!I32+PPA!I33+FBT!I13+TRE!I13+MAE!I13+TEL!I13+WWP!I13+OIS!I13</f>
        <v>5003.8438999999998</v>
      </c>
      <c r="J31" s="51">
        <f>ISI!J27+NFM!J44+CHI!J33+NMM!J32+PPA!J33+FBT!J13+TRE!J13+MAE!J13+TEL!J13+WWP!J13+OIS!J13</f>
        <v>5058.556669999999</v>
      </c>
      <c r="K31" s="51">
        <f>ISI!K27+NFM!K44+CHI!K33+NMM!K32+PPA!K33+FBT!K13+TRE!K13+MAE!K13+TEL!K13+WWP!K13+OIS!K13</f>
        <v>3964.0203099999999</v>
      </c>
      <c r="L31" s="51">
        <f>ISI!L27+NFM!L44+CHI!L33+NMM!L32+PPA!L33+FBT!L13+TRE!L13+MAE!L13+TEL!L13+WWP!L13+OIS!L13</f>
        <v>5592.3906012939124</v>
      </c>
      <c r="M31" s="51">
        <f>ISI!M27+NFM!M44+CHI!M33+NMM!M32+PPA!M33+FBT!M13+TRE!M13+MAE!M13+TEL!M13+WWP!M13+OIS!M13</f>
        <v>5902.9782530220473</v>
      </c>
      <c r="N31" s="51">
        <f>ISI!N27+NFM!N44+CHI!N33+NMM!N32+PPA!N33+FBT!N13+TRE!N13+MAE!N13+TEL!N13+WWP!N13+OIS!N13</f>
        <v>6263.281138633587</v>
      </c>
      <c r="O31" s="51">
        <f>ISI!O27+NFM!O44+CHI!O33+NMM!O32+PPA!O33+FBT!O13+TRE!O13+MAE!O13+TEL!O13+WWP!O13+OIS!O13</f>
        <v>6797.66069176367</v>
      </c>
      <c r="P31" s="51">
        <f>ISI!P27+NFM!P44+CHI!P33+NMM!P32+PPA!P33+FBT!P13+TRE!P13+MAE!P13+TEL!P13+WWP!P13+OIS!P13</f>
        <v>7000.4501116745223</v>
      </c>
      <c r="Q31" s="51">
        <f>ISI!Q27+NFM!Q44+CHI!Q33+NMM!Q32+PPA!Q33+FBT!Q13+TRE!Q13+MAE!Q13+TEL!Q13+WWP!Q13+OIS!Q13</f>
        <v>7553.9312281797438</v>
      </c>
    </row>
    <row r="32" spans="1:17" x14ac:dyDescent="0.25">
      <c r="A32" s="53" t="s">
        <v>47</v>
      </c>
      <c r="B32" s="51">
        <f>ISI!B28</f>
        <v>4951.5611574667482</v>
      </c>
      <c r="C32" s="51">
        <f>ISI!C28</f>
        <v>4545.8828099999992</v>
      </c>
      <c r="D32" s="51">
        <f>ISI!D28</f>
        <v>4491.4292800000003</v>
      </c>
      <c r="E32" s="51">
        <f>ISI!E28</f>
        <v>4085.1497300000001</v>
      </c>
      <c r="F32" s="51">
        <f>ISI!F28</f>
        <v>2939.7774799999997</v>
      </c>
      <c r="G32" s="51">
        <f>ISI!G28</f>
        <v>2700.8357302161103</v>
      </c>
      <c r="H32" s="51">
        <f>ISI!H28</f>
        <v>3146.2733399999997</v>
      </c>
      <c r="I32" s="51">
        <f>ISI!I28</f>
        <v>3149.2818299999999</v>
      </c>
      <c r="J32" s="51">
        <f>ISI!J28</f>
        <v>2788.9282399999997</v>
      </c>
      <c r="K32" s="51">
        <f>ISI!K28</f>
        <v>2485.7344099999996</v>
      </c>
      <c r="L32" s="51">
        <f>ISI!L28</f>
        <v>2721.7174026261609</v>
      </c>
      <c r="M32" s="51">
        <f>ISI!M28</f>
        <v>2619.8851183579418</v>
      </c>
      <c r="N32" s="51">
        <f>ISI!N28</f>
        <v>2506.163587629047</v>
      </c>
      <c r="O32" s="51">
        <f>ISI!O28</f>
        <v>2135.3304610574592</v>
      </c>
      <c r="P32" s="51">
        <f>ISI!P28</f>
        <v>2099.047048777104</v>
      </c>
      <c r="Q32" s="51">
        <f>ISI!Q28</f>
        <v>2059.4451647787255</v>
      </c>
    </row>
    <row r="33" spans="1:17" x14ac:dyDescent="0.25">
      <c r="A33" s="67" t="s">
        <v>32</v>
      </c>
      <c r="B33" s="66">
        <f t="shared" ref="B33:Q33" si="1">SUM(B34:B38)</f>
        <v>5990.6077196967635</v>
      </c>
      <c r="C33" s="66">
        <f t="shared" si="1"/>
        <v>5704.0965700000079</v>
      </c>
      <c r="D33" s="66">
        <f t="shared" si="1"/>
        <v>5641.3044900000041</v>
      </c>
      <c r="E33" s="66">
        <f t="shared" si="1"/>
        <v>6101.469060000004</v>
      </c>
      <c r="F33" s="66">
        <f t="shared" si="1"/>
        <v>5466.5079199999927</v>
      </c>
      <c r="G33" s="66">
        <f t="shared" si="1"/>
        <v>5203.7247626132421</v>
      </c>
      <c r="H33" s="66">
        <f t="shared" si="1"/>
        <v>4959.1883000000034</v>
      </c>
      <c r="I33" s="66">
        <f t="shared" si="1"/>
        <v>5107.7784099999953</v>
      </c>
      <c r="J33" s="66">
        <f t="shared" si="1"/>
        <v>5243.9161500000064</v>
      </c>
      <c r="K33" s="66">
        <f t="shared" si="1"/>
        <v>4427.4313600000023</v>
      </c>
      <c r="L33" s="66">
        <f t="shared" si="1"/>
        <v>4290.6539646812653</v>
      </c>
      <c r="M33" s="66">
        <f t="shared" si="1"/>
        <v>3736.7117791211067</v>
      </c>
      <c r="N33" s="66">
        <f t="shared" si="1"/>
        <v>3437.1107348269943</v>
      </c>
      <c r="O33" s="66">
        <f t="shared" si="1"/>
        <v>3261.8791624214459</v>
      </c>
      <c r="P33" s="66">
        <f t="shared" si="1"/>
        <v>3003.4177655280987</v>
      </c>
      <c r="Q33" s="66">
        <f t="shared" si="1"/>
        <v>3051.6147018179981</v>
      </c>
    </row>
    <row r="34" spans="1:17" x14ac:dyDescent="0.25">
      <c r="A34" s="53" t="s">
        <v>31</v>
      </c>
      <c r="B34" s="51">
        <f>ISI!B30+NFM!B46+CHI!B35+NMM!B34+PPA!B35+FBT!B15+TRE!B15+MAE!B15+TEL!B15+WWP!B15+OIS!B15</f>
        <v>82.756110223096059</v>
      </c>
      <c r="C34" s="51">
        <f>ISI!C30+NFM!C46+CHI!C35+NMM!C34+PPA!C35+FBT!C15+TRE!C15+MAE!C15+TEL!C15+WWP!C15+OIS!C15</f>
        <v>17.70383</v>
      </c>
      <c r="D34" s="51">
        <f>ISI!D30+NFM!D46+CHI!D35+NMM!D34+PPA!D35+FBT!D15+TRE!D15+MAE!D15+TEL!D15+WWP!D15+OIS!D15</f>
        <v>2.3995299999999999</v>
      </c>
      <c r="E34" s="51">
        <f>ISI!E30+NFM!E46+CHI!E35+NMM!E34+PPA!E35+FBT!E15+TRE!E15+MAE!E15+TEL!E15+WWP!E15+OIS!E15</f>
        <v>499.00031999999999</v>
      </c>
      <c r="F34" s="51">
        <f>ISI!F30+NFM!F46+CHI!F35+NMM!F34+PPA!F35+FBT!F15+TRE!F15+MAE!F15+TEL!F15+WWP!F15+OIS!F15</f>
        <v>381.90354000000002</v>
      </c>
      <c r="G34" s="51">
        <f>ISI!G30+NFM!G46+CHI!G35+NMM!G34+PPA!G35+FBT!G15+TRE!G15+MAE!G15+TEL!G15+WWP!G15+OIS!G15</f>
        <v>397.20158941550642</v>
      </c>
      <c r="H34" s="51">
        <f>ISI!H30+NFM!H46+CHI!H35+NMM!H34+PPA!H35+FBT!H15+TRE!H15+MAE!H15+TEL!H15+WWP!H15+OIS!H15</f>
        <v>421.79570999999999</v>
      </c>
      <c r="I34" s="51">
        <f>ISI!I30+NFM!I46+CHI!I35+NMM!I34+PPA!I35+FBT!I15+TRE!I15+MAE!I15+TEL!I15+WWP!I15+OIS!I15</f>
        <v>417.30155000000002</v>
      </c>
      <c r="J34" s="51">
        <f>ISI!J30+NFM!J46+CHI!J35+NMM!J34+PPA!J35+FBT!J15+TRE!J15+MAE!J15+TEL!J15+WWP!J15+OIS!J15</f>
        <v>414.78476999999998</v>
      </c>
      <c r="K34" s="51">
        <f>ISI!K30+NFM!K46+CHI!K35+NMM!K34+PPA!K35+FBT!K15+TRE!K15+MAE!K15+TEL!K15+WWP!K15+OIS!K15</f>
        <v>334.59584999999998</v>
      </c>
      <c r="L34" s="51">
        <f>ISI!L30+NFM!L46+CHI!L35+NMM!L34+PPA!L35+FBT!L15+TRE!L15+MAE!L15+TEL!L15+WWP!L15+OIS!L15</f>
        <v>373.1007286621371</v>
      </c>
      <c r="M34" s="51">
        <f>ISI!M30+NFM!M46+CHI!M35+NMM!M34+PPA!M35+FBT!M15+TRE!M15+MAE!M15+TEL!M15+WWP!M15+OIS!M15</f>
        <v>357.8868196126565</v>
      </c>
      <c r="N34" s="51">
        <f>ISI!N30+NFM!N46+CHI!N35+NMM!N34+PPA!N35+FBT!N15+TRE!N15+MAE!N15+TEL!N15+WWP!N15+OIS!N15</f>
        <v>325.45237179111155</v>
      </c>
      <c r="O34" s="51">
        <f>ISI!O30+NFM!O46+CHI!O35+NMM!O34+PPA!O35+FBT!O15+TRE!O15+MAE!O15+TEL!O15+WWP!O15+OIS!O15</f>
        <v>314.29727994289021</v>
      </c>
      <c r="P34" s="51">
        <f>ISI!P30+NFM!P46+CHI!P35+NMM!P34+PPA!P35+FBT!P15+TRE!P15+MAE!P15+TEL!P15+WWP!P15+OIS!P15</f>
        <v>350.84049050519093</v>
      </c>
      <c r="Q34" s="51">
        <f>ISI!Q30+NFM!Q46+CHI!Q35+NMM!Q34+PPA!Q35+FBT!Q15+TRE!Q15+MAE!Q15+TEL!Q15+WWP!Q15+OIS!Q15</f>
        <v>414.50846441157546</v>
      </c>
    </row>
    <row r="35" spans="1:17" x14ac:dyDescent="0.25">
      <c r="A35" s="53" t="s">
        <v>30</v>
      </c>
      <c r="B35" s="51">
        <f>ISI!B31+NFM!B47+CHI!B36+NMM!B35+PPA!B36+FBT!B16+TRE!B16+MAE!B16+TEL!B16+WWP!B16+OIS!B16</f>
        <v>707.55668247122935</v>
      </c>
      <c r="C35" s="51">
        <f>ISI!C31+NFM!C47+CHI!C36+NMM!C35+PPA!C36+FBT!C16+TRE!C16+MAE!C16+TEL!C16+WWP!C16+OIS!C16</f>
        <v>760.29789000000005</v>
      </c>
      <c r="D35" s="51">
        <f>ISI!D31+NFM!D47+CHI!D36+NMM!D35+PPA!D36+FBT!D16+TRE!D16+MAE!D16+TEL!D16+WWP!D16+OIS!D16</f>
        <v>648.24373999999989</v>
      </c>
      <c r="E35" s="51">
        <f>ISI!E31+NFM!E47+CHI!E36+NMM!E35+PPA!E36+FBT!E16+TRE!E16+MAE!E16+TEL!E16+WWP!E16+OIS!E16</f>
        <v>535.63661000000002</v>
      </c>
      <c r="F35" s="51">
        <f>ISI!F31+NFM!F47+CHI!F36+NMM!F35+PPA!F36+FBT!F16+TRE!F16+MAE!F16+TEL!F16+WWP!F16+OIS!F16</f>
        <v>225.3130500000002</v>
      </c>
      <c r="G35" s="51">
        <f>ISI!G31+NFM!G47+CHI!G36+NMM!G35+PPA!G36+FBT!G16+TRE!G16+MAE!G16+TEL!G16+WWP!G16+OIS!G16</f>
        <v>156.01708296134029</v>
      </c>
      <c r="H35" s="51">
        <f>ISI!H31+NFM!H47+CHI!H36+NMM!H35+PPA!H36+FBT!H16+TRE!H16+MAE!H16+TEL!H16+WWP!H16+OIS!H16</f>
        <v>230.58270999999991</v>
      </c>
      <c r="I35" s="51">
        <f>ISI!I31+NFM!I47+CHI!I36+NMM!I35+PPA!I36+FBT!I16+TRE!I16+MAE!I16+TEL!I16+WWP!I16+OIS!I16</f>
        <v>367.69946000000004</v>
      </c>
      <c r="J35" s="51">
        <f>ISI!J31+NFM!J47+CHI!J36+NMM!J35+PPA!J36+FBT!J16+TRE!J16+MAE!J16+TEL!J16+WWP!J16+OIS!J16</f>
        <v>235.30316999999991</v>
      </c>
      <c r="K35" s="51">
        <f>ISI!K31+NFM!K47+CHI!K36+NMM!K35+PPA!K36+FBT!K16+TRE!K16+MAE!K16+TEL!K16+WWP!K16+OIS!K16</f>
        <v>225.40050999999994</v>
      </c>
      <c r="L35" s="51">
        <f>ISI!L31+NFM!L47+CHI!L36+NMM!L35+PPA!L36+FBT!L16+TRE!L16+MAE!L16+TEL!L16+WWP!L16+OIS!L16</f>
        <v>261.65588054340628</v>
      </c>
      <c r="M35" s="51">
        <f>ISI!M31+NFM!M47+CHI!M36+NMM!M35+PPA!M36+FBT!M16+TRE!M16+MAE!M16+TEL!M16+WWP!M16+OIS!M16</f>
        <v>201.20148775631876</v>
      </c>
      <c r="N35" s="51">
        <f>ISI!N31+NFM!N47+CHI!N36+NMM!N35+PPA!N36+FBT!N16+TRE!N16+MAE!N16+TEL!N16+WWP!N16+OIS!N16</f>
        <v>178.10737644561914</v>
      </c>
      <c r="O35" s="51">
        <f>ISI!O31+NFM!O47+CHI!O36+NMM!O35+PPA!O36+FBT!O16+TRE!O16+MAE!O16+TEL!O16+WWP!O16+OIS!O16</f>
        <v>94.558426865645274</v>
      </c>
      <c r="P35" s="51">
        <f>ISI!P31+NFM!P47+CHI!P36+NMM!P35+PPA!P36+FBT!P16+TRE!P16+MAE!P16+TEL!P16+WWP!P16+OIS!P16</f>
        <v>81.255985462760236</v>
      </c>
      <c r="Q35" s="51">
        <f>ISI!Q31+NFM!Q47+CHI!Q36+NMM!Q35+PPA!Q36+FBT!Q16+TRE!Q16+MAE!Q16+TEL!Q16+WWP!Q16+OIS!Q16</f>
        <v>91.024046689113888</v>
      </c>
    </row>
    <row r="36" spans="1:17" x14ac:dyDescent="0.25">
      <c r="A36" s="53" t="s">
        <v>76</v>
      </c>
      <c r="B36" s="51">
        <f>ISI!B32+NFM!B48+CHI!B37+NMM!B36+PPA!B37+FBT!B17+TRE!B17+MAE!B17+TEL!B17+WWP!B17+OIS!B17</f>
        <v>2472.4838190735541</v>
      </c>
      <c r="C36" s="51">
        <f>ISI!C32+NFM!C48+CHI!C37+NMM!C36+PPA!C37+FBT!C17+TRE!C17+MAE!C17+TEL!C17+WWP!C17+OIS!C17</f>
        <v>2305.4972500000076</v>
      </c>
      <c r="D36" s="51">
        <f>ISI!D32+NFM!D48+CHI!D37+NMM!D36+PPA!D37+FBT!D17+TRE!D17+MAE!D17+TEL!D17+WWP!D17+OIS!D17</f>
        <v>2292.141260000004</v>
      </c>
      <c r="E36" s="51">
        <f>ISI!E32+NFM!E48+CHI!E37+NMM!E36+PPA!E37+FBT!E17+TRE!E17+MAE!E17+TEL!E17+WWP!E17+OIS!E17</f>
        <v>1940.7239400000035</v>
      </c>
      <c r="F36" s="51">
        <f>ISI!F32+NFM!F48+CHI!F37+NMM!F36+PPA!F37+FBT!F17+TRE!F17+MAE!F17+TEL!F17+WWP!F17+OIS!F17</f>
        <v>1770.6946999999927</v>
      </c>
      <c r="G36" s="51">
        <f>ISI!G32+NFM!G48+CHI!G37+NMM!G36+PPA!G37+FBT!G17+TRE!G17+MAE!G17+TEL!G17+WWP!G17+OIS!G17</f>
        <v>1748.144866910312</v>
      </c>
      <c r="H36" s="51">
        <f>ISI!H32+NFM!H48+CHI!H37+NMM!H36+PPA!H37+FBT!H17+TRE!H17+MAE!H17+TEL!H17+WWP!H17+OIS!H17</f>
        <v>1679.6634600000034</v>
      </c>
      <c r="I36" s="51">
        <f>ISI!I32+NFM!I48+CHI!I37+NMM!I36+PPA!I37+FBT!I17+TRE!I17+MAE!I17+TEL!I17+WWP!I17+OIS!I17</f>
        <v>1693.5983999999951</v>
      </c>
      <c r="J36" s="51">
        <f>ISI!J32+NFM!J48+CHI!J37+NMM!J36+PPA!J37+FBT!J17+TRE!J17+MAE!J17+TEL!J17+WWP!J17+OIS!J17</f>
        <v>1995.2636000000057</v>
      </c>
      <c r="K36" s="51">
        <f>ISI!K32+NFM!K48+CHI!K37+NMM!K36+PPA!K37+FBT!K17+TRE!K17+MAE!K17+TEL!K17+WWP!K17+OIS!K17</f>
        <v>1752.8949100000025</v>
      </c>
      <c r="L36" s="51">
        <f>ISI!L32+NFM!L48+CHI!L37+NMM!L36+PPA!L37+FBT!L17+TRE!L17+MAE!L17+TEL!L17+WWP!L17+OIS!L17</f>
        <v>1740.6854457492736</v>
      </c>
      <c r="M36" s="51">
        <f>ISI!M32+NFM!M48+CHI!M37+NMM!M36+PPA!M37+FBT!M17+TRE!M17+MAE!M17+TEL!M17+WWP!M17+OIS!M17</f>
        <v>1305.4364974445707</v>
      </c>
      <c r="N36" s="51">
        <f>ISI!N32+NFM!N48+CHI!N37+NMM!N36+PPA!N37+FBT!N17+TRE!N17+MAE!N17+TEL!N17+WWP!N17+OIS!N17</f>
        <v>1173.1628600991753</v>
      </c>
      <c r="O36" s="51">
        <f>ISI!O32+NFM!O48+CHI!O37+NMM!O36+PPA!O37+FBT!O17+TRE!O17+MAE!O17+TEL!O17+WWP!O17+OIS!O17</f>
        <v>1057.3865716292059</v>
      </c>
      <c r="P36" s="51">
        <f>ISI!P32+NFM!P48+CHI!P37+NMM!P36+PPA!P37+FBT!P17+TRE!P17+MAE!P17+TEL!P17+WWP!P17+OIS!P17</f>
        <v>811.24672871841176</v>
      </c>
      <c r="Q36" s="51">
        <f>ISI!Q32+NFM!Q48+CHI!Q37+NMM!Q36+PPA!Q37+FBT!Q17+TRE!Q17+MAE!Q17+TEL!Q17+WWP!Q17+OIS!Q17</f>
        <v>750.57308080764051</v>
      </c>
    </row>
    <row r="37" spans="1:17" x14ac:dyDescent="0.25">
      <c r="A37" s="53" t="s">
        <v>29</v>
      </c>
      <c r="B37" s="51">
        <f>ISI!B33+NFM!B49+CHI!B38+NMM!B37+PPA!B38+FBT!B18+TRE!B18+MAE!B18+TEL!B18+WWP!B18+OIS!B18</f>
        <v>2124.7730347233733</v>
      </c>
      <c r="C37" s="51">
        <f>ISI!C33+NFM!C49+CHI!C38+NMM!C37+PPA!C38+FBT!C18+TRE!C18+MAE!C18+TEL!C18+WWP!C18+OIS!C18</f>
        <v>2430.4976799999999</v>
      </c>
      <c r="D37" s="51">
        <f>ISI!D33+NFM!D49+CHI!D38+NMM!D37+PPA!D38+FBT!D18+TRE!D18+MAE!D18+TEL!D18+WWP!D18+OIS!D18</f>
        <v>2465.7942500000004</v>
      </c>
      <c r="E37" s="51">
        <f>ISI!E33+NFM!E49+CHI!E38+NMM!E37+PPA!E38+FBT!E18+TRE!E18+MAE!E18+TEL!E18+WWP!E18+OIS!E18</f>
        <v>2779.1042200000006</v>
      </c>
      <c r="F37" s="51">
        <f>ISI!F33+NFM!F49+CHI!F38+NMM!F37+PPA!F38+FBT!F18+TRE!F18+MAE!F18+TEL!F18+WWP!F18+OIS!F18</f>
        <v>2666.2468300000005</v>
      </c>
      <c r="G37" s="51">
        <f>ISI!G33+NFM!G49+CHI!G38+NMM!G37+PPA!G38+FBT!G18+TRE!G18+MAE!G18+TEL!G18+WWP!G18+OIS!G18</f>
        <v>2469.3777022647805</v>
      </c>
      <c r="H37" s="51">
        <f>ISI!H33+NFM!H49+CHI!H38+NMM!H37+PPA!H38+FBT!H18+TRE!H18+MAE!H18+TEL!H18+WWP!H18+OIS!H18</f>
        <v>2357.0465500000005</v>
      </c>
      <c r="I37" s="51">
        <f>ISI!I33+NFM!I49+CHI!I38+NMM!I37+PPA!I38+FBT!I18+TRE!I18+MAE!I18+TEL!I18+WWP!I18+OIS!I18</f>
        <v>2330.8146999999999</v>
      </c>
      <c r="J37" s="51">
        <f>ISI!J33+NFM!J49+CHI!J38+NMM!J37+PPA!J38+FBT!J18+TRE!J18+MAE!J18+TEL!J18+WWP!J18+OIS!J18</f>
        <v>2258.5320100000004</v>
      </c>
      <c r="K37" s="51">
        <f>ISI!K33+NFM!K49+CHI!K38+NMM!K37+PPA!K38+FBT!K18+TRE!K18+MAE!K18+TEL!K18+WWP!K18+OIS!K18</f>
        <v>1827.0438999999999</v>
      </c>
      <c r="L37" s="51">
        <f>ISI!L33+NFM!L49+CHI!L38+NMM!L37+PPA!L38+FBT!L18+TRE!L18+MAE!L18+TEL!L18+WWP!L18+OIS!L18</f>
        <v>1694.4942559349167</v>
      </c>
      <c r="M37" s="51">
        <f>ISI!M33+NFM!M49+CHI!M38+NMM!M37+PPA!M38+FBT!M18+TRE!M18+MAE!M18+TEL!M18+WWP!M18+OIS!M18</f>
        <v>1650.7551432363068</v>
      </c>
      <c r="N37" s="51">
        <f>ISI!N33+NFM!N49+CHI!N38+NMM!N37+PPA!N38+FBT!N18+TRE!N18+MAE!N18+TEL!N18+WWP!N18+OIS!N18</f>
        <v>1537.402836011287</v>
      </c>
      <c r="O37" s="51">
        <f>ISI!O33+NFM!O49+CHI!O38+NMM!O37+PPA!O38+FBT!O18+TRE!O18+MAE!O18+TEL!O18+WWP!O18+OIS!O18</f>
        <v>1550.8501742417689</v>
      </c>
      <c r="P37" s="51">
        <f>ISI!P33+NFM!P49+CHI!P38+NMM!P37+PPA!P38+FBT!P18+TRE!P18+MAE!P18+TEL!P18+WWP!P18+OIS!P18</f>
        <v>1510.4107604538415</v>
      </c>
      <c r="Q37" s="51">
        <f>ISI!Q33+NFM!Q49+CHI!Q38+NMM!Q37+PPA!Q38+FBT!Q18+TRE!Q18+MAE!Q18+TEL!Q18+WWP!Q18+OIS!Q18</f>
        <v>1502.6612756125105</v>
      </c>
    </row>
    <row r="38" spans="1:17" x14ac:dyDescent="0.25">
      <c r="A38" s="53" t="s">
        <v>28</v>
      </c>
      <c r="B38" s="51">
        <f>ISI!B34+NFM!B50+CHI!B39+NMM!B38+PPA!B39+FBT!B19+TRE!B19+MAE!B19+TEL!B19+WWP!B19+OIS!B19</f>
        <v>603.0380732055105</v>
      </c>
      <c r="C38" s="51">
        <f>ISI!C34+NFM!C50+CHI!C39+NMM!C38+PPA!C39+FBT!C19+TRE!C19+MAE!C19+TEL!C19+WWP!C19+OIS!C19</f>
        <v>190.09992</v>
      </c>
      <c r="D38" s="51">
        <f>ISI!D34+NFM!D50+CHI!D39+NMM!D38+PPA!D39+FBT!D19+TRE!D19+MAE!D19+TEL!D19+WWP!D19+OIS!D19</f>
        <v>232.72570999999999</v>
      </c>
      <c r="E38" s="51">
        <f>ISI!E34+NFM!E50+CHI!E39+NMM!E38+PPA!E39+FBT!E19+TRE!E19+MAE!E19+TEL!E19+WWP!E19+OIS!E19</f>
        <v>347.00396999999998</v>
      </c>
      <c r="F38" s="51">
        <f>ISI!F34+NFM!F50+CHI!F39+NMM!F38+PPA!F39+FBT!F19+TRE!F19+MAE!F19+TEL!F19+WWP!F19+OIS!F19</f>
        <v>422.34979999999996</v>
      </c>
      <c r="G38" s="51">
        <f>ISI!G34+NFM!G50+CHI!G39+NMM!G38+PPA!G39+FBT!G19+TRE!G19+MAE!G19+TEL!G19+WWP!G19+OIS!G19</f>
        <v>432.98352106130284</v>
      </c>
      <c r="H38" s="51">
        <f>ISI!H34+NFM!H50+CHI!H39+NMM!H38+PPA!H39+FBT!H19+TRE!H19+MAE!H19+TEL!H19+WWP!H19+OIS!H19</f>
        <v>270.09986999999995</v>
      </c>
      <c r="I38" s="51">
        <f>ISI!I34+NFM!I50+CHI!I39+NMM!I38+PPA!I39+FBT!I19+TRE!I19+MAE!I19+TEL!I19+WWP!I19+OIS!I19</f>
        <v>298.36429999999996</v>
      </c>
      <c r="J38" s="51">
        <f>ISI!J34+NFM!J50+CHI!J39+NMM!J38+PPA!J39+FBT!J19+TRE!J19+MAE!J19+TEL!J19+WWP!J19+OIS!J19</f>
        <v>340.0326</v>
      </c>
      <c r="K38" s="51">
        <f>ISI!K34+NFM!K50+CHI!K39+NMM!K38+PPA!K39+FBT!K19+TRE!K19+MAE!K19+TEL!K19+WWP!K19+OIS!K19</f>
        <v>287.49618999999996</v>
      </c>
      <c r="L38" s="51">
        <f>ISI!L34+NFM!L50+CHI!L39+NMM!L38+PPA!L39+FBT!L19+TRE!L19+MAE!L19+TEL!L19+WWP!L19+OIS!L19</f>
        <v>220.71765379153157</v>
      </c>
      <c r="M38" s="51">
        <f>ISI!M34+NFM!M50+CHI!M39+NMM!M38+PPA!M39+FBT!M19+TRE!M19+MAE!M19+TEL!M19+WWP!M19+OIS!M19</f>
        <v>221.43183107125432</v>
      </c>
      <c r="N38" s="51">
        <f>ISI!N34+NFM!N50+CHI!N39+NMM!N38+PPA!N39+FBT!N19+TRE!N19+MAE!N19+TEL!N19+WWP!N19+OIS!N19</f>
        <v>222.98529047980114</v>
      </c>
      <c r="O38" s="51">
        <f>ISI!O34+NFM!O50+CHI!O39+NMM!O38+PPA!O39+FBT!O19+TRE!O19+MAE!O19+TEL!O19+WWP!O19+OIS!O19</f>
        <v>244.78670974193594</v>
      </c>
      <c r="P38" s="51">
        <f>ISI!P34+NFM!P50+CHI!P39+NMM!P38+PPA!P39+FBT!P19+TRE!P19+MAE!P19+TEL!P19+WWP!P19+OIS!P19</f>
        <v>249.6638003878941</v>
      </c>
      <c r="Q38" s="51">
        <f>ISI!Q34+NFM!Q50+CHI!Q39+NMM!Q38+PPA!Q39+FBT!Q19+TRE!Q19+MAE!Q19+TEL!Q19+WWP!Q19+OIS!Q19</f>
        <v>292.84783429715731</v>
      </c>
    </row>
    <row r="39" spans="1:17" x14ac:dyDescent="0.25">
      <c r="A39" s="67" t="s">
        <v>75</v>
      </c>
      <c r="B39" s="66">
        <f t="shared" ref="B39:Q39" si="2">B40+B41</f>
        <v>22343.608283387053</v>
      </c>
      <c r="C39" s="66">
        <f t="shared" si="2"/>
        <v>21451.020360000002</v>
      </c>
      <c r="D39" s="66">
        <f t="shared" si="2"/>
        <v>21341.008490000004</v>
      </c>
      <c r="E39" s="66">
        <f t="shared" si="2"/>
        <v>20223.86601999999</v>
      </c>
      <c r="F39" s="66">
        <f t="shared" si="2"/>
        <v>21473.402350000004</v>
      </c>
      <c r="G39" s="66">
        <f t="shared" si="2"/>
        <v>21776.335729375998</v>
      </c>
      <c r="H39" s="66">
        <f t="shared" si="2"/>
        <v>21341.40724</v>
      </c>
      <c r="I39" s="66">
        <f t="shared" si="2"/>
        <v>22447.238219999999</v>
      </c>
      <c r="J39" s="66">
        <f t="shared" si="2"/>
        <v>22409.556840000001</v>
      </c>
      <c r="K39" s="66">
        <f t="shared" si="2"/>
        <v>19247.922319999998</v>
      </c>
      <c r="L39" s="66">
        <f t="shared" si="2"/>
        <v>22069.964914346863</v>
      </c>
      <c r="M39" s="66">
        <f t="shared" si="2"/>
        <v>21552.710045456835</v>
      </c>
      <c r="N39" s="66">
        <f t="shared" si="2"/>
        <v>21599.078492934612</v>
      </c>
      <c r="O39" s="66">
        <f t="shared" si="2"/>
        <v>21533.178651968985</v>
      </c>
      <c r="P39" s="66">
        <f t="shared" si="2"/>
        <v>21045.578305312025</v>
      </c>
      <c r="Q39" s="66">
        <f t="shared" si="2"/>
        <v>21162.381328569965</v>
      </c>
    </row>
    <row r="40" spans="1:17" x14ac:dyDescent="0.25">
      <c r="A40" s="53" t="s">
        <v>66</v>
      </c>
      <c r="B40" s="51">
        <f>ISI!B36+NFM!B52+CHI!B41+NMM!B40+PPA!B41+FBT!B21+TRE!B21+MAE!B21+TEL!B21+WWP!B21+OIS!B21</f>
        <v>19256.811502976903</v>
      </c>
      <c r="C40" s="51">
        <f>ISI!C36+NFM!C52+CHI!C41+NMM!C40+PPA!C41+FBT!C21+TRE!C21+MAE!C21+TEL!C21+WWP!C21+OIS!C21</f>
        <v>18632.809410000002</v>
      </c>
      <c r="D40" s="51">
        <f>ISI!D36+NFM!D52+CHI!D41+NMM!D40+PPA!D41+FBT!D21+TRE!D21+MAE!D21+TEL!D21+WWP!D21+OIS!D21</f>
        <v>18606.831890000005</v>
      </c>
      <c r="E40" s="51">
        <f>ISI!E36+NFM!E52+CHI!E41+NMM!E40+PPA!E41+FBT!E21+TRE!E21+MAE!E21+TEL!E21+WWP!E21+OIS!E21</f>
        <v>17866.171159999991</v>
      </c>
      <c r="F40" s="51">
        <f>ISI!F36+NFM!F52+CHI!F41+NMM!F40+PPA!F41+FBT!F21+TRE!F21+MAE!F21+TEL!F21+WWP!F21+OIS!F21</f>
        <v>18955.580370000003</v>
      </c>
      <c r="G40" s="51">
        <f>ISI!G36+NFM!G52+CHI!G41+NMM!G40+PPA!G41+FBT!G21+TRE!G21+MAE!G21+TEL!G21+WWP!G21+OIS!G21</f>
        <v>19254.534984510519</v>
      </c>
      <c r="H40" s="51">
        <f>ISI!H36+NFM!H52+CHI!H41+NMM!H40+PPA!H41+FBT!H21+TRE!H21+MAE!H21+TEL!H21+WWP!H21+OIS!H21</f>
        <v>18767.708890000002</v>
      </c>
      <c r="I40" s="51">
        <f>ISI!I36+NFM!I52+CHI!I41+NMM!I40+PPA!I41+FBT!I21+TRE!I21+MAE!I21+TEL!I21+WWP!I21+OIS!I21</f>
        <v>20267.54105</v>
      </c>
      <c r="J40" s="51">
        <f>ISI!J36+NFM!J52+CHI!J41+NMM!J40+PPA!J41+FBT!J21+TRE!J21+MAE!J21+TEL!J21+WWP!J21+OIS!J21</f>
        <v>20040.68636</v>
      </c>
      <c r="K40" s="51">
        <f>ISI!K36+NFM!K52+CHI!K41+NMM!K40+PPA!K41+FBT!K21+TRE!K21+MAE!K21+TEL!K21+WWP!K21+OIS!K21</f>
        <v>17397.364769999996</v>
      </c>
      <c r="L40" s="51">
        <f>ISI!L36+NFM!L52+CHI!L41+NMM!L40+PPA!L41+FBT!L21+TRE!L21+MAE!L21+TEL!L21+WWP!L21+OIS!L21</f>
        <v>19632.160385828665</v>
      </c>
      <c r="M40" s="51">
        <f>ISI!M36+NFM!M52+CHI!M41+NMM!M40+PPA!M41+FBT!M21+TRE!M21+MAE!M21+TEL!M21+WWP!M21+OIS!M21</f>
        <v>18987.480887212303</v>
      </c>
      <c r="N40" s="51">
        <f>ISI!N36+NFM!N52+CHI!N41+NMM!N40+PPA!N41+FBT!N21+TRE!N21+MAE!N21+TEL!N21+WWP!N21+OIS!N21</f>
        <v>19073.060359989824</v>
      </c>
      <c r="O40" s="51">
        <f>ISI!O36+NFM!O52+CHI!O41+NMM!O40+PPA!O41+FBT!O21+TRE!O21+MAE!O21+TEL!O21+WWP!O21+OIS!O21</f>
        <v>19185.657885630262</v>
      </c>
      <c r="P40" s="51">
        <f>ISI!P36+NFM!P52+CHI!P41+NMM!P40+PPA!P41+FBT!P21+TRE!P21+MAE!P21+TEL!P21+WWP!P21+OIS!P21</f>
        <v>18712.131300234905</v>
      </c>
      <c r="Q40" s="51">
        <f>ISI!Q36+NFM!Q52+CHI!Q41+NMM!Q40+PPA!Q41+FBT!Q21+TRE!Q21+MAE!Q21+TEL!Q21+WWP!Q21+OIS!Q21</f>
        <v>18700.339682311005</v>
      </c>
    </row>
    <row r="41" spans="1:17" x14ac:dyDescent="0.25">
      <c r="A41" s="53" t="s">
        <v>25</v>
      </c>
      <c r="B41" s="51">
        <f>ISI!B37+NFM!B53+CHI!B42+NMM!B41+PPA!B42+FBT!B22+TRE!B22+MAE!B22+TEL!B22+WWP!B22+OIS!B22</f>
        <v>3086.7967804101504</v>
      </c>
      <c r="C41" s="51">
        <f>ISI!C37+NFM!C53+CHI!C42+NMM!C41+PPA!C42+FBT!C22+TRE!C22+MAE!C22+TEL!C22+WWP!C22+OIS!C22</f>
        <v>2818.2109499999997</v>
      </c>
      <c r="D41" s="51">
        <f>ISI!D37+NFM!D53+CHI!D42+NMM!D41+PPA!D42+FBT!D22+TRE!D22+MAE!D22+TEL!D22+WWP!D22+OIS!D22</f>
        <v>2734.1765999999998</v>
      </c>
      <c r="E41" s="51">
        <f>ISI!E37+NFM!E53+CHI!E42+NMM!E41+PPA!E42+FBT!E22+TRE!E22+MAE!E22+TEL!E22+WWP!E22+OIS!E22</f>
        <v>2357.6948600000001</v>
      </c>
      <c r="F41" s="51">
        <f>ISI!F37+NFM!F53+CHI!F42+NMM!F41+PPA!F42+FBT!F22+TRE!F22+MAE!F22+TEL!F22+WWP!F22+OIS!F22</f>
        <v>2517.8219800000002</v>
      </c>
      <c r="G41" s="51">
        <f>ISI!G37+NFM!G53+CHI!G42+NMM!G41+PPA!G42+FBT!G22+TRE!G22+MAE!G22+TEL!G22+WWP!G22+OIS!G22</f>
        <v>2521.800744865478</v>
      </c>
      <c r="H41" s="51">
        <f>ISI!H37+NFM!H53+CHI!H42+NMM!H41+PPA!H42+FBT!H22+TRE!H22+MAE!H22+TEL!H22+WWP!H22+OIS!H22</f>
        <v>2573.6983499999997</v>
      </c>
      <c r="I41" s="51">
        <f>ISI!I37+NFM!I53+CHI!I42+NMM!I41+PPA!I42+FBT!I22+TRE!I22+MAE!I22+TEL!I22+WWP!I22+OIS!I22</f>
        <v>2179.6971699999999</v>
      </c>
      <c r="J41" s="51">
        <f>ISI!J37+NFM!J53+CHI!J42+NMM!J41+PPA!J42+FBT!J22+TRE!J22+MAE!J22+TEL!J22+WWP!J22+OIS!J22</f>
        <v>2368.87048</v>
      </c>
      <c r="K41" s="51">
        <f>ISI!K37+NFM!K53+CHI!K42+NMM!K41+PPA!K42+FBT!K22+TRE!K22+MAE!K22+TEL!K22+WWP!K22+OIS!K22</f>
        <v>1850.55755</v>
      </c>
      <c r="L41" s="51">
        <f>ISI!L37+NFM!L53+CHI!L42+NMM!L41+PPA!L42+FBT!L22+TRE!L22+MAE!L22+TEL!L22+WWP!L22+OIS!L22</f>
        <v>2437.8045285181979</v>
      </c>
      <c r="M41" s="51">
        <f>ISI!M37+NFM!M53+CHI!M42+NMM!M41+PPA!M42+FBT!M22+TRE!M22+MAE!M22+TEL!M22+WWP!M22+OIS!M22</f>
        <v>2565.2291582445309</v>
      </c>
      <c r="N41" s="51">
        <f>ISI!N37+NFM!N53+CHI!N42+NMM!N41+PPA!N42+FBT!N22+TRE!N22+MAE!N22+TEL!N22+WWP!N22+OIS!N22</f>
        <v>2526.018132944786</v>
      </c>
      <c r="O41" s="51">
        <f>ISI!O37+NFM!O53+CHI!O42+NMM!O41+PPA!O42+FBT!O22+TRE!O22+MAE!O22+TEL!O22+WWP!O22+OIS!O22</f>
        <v>2347.5207663387246</v>
      </c>
      <c r="P41" s="51">
        <f>ISI!P37+NFM!P53+CHI!P42+NMM!P41+PPA!P42+FBT!P22+TRE!P22+MAE!P22+TEL!P22+WWP!P22+OIS!P22</f>
        <v>2333.4470050771215</v>
      </c>
      <c r="Q41" s="51">
        <f>ISI!Q37+NFM!Q53+CHI!Q42+NMM!Q41+PPA!Q42+FBT!Q22+TRE!Q22+MAE!Q22+TEL!Q22+WWP!Q22+OIS!Q22</f>
        <v>2462.0416462589592</v>
      </c>
    </row>
    <row r="42" spans="1:17" x14ac:dyDescent="0.25">
      <c r="A42" s="67" t="s">
        <v>24</v>
      </c>
      <c r="B42" s="66">
        <f t="shared" ref="B42:Q42" si="3">SUM(B43:B47)</f>
        <v>453.35335157938636</v>
      </c>
      <c r="C42" s="66">
        <f t="shared" si="3"/>
        <v>635.78769000000023</v>
      </c>
      <c r="D42" s="66">
        <f t="shared" si="3"/>
        <v>758.4934300000001</v>
      </c>
      <c r="E42" s="66">
        <f t="shared" si="3"/>
        <v>1355.8824999999999</v>
      </c>
      <c r="F42" s="66">
        <f t="shared" si="3"/>
        <v>1796.8339200000005</v>
      </c>
      <c r="G42" s="66">
        <f t="shared" si="3"/>
        <v>2033.7730123837125</v>
      </c>
      <c r="H42" s="66">
        <f t="shared" si="3"/>
        <v>1841.9492199999995</v>
      </c>
      <c r="I42" s="66">
        <f t="shared" si="3"/>
        <v>2496.4830600000005</v>
      </c>
      <c r="J42" s="66">
        <f t="shared" si="3"/>
        <v>2122.3658000000009</v>
      </c>
      <c r="K42" s="66">
        <f t="shared" si="3"/>
        <v>2580.6466800000003</v>
      </c>
      <c r="L42" s="66">
        <f t="shared" si="3"/>
        <v>3093.6792956862241</v>
      </c>
      <c r="M42" s="66">
        <f t="shared" si="3"/>
        <v>3216.6097825884481</v>
      </c>
      <c r="N42" s="66">
        <f t="shared" si="3"/>
        <v>2829.3887195819761</v>
      </c>
      <c r="O42" s="66">
        <f t="shared" si="3"/>
        <v>3197.712923352884</v>
      </c>
      <c r="P42" s="66">
        <f t="shared" si="3"/>
        <v>3734.7418713908974</v>
      </c>
      <c r="Q42" s="66">
        <f t="shared" si="3"/>
        <v>3645.1752501987926</v>
      </c>
    </row>
    <row r="43" spans="1:17" x14ac:dyDescent="0.25">
      <c r="A43" s="53" t="s">
        <v>23</v>
      </c>
      <c r="B43" s="51">
        <f>ISI!B39+NFM!B55+CHI!B44+NMM!B43+PPA!B44+FBT!B24+TRE!B24+MAE!B24+TEL!B24+WWP!B24+OIS!B24</f>
        <v>334.3842222280914</v>
      </c>
      <c r="C43" s="51">
        <f>ISI!C39+NFM!C55+CHI!C44+NMM!C43+PPA!C44+FBT!C24+TRE!C24+MAE!C24+TEL!C24+WWP!C24+OIS!C24</f>
        <v>334.39364000000023</v>
      </c>
      <c r="D43" s="51">
        <f>ISI!D39+NFM!D55+CHI!D44+NMM!D43+PPA!D44+FBT!D24+TRE!D24+MAE!D24+TEL!D24+WWP!D24+OIS!D24</f>
        <v>334.39343000000008</v>
      </c>
      <c r="E43" s="51">
        <f>ISI!E39+NFM!E55+CHI!E44+NMM!E43+PPA!E44+FBT!E24+TRE!E24+MAE!E24+TEL!E24+WWP!E24+OIS!E24</f>
        <v>1327.88168</v>
      </c>
      <c r="F43" s="51">
        <f>ISI!F39+NFM!F55+CHI!F44+NMM!F43+PPA!F44+FBT!F24+TRE!F24+MAE!F24+TEL!F24+WWP!F24+OIS!F24</f>
        <v>1773.4236800000003</v>
      </c>
      <c r="G43" s="51">
        <f>ISI!G39+NFM!G55+CHI!G44+NMM!G43+PPA!G44+FBT!G24+TRE!G24+MAE!G24+TEL!G24+WWP!G24+OIS!G24</f>
        <v>1998.1133164502317</v>
      </c>
      <c r="H43" s="51">
        <f>ISI!H39+NFM!H55+CHI!H44+NMM!H43+PPA!H44+FBT!H24+TRE!H24+MAE!H24+TEL!H24+WWP!H24+OIS!H24</f>
        <v>1819.0519499999994</v>
      </c>
      <c r="I43" s="51">
        <f>ISI!I39+NFM!I55+CHI!I44+NMM!I43+PPA!I44+FBT!I24+TRE!I24+MAE!I24+TEL!I24+WWP!I24+OIS!I24</f>
        <v>2431.8855400000002</v>
      </c>
      <c r="J43" s="51">
        <f>ISI!J39+NFM!J55+CHI!J44+NMM!J43+PPA!J44+FBT!J24+TRE!J24+MAE!J24+TEL!J24+WWP!J24+OIS!J24</f>
        <v>2016.381270000001</v>
      </c>
      <c r="K43" s="51">
        <f>ISI!K39+NFM!K55+CHI!K44+NMM!K43+PPA!K44+FBT!K24+TRE!K24+MAE!K24+TEL!K24+WWP!K24+OIS!K24</f>
        <v>2507.9507200000003</v>
      </c>
      <c r="L43" s="51">
        <f>ISI!L39+NFM!L55+CHI!L44+NMM!L43+PPA!L44+FBT!L24+TRE!L24+MAE!L24+TEL!L24+WWP!L24+OIS!L24</f>
        <v>2890.516601681843</v>
      </c>
      <c r="M43" s="51">
        <f>ISI!M39+NFM!M55+CHI!M44+NMM!M43+PPA!M44+FBT!M24+TRE!M24+MAE!M24+TEL!M24+WWP!M24+OIS!M24</f>
        <v>2994.124782747233</v>
      </c>
      <c r="N43" s="51">
        <f>ISI!N39+NFM!N55+CHI!N44+NMM!N43+PPA!N44+FBT!N24+TRE!N24+MAE!N24+TEL!N24+WWP!N24+OIS!N24</f>
        <v>2771.4448176666247</v>
      </c>
      <c r="O43" s="51">
        <f>ISI!O39+NFM!O55+CHI!O44+NMM!O43+PPA!O44+FBT!O24+TRE!O24+MAE!O24+TEL!O24+WWP!O24+OIS!O24</f>
        <v>3125.3905473416771</v>
      </c>
      <c r="P43" s="51">
        <f>ISI!P39+NFM!P55+CHI!P44+NMM!P43+PPA!P44+FBT!P24+TRE!P24+MAE!P24+TEL!P24+WWP!P24+OIS!P24</f>
        <v>3659.0753390543741</v>
      </c>
      <c r="Q43" s="51">
        <f>ISI!Q39+NFM!Q55+CHI!Q44+NMM!Q43+PPA!Q44+FBT!Q24+TRE!Q24+MAE!Q24+TEL!Q24+WWP!Q24+OIS!Q24</f>
        <v>3565.0662082316539</v>
      </c>
    </row>
    <row r="44" spans="1:17" x14ac:dyDescent="0.25">
      <c r="A44" s="53" t="s">
        <v>74</v>
      </c>
      <c r="B44" s="51">
        <f>ISI!B40+NFM!B56+CHI!B45+NMM!B44+PPA!B45+FBT!B25+TRE!B25+MAE!B25+TEL!B25+WWP!B25+OIS!B25</f>
        <v>118.96912935129495</v>
      </c>
      <c r="C44" s="51">
        <f>ISI!C40+NFM!C56+CHI!C45+NMM!C44+PPA!C45+FBT!C25+TRE!C25+MAE!C25+TEL!C25+WWP!C25+OIS!C25</f>
        <v>301.39404999999999</v>
      </c>
      <c r="D44" s="51">
        <f>ISI!D40+NFM!D56+CHI!D45+NMM!D44+PPA!D45+FBT!D25+TRE!D25+MAE!D25+TEL!D25+WWP!D25+OIS!D25</f>
        <v>424.1</v>
      </c>
      <c r="E44" s="51">
        <f>ISI!E40+NFM!E56+CHI!E45+NMM!E44+PPA!E45+FBT!E25+TRE!E25+MAE!E25+TEL!E25+WWP!E25+OIS!E25</f>
        <v>11.801150000000007</v>
      </c>
      <c r="F44" s="51">
        <f>ISI!F40+NFM!F56+CHI!F45+NMM!F44+PPA!F45+FBT!F25+TRE!F25+MAE!F25+TEL!F25+WWP!F25+OIS!F25</f>
        <v>18.910079999999994</v>
      </c>
      <c r="G44" s="51">
        <f>ISI!G40+NFM!G56+CHI!G45+NMM!G44+PPA!G45+FBT!G25+TRE!G25+MAE!G25+TEL!G25+WWP!G25+OIS!G25</f>
        <v>26.416358809397053</v>
      </c>
      <c r="H44" s="51">
        <f>ISI!H40+NFM!H56+CHI!H45+NMM!H44+PPA!H45+FBT!H25+TRE!H25+MAE!H25+TEL!H25+WWP!H25+OIS!H25</f>
        <v>14.599110000000024</v>
      </c>
      <c r="I44" s="51">
        <f>ISI!I40+NFM!I56+CHI!I45+NMM!I44+PPA!I45+FBT!I25+TRE!I25+MAE!I25+TEL!I25+WWP!I25+OIS!I25</f>
        <v>48.699880000000007</v>
      </c>
      <c r="J44" s="51">
        <f>ISI!J40+NFM!J56+CHI!J45+NMM!J44+PPA!J45+FBT!J25+TRE!J25+MAE!J25+TEL!J25+WWP!J25+OIS!J25</f>
        <v>40.501090000000033</v>
      </c>
      <c r="K44" s="51">
        <f>ISI!K40+NFM!K56+CHI!K45+NMM!K44+PPA!K45+FBT!K25+TRE!K25+MAE!K25+TEL!K25+WWP!K25+OIS!K25</f>
        <v>35.897829999999885</v>
      </c>
      <c r="L44" s="51">
        <f>ISI!L40+NFM!L56+CHI!L45+NMM!L44+PPA!L45+FBT!L25+TRE!L25+MAE!L25+TEL!L25+WWP!L25+OIS!L25</f>
        <v>155.56062162538888</v>
      </c>
      <c r="M44" s="51">
        <f>ISI!M40+NFM!M56+CHI!M45+NMM!M44+PPA!M45+FBT!M25+TRE!M25+MAE!M25+TEL!M25+WWP!M25+OIS!M25</f>
        <v>186.82530236408536</v>
      </c>
      <c r="N44" s="51">
        <f>ISI!N40+NFM!N56+CHI!N45+NMM!N44+PPA!N45+FBT!N25+TRE!N25+MAE!N25+TEL!N25+WWP!N25+OIS!N25</f>
        <v>46.670397503131547</v>
      </c>
      <c r="O44" s="51">
        <f>ISI!O40+NFM!O56+CHI!O45+NMM!O44+PPA!O45+FBT!O25+TRE!O25+MAE!O25+TEL!O25+WWP!O25+OIS!O25</f>
        <v>51.662230075970001</v>
      </c>
      <c r="P44" s="51">
        <f>ISI!P40+NFM!P56+CHI!P45+NMM!P44+PPA!P45+FBT!P25+TRE!P25+MAE!P25+TEL!P25+WWP!P25+OIS!P25</f>
        <v>52.928377221635856</v>
      </c>
      <c r="Q44" s="51">
        <f>ISI!Q40+NFM!Q56+CHI!Q45+NMM!Q44+PPA!Q45+FBT!Q25+TRE!Q25+MAE!Q25+TEL!Q25+WWP!Q25+OIS!Q25</f>
        <v>60.213147818190691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16.199669999999998</v>
      </c>
      <c r="F45" s="51">
        <f>ISI!F41+NFM!F57+CHI!F46+NMM!F45+PPA!F46+FBT!F26+TRE!F26+MAE!F26+TEL!F26+WWP!F26+OIS!F26</f>
        <v>4.5001599999999984</v>
      </c>
      <c r="G45" s="51">
        <f>ISI!G41+NFM!G57+CHI!G46+NMM!G45+PPA!G46+FBT!G26+TRE!G26+MAE!G26+TEL!G26+WWP!G26+OIS!G26</f>
        <v>9.2433371240838085</v>
      </c>
      <c r="H45" s="51">
        <f>ISI!H41+NFM!H57+CHI!H46+NMM!H45+PPA!H46+FBT!H26+TRE!H26+MAE!H26+TEL!H26+WWP!H26+OIS!H26</f>
        <v>8.2981600000000526</v>
      </c>
      <c r="I45" s="51">
        <f>ISI!I41+NFM!I57+CHI!I46+NMM!I45+PPA!I46+FBT!I26+TRE!I26+MAE!I26+TEL!I26+WWP!I26+OIS!I26</f>
        <v>15.897640000000024</v>
      </c>
      <c r="J45" s="51">
        <f>ISI!J41+NFM!J57+CHI!J46+NMM!J45+PPA!J46+FBT!J26+TRE!J26+MAE!J26+TEL!J26+WWP!J26+OIS!J26</f>
        <v>65.483439999999959</v>
      </c>
      <c r="K45" s="51">
        <f>ISI!K41+NFM!K57+CHI!K46+NMM!K45+PPA!K46+FBT!K26+TRE!K26+MAE!K26+TEL!K26+WWP!K26+OIS!K26</f>
        <v>36.798129999999986</v>
      </c>
      <c r="L45" s="51">
        <f>ISI!L41+NFM!L57+CHI!L46+NMM!L45+PPA!L46+FBT!L26+TRE!L26+MAE!L26+TEL!L26+WWP!L26+OIS!L26</f>
        <v>47.602072378992219</v>
      </c>
      <c r="M45" s="51">
        <f>ISI!M41+NFM!M57+CHI!M46+NMM!M45+PPA!M46+FBT!M26+TRE!M26+MAE!M26+TEL!M26+WWP!M26+OIS!M26</f>
        <v>35.659697477129413</v>
      </c>
      <c r="N45" s="51">
        <f>ISI!N41+NFM!N57+CHI!N46+NMM!N45+PPA!N46+FBT!N26+TRE!N26+MAE!N26+TEL!N26+WWP!N26+OIS!N26</f>
        <v>11.27350441222006</v>
      </c>
      <c r="O45" s="51">
        <f>ISI!O41+NFM!O57+CHI!O46+NMM!O45+PPA!O46+FBT!O26+TRE!O26+MAE!O26+TEL!O26+WWP!O26+OIS!O26</f>
        <v>20.660145935236791</v>
      </c>
      <c r="P45" s="51">
        <f>ISI!P41+NFM!P57+CHI!P46+NMM!P45+PPA!P46+FBT!P26+TRE!P26+MAE!P26+TEL!P26+WWP!P26+OIS!P26</f>
        <v>22.738155114887281</v>
      </c>
      <c r="Q45" s="51">
        <f>ISI!Q41+NFM!Q57+CHI!Q46+NMM!Q45+PPA!Q46+FBT!Q26+TRE!Q26+MAE!Q26+TEL!Q26+WWP!Q26+OIS!Q26</f>
        <v>19.895894148947935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900.47282791754333</v>
      </c>
      <c r="C48" s="64">
        <f>ISI!C44+NFM!C60+CHI!C49+NMM!C48+PPA!C49+FBT!C29+TRE!C29+MAE!C29+TEL!C29+WWP!C29+OIS!C29</f>
        <v>915.00063000000046</v>
      </c>
      <c r="D48" s="64">
        <f>ISI!D44+NFM!D60+CHI!D49+NMM!D48+PPA!D49+FBT!D29+TRE!D29+MAE!D29+TEL!D29+WWP!D29+OIS!D29</f>
        <v>901.30158000000029</v>
      </c>
      <c r="E48" s="64">
        <f>ISI!E44+NFM!E60+CHI!E49+NMM!E48+PPA!E49+FBT!E29+TRE!E29+MAE!E29+TEL!E29+WWP!E29+OIS!E29</f>
        <v>2555.3967599999996</v>
      </c>
      <c r="F48" s="64">
        <f>ISI!F44+NFM!F60+CHI!F49+NMM!F48+PPA!F49+FBT!F29+TRE!F29+MAE!F29+TEL!F29+WWP!F29+OIS!F29</f>
        <v>2517.0742800000012</v>
      </c>
      <c r="G48" s="64">
        <f>ISI!G44+NFM!G60+CHI!G49+NMM!G48+PPA!G49+FBT!G29+TRE!G29+MAE!G29+TEL!G29+WWP!G29+OIS!G29</f>
        <v>2712.6447638894278</v>
      </c>
      <c r="H48" s="64">
        <f>ISI!H44+NFM!H60+CHI!H49+NMM!H48+PPA!H49+FBT!H29+TRE!H29+MAE!H29+TEL!H29+WWP!H29+OIS!H29</f>
        <v>3535.4315199999992</v>
      </c>
      <c r="I48" s="64">
        <f>ISI!I44+NFM!I60+CHI!I49+NMM!I48+PPA!I49+FBT!I29+TRE!I29+MAE!I29+TEL!I29+WWP!I29+OIS!I29</f>
        <v>3618.5935199999999</v>
      </c>
      <c r="J48" s="64">
        <f>ISI!J44+NFM!J60+CHI!J49+NMM!J48+PPA!J49+FBT!J29+TRE!J29+MAE!J29+TEL!J29+WWP!J29+OIS!J29</f>
        <v>3589.9038300000002</v>
      </c>
      <c r="K48" s="64">
        <f>ISI!K44+NFM!K60+CHI!K49+NMM!K48+PPA!K49+FBT!K29+TRE!K29+MAE!K29+TEL!K29+WWP!K29+OIS!K29</f>
        <v>3626.0956499999998</v>
      </c>
      <c r="L48" s="64">
        <f>ISI!L44+NFM!L60+CHI!L49+NMM!L48+PPA!L49+FBT!L29+TRE!L29+MAE!L29+TEL!L29+WWP!L29+OIS!L29</f>
        <v>3487.6752083983438</v>
      </c>
      <c r="M48" s="64">
        <f>ISI!M44+NFM!M60+CHI!M49+NMM!M48+PPA!M49+FBT!M29+TRE!M29+MAE!M29+TEL!M29+WWP!M29+OIS!M29</f>
        <v>4048.343075357132</v>
      </c>
      <c r="N48" s="64">
        <f>ISI!N44+NFM!N60+CHI!N49+NMM!N48+PPA!N49+FBT!N29+TRE!N29+MAE!N29+TEL!N29+WWP!N29+OIS!N29</f>
        <v>4498.1852341495705</v>
      </c>
      <c r="O48" s="64">
        <f>ISI!O44+NFM!O60+CHI!O49+NMM!O48+PPA!O49+FBT!O29+TRE!O29+MAE!O29+TEL!O29+WWP!O29+OIS!O29</f>
        <v>4528.2324890399886</v>
      </c>
      <c r="P48" s="64">
        <f>ISI!P44+NFM!P60+CHI!P49+NMM!P48+PPA!P49+FBT!P29+TRE!P29+MAE!P29+TEL!P29+WWP!P29+OIS!P29</f>
        <v>4160.8375019481928</v>
      </c>
      <c r="Q48" s="64">
        <f>ISI!Q44+NFM!Q60+CHI!Q49+NMM!Q48+PPA!Q49+FBT!Q29+TRE!Q29+MAE!Q29+TEL!Q29+WWP!Q29+OIS!Q29</f>
        <v>4142.3043852106684</v>
      </c>
    </row>
    <row r="49" spans="1:17" x14ac:dyDescent="0.25">
      <c r="A49" s="63" t="s">
        <v>21</v>
      </c>
      <c r="B49" s="62">
        <f>ISI!B45+NFM!B61+CHI!B50+NMM!B49+PPA!B50+FBT!B30+TRE!B30+MAE!B30+TEL!B30+WWP!B30+OIS!B30</f>
        <v>18193.463419343352</v>
      </c>
      <c r="C49" s="62">
        <f>ISI!C45+NFM!C61+CHI!C50+NMM!C49+PPA!C50+FBT!C30+TRE!C30+MAE!C30+TEL!C30+WWP!C30+OIS!C30</f>
        <v>18850.10887</v>
      </c>
      <c r="D49" s="62">
        <f>ISI!D45+NFM!D61+CHI!D50+NMM!D49+PPA!D50+FBT!D30+TRE!D30+MAE!D30+TEL!D30+WWP!D30+OIS!D30</f>
        <v>18966.477100000004</v>
      </c>
      <c r="E49" s="62">
        <f>ISI!E45+NFM!E61+CHI!E50+NMM!E49+PPA!E50+FBT!E30+TRE!E30+MAE!E30+TEL!E30+WWP!E30+OIS!E30</f>
        <v>18959.781680000004</v>
      </c>
      <c r="F49" s="62">
        <f>ISI!F45+NFM!F61+CHI!F50+NMM!F49+PPA!F50+FBT!F30+TRE!F30+MAE!F30+TEL!F30+WWP!F30+OIS!F30</f>
        <v>19527.345720000001</v>
      </c>
      <c r="G49" s="62">
        <f>ISI!G45+NFM!G61+CHI!G50+NMM!G49+PPA!G50+FBT!G30+TRE!G30+MAE!G30+TEL!G30+WWP!G30+OIS!G30</f>
        <v>19824.678483328033</v>
      </c>
      <c r="H49" s="62">
        <f>ISI!H45+NFM!H61+CHI!H50+NMM!H49+PPA!H50+FBT!H30+TRE!H30+MAE!H30+TEL!H30+WWP!H30+OIS!H30</f>
        <v>19931.492149999998</v>
      </c>
      <c r="I49" s="62">
        <f>ISI!I45+NFM!I61+CHI!I50+NMM!I49+PPA!I50+FBT!I30+TRE!I30+MAE!I30+TEL!I30+WWP!I30+OIS!I30</f>
        <v>20576.624080000005</v>
      </c>
      <c r="J49" s="62">
        <f>ISI!J45+NFM!J61+CHI!J50+NMM!J49+PPA!J50+FBT!J30+TRE!J30+MAE!J30+TEL!J30+WWP!J30+OIS!J30</f>
        <v>20203.462779999994</v>
      </c>
      <c r="K49" s="62">
        <f>ISI!K45+NFM!K61+CHI!K50+NMM!K49+PPA!K50+FBT!K30+TRE!K30+MAE!K30+TEL!K30+WWP!K30+OIS!K30</f>
        <v>17370.68146</v>
      </c>
      <c r="L49" s="62">
        <f>ISI!L45+NFM!L61+CHI!L50+NMM!L49+PPA!L50+FBT!L30+TRE!L30+MAE!L30+TEL!L30+WWP!L30+OIS!L30</f>
        <v>19306.102828798616</v>
      </c>
      <c r="M49" s="62">
        <f>ISI!M45+NFM!M61+CHI!M50+NMM!M49+PPA!M50+FBT!M30+TRE!M30+MAE!M30+TEL!M30+WWP!M30+OIS!M30</f>
        <v>19759.665932488959</v>
      </c>
      <c r="N49" s="62">
        <f>ISI!N45+NFM!N61+CHI!N50+NMM!N49+PPA!N50+FBT!N30+TRE!N30+MAE!N30+TEL!N30+WWP!N30+OIS!N30</f>
        <v>19453.044898868247</v>
      </c>
      <c r="O49" s="62">
        <f>ISI!O45+NFM!O61+CHI!O50+NMM!O49+PPA!O50+FBT!O30+TRE!O30+MAE!O30+TEL!O30+WWP!O30+OIS!O30</f>
        <v>19283.657236804389</v>
      </c>
      <c r="P49" s="62">
        <f>ISI!P45+NFM!P61+CHI!P50+NMM!P49+PPA!P50+FBT!P30+TRE!P30+MAE!P30+TEL!P30+WWP!P30+OIS!P30</f>
        <v>19670.935845367727</v>
      </c>
      <c r="Q49" s="62">
        <f>ISI!Q45+NFM!Q61+CHI!Q50+NMM!Q49+PPA!Q50+FBT!Q30+TRE!Q30+MAE!Q30+TEL!Q30+WWP!Q30+OIS!Q30</f>
        <v>19336.209918996363</v>
      </c>
    </row>
    <row r="50" spans="1:17" x14ac:dyDescent="0.25">
      <c r="A50" s="50" t="s">
        <v>65</v>
      </c>
      <c r="B50" s="38">
        <f t="shared" ref="B50:Q50" si="4">SUM(B51,B54,B60,B64,B68,B72:B77)</f>
        <v>57569.91629561357</v>
      </c>
      <c r="C50" s="38">
        <f t="shared" si="4"/>
        <v>56556.392700000004</v>
      </c>
      <c r="D50" s="38">
        <f t="shared" si="4"/>
        <v>56572.271810000006</v>
      </c>
      <c r="E50" s="38">
        <f t="shared" si="4"/>
        <v>59174.28875</v>
      </c>
      <c r="F50" s="38">
        <f t="shared" si="4"/>
        <v>59262.330870000005</v>
      </c>
      <c r="G50" s="38">
        <f t="shared" si="4"/>
        <v>59093.157098717988</v>
      </c>
      <c r="H50" s="38">
        <f t="shared" si="4"/>
        <v>59889.183669999999</v>
      </c>
      <c r="I50" s="38">
        <f t="shared" si="4"/>
        <v>62399.843019999986</v>
      </c>
      <c r="J50" s="38">
        <f t="shared" si="4"/>
        <v>61416.690310000005</v>
      </c>
      <c r="K50" s="38">
        <f t="shared" si="4"/>
        <v>53702.532190000013</v>
      </c>
      <c r="L50" s="38">
        <f t="shared" si="4"/>
        <v>60562.184215831403</v>
      </c>
      <c r="M50" s="38">
        <f t="shared" si="4"/>
        <v>60836.903986392463</v>
      </c>
      <c r="N50" s="38">
        <f t="shared" si="4"/>
        <v>60586.252806624034</v>
      </c>
      <c r="O50" s="38">
        <f t="shared" si="4"/>
        <v>60737.651616408824</v>
      </c>
      <c r="P50" s="38">
        <f t="shared" si="4"/>
        <v>60715.008449998568</v>
      </c>
      <c r="Q50" s="38">
        <f t="shared" si="4"/>
        <v>60951.061977752244</v>
      </c>
    </row>
    <row r="51" spans="1:17" x14ac:dyDescent="0.25">
      <c r="A51" s="61" t="s">
        <v>13</v>
      </c>
      <c r="B51" s="45">
        <f>ISI!B$46</f>
        <v>14807.282643141252</v>
      </c>
      <c r="C51" s="45">
        <f>ISI!C$46</f>
        <v>14243.118300000002</v>
      </c>
      <c r="D51" s="45">
        <f>ISI!D$46</f>
        <v>14135.736600000009</v>
      </c>
      <c r="E51" s="45">
        <f>ISI!E$46</f>
        <v>15381.890529999999</v>
      </c>
      <c r="F51" s="45">
        <f>ISI!F$46</f>
        <v>14260.481539999999</v>
      </c>
      <c r="G51" s="45">
        <f>ISI!G$46</f>
        <v>13228.060666303822</v>
      </c>
      <c r="H51" s="45">
        <f>ISI!H$46</f>
        <v>14389.892419999998</v>
      </c>
      <c r="I51" s="45">
        <f>ISI!I$46</f>
        <v>13667.836039999991</v>
      </c>
      <c r="J51" s="45">
        <f>ISI!J$46</f>
        <v>13504.722310000005</v>
      </c>
      <c r="K51" s="45">
        <f>ISI!K$46</f>
        <v>10218.24583</v>
      </c>
      <c r="L51" s="45">
        <f>ISI!L$46</f>
        <v>13277.521026372198</v>
      </c>
      <c r="M51" s="45">
        <f>ISI!M$46</f>
        <v>13587.489192895891</v>
      </c>
      <c r="N51" s="45">
        <f>ISI!N$46</f>
        <v>13553.291412024137</v>
      </c>
      <c r="O51" s="45">
        <f>ISI!O$46</f>
        <v>13416.917527679592</v>
      </c>
      <c r="P51" s="45">
        <f>ISI!P$46</f>
        <v>13407.937734027735</v>
      </c>
      <c r="Q51" s="45">
        <f>ISI!Q$46</f>
        <v>13573.708599251189</v>
      </c>
    </row>
    <row r="52" spans="1:17" x14ac:dyDescent="0.25">
      <c r="A52" s="57" t="s">
        <v>46</v>
      </c>
      <c r="B52" s="35">
        <f>ISI!B$47</f>
        <v>13410.706400792737</v>
      </c>
      <c r="C52" s="35">
        <f>ISI!C$47</f>
        <v>12863.372925809424</v>
      </c>
      <c r="D52" s="35">
        <f>ISI!D$47</f>
        <v>12762.480136269871</v>
      </c>
      <c r="E52" s="35">
        <f>ISI!E$47</f>
        <v>13884.767588048584</v>
      </c>
      <c r="F52" s="35">
        <f>ISI!F$47</f>
        <v>12791.274469313452</v>
      </c>
      <c r="G52" s="35">
        <f>ISI!G$47</f>
        <v>11850.320984806162</v>
      </c>
      <c r="H52" s="35">
        <f>ISI!H$47</f>
        <v>12879.017430542033</v>
      </c>
      <c r="I52" s="35">
        <f>ISI!I$47</f>
        <v>12210.364310020379</v>
      </c>
      <c r="J52" s="35">
        <f>ISI!J$47</f>
        <v>12025.051962558817</v>
      </c>
      <c r="K52" s="35">
        <f>ISI!K$47</f>
        <v>8997.0378407993776</v>
      </c>
      <c r="L52" s="35">
        <f>ISI!L$47</f>
        <v>11931.502007398678</v>
      </c>
      <c r="M52" s="35">
        <f>ISI!M$47</f>
        <v>12107.246563830497</v>
      </c>
      <c r="N52" s="35">
        <f>ISI!N$47</f>
        <v>12076.553708791407</v>
      </c>
      <c r="O52" s="35">
        <f>ISI!O$47</f>
        <v>11993.519108606946</v>
      </c>
      <c r="P52" s="35">
        <f>ISI!P$47</f>
        <v>12045.229332169647</v>
      </c>
      <c r="Q52" s="35">
        <f>ISI!Q$47</f>
        <v>12246.759971563773</v>
      </c>
    </row>
    <row r="53" spans="1:17" x14ac:dyDescent="0.25">
      <c r="A53" s="57" t="s">
        <v>45</v>
      </c>
      <c r="B53" s="35">
        <f>ISI!B$48</f>
        <v>1396.5762423485155</v>
      </c>
      <c r="C53" s="35">
        <f>ISI!C$48</f>
        <v>1379.7453741905774</v>
      </c>
      <c r="D53" s="35">
        <f>ISI!D$48</f>
        <v>1373.2564637301377</v>
      </c>
      <c r="E53" s="35">
        <f>ISI!E$48</f>
        <v>1497.1229419514154</v>
      </c>
      <c r="F53" s="35">
        <f>ISI!F$48</f>
        <v>1469.2070706865472</v>
      </c>
      <c r="G53" s="35">
        <f>ISI!G$48</f>
        <v>1377.7396814976603</v>
      </c>
      <c r="H53" s="35">
        <f>ISI!H$48</f>
        <v>1510.8749894579655</v>
      </c>
      <c r="I53" s="35">
        <f>ISI!I$48</f>
        <v>1457.4717299796112</v>
      </c>
      <c r="J53" s="35">
        <f>ISI!J$48</f>
        <v>1479.6703474411881</v>
      </c>
      <c r="K53" s="35">
        <f>ISI!K$48</f>
        <v>1221.2079892006229</v>
      </c>
      <c r="L53" s="35">
        <f>ISI!L$48</f>
        <v>1346.0190189735204</v>
      </c>
      <c r="M53" s="35">
        <f>ISI!M$48</f>
        <v>1480.2426290653948</v>
      </c>
      <c r="N53" s="35">
        <f>ISI!N$48</f>
        <v>1476.7377032327288</v>
      </c>
      <c r="O53" s="35">
        <f>ISI!O$48</f>
        <v>1423.3984190726455</v>
      </c>
      <c r="P53" s="35">
        <f>ISI!P$48</f>
        <v>1362.7084018580874</v>
      </c>
      <c r="Q53" s="35">
        <f>ISI!Q$48</f>
        <v>1326.9486276874165</v>
      </c>
    </row>
    <row r="54" spans="1:17" x14ac:dyDescent="0.25">
      <c r="A54" s="58" t="s">
        <v>12</v>
      </c>
      <c r="B54" s="37">
        <f>NFM!B$62</f>
        <v>2633.6134827685091</v>
      </c>
      <c r="C54" s="37">
        <f>NFM!C$62</f>
        <v>2707.7122500000005</v>
      </c>
      <c r="D54" s="37">
        <f>NFM!D$62</f>
        <v>2675.0815400000001</v>
      </c>
      <c r="E54" s="37">
        <f>NFM!E$62</f>
        <v>2594.58835</v>
      </c>
      <c r="F54" s="37">
        <f>NFM!F$62</f>
        <v>2676.2481000000002</v>
      </c>
      <c r="G54" s="37">
        <f>NFM!G$62</f>
        <v>2671.606413435984</v>
      </c>
      <c r="H54" s="37">
        <f>NFM!H$62</f>
        <v>2341.58601</v>
      </c>
      <c r="I54" s="37">
        <f>NFM!I$62</f>
        <v>2359.7867800000004</v>
      </c>
      <c r="J54" s="37">
        <f>NFM!J$62</f>
        <v>2469.05818</v>
      </c>
      <c r="K54" s="37">
        <f>NFM!K$62</f>
        <v>1777.04486</v>
      </c>
      <c r="L54" s="37">
        <f>NFM!L$62</f>
        <v>2135.8319870453024</v>
      </c>
      <c r="M54" s="37">
        <f>NFM!M$62</f>
        <v>2017.5337663328414</v>
      </c>
      <c r="N54" s="37">
        <f>NFM!N$62</f>
        <v>1945.3750364757291</v>
      </c>
      <c r="O54" s="37">
        <f>NFM!O$62</f>
        <v>1955.2375890538833</v>
      </c>
      <c r="P54" s="37">
        <f>NFM!P$62</f>
        <v>2001.962455091812</v>
      </c>
      <c r="Q54" s="37">
        <f>NFM!Q$62</f>
        <v>2312.3863031604587</v>
      </c>
    </row>
    <row r="55" spans="1:17" x14ac:dyDescent="0.25">
      <c r="A55" s="57" t="s">
        <v>44</v>
      </c>
      <c r="B55" s="35">
        <f>NFM!B$63</f>
        <v>230.84415279035562</v>
      </c>
      <c r="C55" s="35">
        <f>NFM!C$63</f>
        <v>251.40169366329721</v>
      </c>
      <c r="D55" s="35">
        <f>NFM!D$63</f>
        <v>246.98945546941886</v>
      </c>
      <c r="E55" s="35">
        <f>NFM!E$63</f>
        <v>273.72295137250853</v>
      </c>
      <c r="F55" s="35">
        <f>NFM!F$63</f>
        <v>344.82007724132939</v>
      </c>
      <c r="G55" s="35">
        <f>NFM!G$63</f>
        <v>377.7666063816763</v>
      </c>
      <c r="H55" s="35">
        <f>NFM!H$63</f>
        <v>379.46272102138573</v>
      </c>
      <c r="I55" s="35">
        <f>NFM!I$63</f>
        <v>375.26931732729429</v>
      </c>
      <c r="J55" s="35">
        <f>NFM!J$63</f>
        <v>388.73382364585251</v>
      </c>
      <c r="K55" s="35">
        <f>NFM!K$63</f>
        <v>316.46631958737532</v>
      </c>
      <c r="L55" s="35">
        <f>NFM!L$63</f>
        <v>416.26201527025034</v>
      </c>
      <c r="M55" s="35">
        <f>NFM!M$63</f>
        <v>365.03094057631228</v>
      </c>
      <c r="N55" s="35">
        <f>NFM!N$63</f>
        <v>352.81746548639944</v>
      </c>
      <c r="O55" s="35">
        <f>NFM!O$63</f>
        <v>340.71761286456916</v>
      </c>
      <c r="P55" s="35">
        <f>NFM!P$63</f>
        <v>364.30656826362923</v>
      </c>
      <c r="Q55" s="35">
        <f>NFM!Q$63</f>
        <v>426.40205179436845</v>
      </c>
    </row>
    <row r="56" spans="1:17" x14ac:dyDescent="0.25">
      <c r="A56" s="57" t="s">
        <v>59</v>
      </c>
      <c r="B56" s="35">
        <f>NFM!B$64</f>
        <v>997.78596178252292</v>
      </c>
      <c r="C56" s="35">
        <f>NFM!C$64</f>
        <v>1034.269801226586</v>
      </c>
      <c r="D56" s="35">
        <f>NFM!D$64</f>
        <v>1015.5106173746607</v>
      </c>
      <c r="E56" s="35">
        <f>NFM!E$64</f>
        <v>1028.7385466086034</v>
      </c>
      <c r="F56" s="35">
        <f>NFM!F$64</f>
        <v>1012.6810041987072</v>
      </c>
      <c r="G56" s="35">
        <f>NFM!G$64</f>
        <v>1019.754125915161</v>
      </c>
      <c r="H56" s="35">
        <f>NFM!H$64</f>
        <v>775.28765373830788</v>
      </c>
      <c r="I56" s="35">
        <f>NFM!I$64</f>
        <v>826.90197136103473</v>
      </c>
      <c r="J56" s="35">
        <f>NFM!J$64</f>
        <v>908.6828898400837</v>
      </c>
      <c r="K56" s="35">
        <f>NFM!K$64</f>
        <v>457.51084902261107</v>
      </c>
      <c r="L56" s="35">
        <f>NFM!L$64</f>
        <v>629.79939723416624</v>
      </c>
      <c r="M56" s="35">
        <f>NFM!M$64</f>
        <v>624.56150827770534</v>
      </c>
      <c r="N56" s="35">
        <f>NFM!N$64</f>
        <v>594.03798672741209</v>
      </c>
      <c r="O56" s="35">
        <f>NFM!O$64</f>
        <v>671.11551280018602</v>
      </c>
      <c r="P56" s="35">
        <f>NFM!P$64</f>
        <v>710.53439470764374</v>
      </c>
      <c r="Q56" s="35">
        <f>NFM!Q$64</f>
        <v>823.69998714612007</v>
      </c>
    </row>
    <row r="57" spans="1:17" x14ac:dyDescent="0.25">
      <c r="A57" s="60" t="s">
        <v>43</v>
      </c>
      <c r="B57" s="44">
        <f>NFM!B$65</f>
        <v>911.33872589321379</v>
      </c>
      <c r="C57" s="44">
        <f>NFM!C$65</f>
        <v>938.56363600826899</v>
      </c>
      <c r="D57" s="44">
        <f>NFM!D$65</f>
        <v>917.44876706608659</v>
      </c>
      <c r="E57" s="44">
        <f>NFM!E$65</f>
        <v>931.5490026997627</v>
      </c>
      <c r="F57" s="44">
        <f>NFM!F$65</f>
        <v>914.98255105515489</v>
      </c>
      <c r="G57" s="44">
        <f>NFM!G$65</f>
        <v>918.1189666571172</v>
      </c>
      <c r="H57" s="44">
        <f>NFM!H$65</f>
        <v>674.45478906558162</v>
      </c>
      <c r="I57" s="44">
        <f>NFM!I$65</f>
        <v>720.42105416625293</v>
      </c>
      <c r="J57" s="44">
        <f>NFM!J$65</f>
        <v>816.43090020979128</v>
      </c>
      <c r="K57" s="44">
        <f>NFM!K$65</f>
        <v>386.89232430382799</v>
      </c>
      <c r="L57" s="44">
        <f>NFM!L$65</f>
        <v>550.427562258389</v>
      </c>
      <c r="M57" s="44">
        <f>NFM!M$65</f>
        <v>548.19011970680288</v>
      </c>
      <c r="N57" s="44">
        <f>NFM!N$65</f>
        <v>517.93668178660209</v>
      </c>
      <c r="O57" s="44">
        <f>NFM!O$65</f>
        <v>601.81824693326178</v>
      </c>
      <c r="P57" s="44">
        <f>NFM!P$65</f>
        <v>648.00794721226464</v>
      </c>
      <c r="Q57" s="44">
        <f>NFM!Q$65</f>
        <v>745.35047061366765</v>
      </c>
    </row>
    <row r="58" spans="1:17" x14ac:dyDescent="0.25">
      <c r="A58" s="59" t="s">
        <v>344</v>
      </c>
      <c r="B58" s="43">
        <f>NFM!B$66</f>
        <v>86.447235889309141</v>
      </c>
      <c r="C58" s="43">
        <f>NFM!C$66</f>
        <v>95.706165218317054</v>
      </c>
      <c r="D58" s="43">
        <f>NFM!D$66</f>
        <v>98.061850308574108</v>
      </c>
      <c r="E58" s="43">
        <f>NFM!E$66</f>
        <v>97.189543908840733</v>
      </c>
      <c r="F58" s="43">
        <f>NFM!F$66</f>
        <v>97.698453143552356</v>
      </c>
      <c r="G58" s="43">
        <f>NFM!G$66</f>
        <v>101.63515925804383</v>
      </c>
      <c r="H58" s="43">
        <f>NFM!H$66</f>
        <v>100.83286467272625</v>
      </c>
      <c r="I58" s="43">
        <f>NFM!I$66</f>
        <v>106.48091719478184</v>
      </c>
      <c r="J58" s="43">
        <f>NFM!J$66</f>
        <v>92.251989630292471</v>
      </c>
      <c r="K58" s="43">
        <f>NFM!K$66</f>
        <v>70.618524718783092</v>
      </c>
      <c r="L58" s="43">
        <f>NFM!L$66</f>
        <v>79.371834975777233</v>
      </c>
      <c r="M58" s="43">
        <f>NFM!M$66</f>
        <v>76.371388570902454</v>
      </c>
      <c r="N58" s="43">
        <f>NFM!N$66</f>
        <v>76.101304940809953</v>
      </c>
      <c r="O58" s="43">
        <f>NFM!O$66</f>
        <v>69.297265866924278</v>
      </c>
      <c r="P58" s="43">
        <f>NFM!P$66</f>
        <v>62.526447495379067</v>
      </c>
      <c r="Q58" s="43">
        <f>NFM!Q$66</f>
        <v>78.349516532452398</v>
      </c>
    </row>
    <row r="59" spans="1:17" x14ac:dyDescent="0.25">
      <c r="A59" s="57" t="s">
        <v>42</v>
      </c>
      <c r="B59" s="35">
        <f>NFM!B$67</f>
        <v>1404.9833681956306</v>
      </c>
      <c r="C59" s="35">
        <f>NFM!C$67</f>
        <v>1422.0407551101175</v>
      </c>
      <c r="D59" s="35">
        <f>NFM!D$67</f>
        <v>1412.5814671559206</v>
      </c>
      <c r="E59" s="35">
        <f>NFM!E$67</f>
        <v>1292.1268520188878</v>
      </c>
      <c r="F59" s="35">
        <f>NFM!F$67</f>
        <v>1318.7470185599636</v>
      </c>
      <c r="G59" s="35">
        <f>NFM!G$67</f>
        <v>1274.0856811391466</v>
      </c>
      <c r="H59" s="35">
        <f>NFM!H$67</f>
        <v>1186.8356352403064</v>
      </c>
      <c r="I59" s="35">
        <f>NFM!I$67</f>
        <v>1157.6154913116713</v>
      </c>
      <c r="J59" s="35">
        <f>NFM!J$67</f>
        <v>1171.6414665140637</v>
      </c>
      <c r="K59" s="35">
        <f>NFM!K$67</f>
        <v>1003.0676913900135</v>
      </c>
      <c r="L59" s="35">
        <f>NFM!L$67</f>
        <v>1089.7705745408855</v>
      </c>
      <c r="M59" s="35">
        <f>NFM!M$67</f>
        <v>1027.9413174788237</v>
      </c>
      <c r="N59" s="35">
        <f>NFM!N$67</f>
        <v>998.51958426191754</v>
      </c>
      <c r="O59" s="35">
        <f>NFM!O$67</f>
        <v>943.40446338912807</v>
      </c>
      <c r="P59" s="35">
        <f>NFM!P$67</f>
        <v>927.12149212053896</v>
      </c>
      <c r="Q59" s="35">
        <f>NFM!Q$67</f>
        <v>1062.2842642199703</v>
      </c>
    </row>
    <row r="60" spans="1:17" x14ac:dyDescent="0.25">
      <c r="A60" s="58" t="s">
        <v>11</v>
      </c>
      <c r="B60" s="37">
        <f>CHI!B$51</f>
        <v>10248.521599305725</v>
      </c>
      <c r="C60" s="37">
        <f>CHI!C$51</f>
        <v>10265.57423</v>
      </c>
      <c r="D60" s="37">
        <f>CHI!D$51</f>
        <v>10484.225960000002</v>
      </c>
      <c r="E60" s="37">
        <f>CHI!E$51</f>
        <v>11876.741820000001</v>
      </c>
      <c r="F60" s="37">
        <f>CHI!F$51</f>
        <v>11306.377830000001</v>
      </c>
      <c r="G60" s="37">
        <f>CHI!G$51</f>
        <v>12025.171969311165</v>
      </c>
      <c r="H60" s="37">
        <f>CHI!H$51</f>
        <v>12254.611269999999</v>
      </c>
      <c r="I60" s="37">
        <f>CHI!I$51</f>
        <v>13780.931240000002</v>
      </c>
      <c r="J60" s="37">
        <f>CHI!J$51</f>
        <v>13902.789390000004</v>
      </c>
      <c r="K60" s="37">
        <f>CHI!K$51</f>
        <v>12623.936670000003</v>
      </c>
      <c r="L60" s="37">
        <f>CHI!L$51</f>
        <v>14025.456536457006</v>
      </c>
      <c r="M60" s="37">
        <f>CHI!M$51</f>
        <v>13941.029738500138</v>
      </c>
      <c r="N60" s="37">
        <f>CHI!N$51</f>
        <v>14233.761658720146</v>
      </c>
      <c r="O60" s="37">
        <f>CHI!O$51</f>
        <v>14211.670862508874</v>
      </c>
      <c r="P60" s="37">
        <f>CHI!P$51</f>
        <v>14196.129536840193</v>
      </c>
      <c r="Q60" s="37">
        <f>CHI!Q$51</f>
        <v>14717.172823476556</v>
      </c>
    </row>
    <row r="61" spans="1:17" x14ac:dyDescent="0.25">
      <c r="A61" s="57" t="s">
        <v>61</v>
      </c>
      <c r="B61" s="35">
        <f>CHI!B$52</f>
        <v>8183.7910233834409</v>
      </c>
      <c r="C61" s="35">
        <f>CHI!C$52</f>
        <v>8143.9975905420897</v>
      </c>
      <c r="D61" s="35">
        <f>CHI!D$52</f>
        <v>8300.6937938093342</v>
      </c>
      <c r="E61" s="35">
        <f>CHI!E$52</f>
        <v>9461.4896772139928</v>
      </c>
      <c r="F61" s="35">
        <f>CHI!F$52</f>
        <v>8995.1453865112471</v>
      </c>
      <c r="G61" s="35">
        <f>CHI!G$52</f>
        <v>9568.7152972589774</v>
      </c>
      <c r="H61" s="35">
        <f>CHI!H$52</f>
        <v>9753.2835107442825</v>
      </c>
      <c r="I61" s="35">
        <f>CHI!I$52</f>
        <v>10845.353389354983</v>
      </c>
      <c r="J61" s="35">
        <f>CHI!J$52</f>
        <v>11432.327106584993</v>
      </c>
      <c r="K61" s="35">
        <f>CHI!K$52</f>
        <v>10394.035054012746</v>
      </c>
      <c r="L61" s="35">
        <f>CHI!L$52</f>
        <v>11544.783271315377</v>
      </c>
      <c r="M61" s="35">
        <f>CHI!M$52</f>
        <v>11027.646713586613</v>
      </c>
      <c r="N61" s="35">
        <f>CHI!N$52</f>
        <v>11542.648120863636</v>
      </c>
      <c r="O61" s="35">
        <f>CHI!O$52</f>
        <v>11794.063517876639</v>
      </c>
      <c r="P61" s="35">
        <f>CHI!P$52</f>
        <v>11661.552942973518</v>
      </c>
      <c r="Q61" s="35">
        <f>CHI!Q$52</f>
        <v>12235.722737765374</v>
      </c>
    </row>
    <row r="62" spans="1:17" x14ac:dyDescent="0.25">
      <c r="A62" s="57" t="s">
        <v>40</v>
      </c>
      <c r="B62" s="35">
        <f>CHI!B$53</f>
        <v>1985.4757043111808</v>
      </c>
      <c r="C62" s="35">
        <f>CHI!C$53</f>
        <v>2039.402786094731</v>
      </c>
      <c r="D62" s="35">
        <f>CHI!D$53</f>
        <v>2100.3751046020757</v>
      </c>
      <c r="E62" s="35">
        <f>CHI!E$53</f>
        <v>2313.2248633442105</v>
      </c>
      <c r="F62" s="35">
        <f>CHI!F$53</f>
        <v>2209.4076034502609</v>
      </c>
      <c r="G62" s="35">
        <f>CHI!G$53</f>
        <v>2337.9927604393697</v>
      </c>
      <c r="H62" s="35">
        <f>CHI!H$53</f>
        <v>2373.556849580003</v>
      </c>
      <c r="I62" s="35">
        <f>CHI!I$53</f>
        <v>2790.1091486397736</v>
      </c>
      <c r="J62" s="35">
        <f>CHI!J$53</f>
        <v>2322.3297275395366</v>
      </c>
      <c r="K62" s="35">
        <f>CHI!K$53</f>
        <v>2077.0137145698</v>
      </c>
      <c r="L62" s="35">
        <f>CHI!L$53</f>
        <v>2343.906212857054</v>
      </c>
      <c r="M62" s="35">
        <f>CHI!M$53</f>
        <v>2771.758329495518</v>
      </c>
      <c r="N62" s="35">
        <f>CHI!N$53</f>
        <v>2534.0866715530842</v>
      </c>
      <c r="O62" s="35">
        <f>CHI!O$53</f>
        <v>2256.7841766496658</v>
      </c>
      <c r="P62" s="35">
        <f>CHI!P$53</f>
        <v>2368.0057045948229</v>
      </c>
      <c r="Q62" s="35">
        <f>CHI!Q$53</f>
        <v>2302.9795296507059</v>
      </c>
    </row>
    <row r="63" spans="1:17" x14ac:dyDescent="0.25">
      <c r="A63" s="57" t="s">
        <v>39</v>
      </c>
      <c r="B63" s="35">
        <f>CHI!B$54</f>
        <v>79.254871611102914</v>
      </c>
      <c r="C63" s="35">
        <f>CHI!C$54</f>
        <v>82.173853363178992</v>
      </c>
      <c r="D63" s="35">
        <f>CHI!D$54</f>
        <v>83.157061588591247</v>
      </c>
      <c r="E63" s="35">
        <f>CHI!E$54</f>
        <v>102.02727944179787</v>
      </c>
      <c r="F63" s="35">
        <f>CHI!F$54</f>
        <v>101.82484003849299</v>
      </c>
      <c r="G63" s="35">
        <f>CHI!G$54</f>
        <v>118.46391161281761</v>
      </c>
      <c r="H63" s="35">
        <f>CHI!H$54</f>
        <v>127.77090967571338</v>
      </c>
      <c r="I63" s="35">
        <f>CHI!I$54</f>
        <v>145.46870200524501</v>
      </c>
      <c r="J63" s="35">
        <f>CHI!J$54</f>
        <v>148.13255587547383</v>
      </c>
      <c r="K63" s="35">
        <f>CHI!K$54</f>
        <v>152.88790141745574</v>
      </c>
      <c r="L63" s="35">
        <f>CHI!L$54</f>
        <v>136.76705228457499</v>
      </c>
      <c r="M63" s="35">
        <f>CHI!M$54</f>
        <v>141.62469541800633</v>
      </c>
      <c r="N63" s="35">
        <f>CHI!N$54</f>
        <v>157.02686630342606</v>
      </c>
      <c r="O63" s="35">
        <f>CHI!O$54</f>
        <v>160.82316798256915</v>
      </c>
      <c r="P63" s="35">
        <f>CHI!P$54</f>
        <v>166.57088927185282</v>
      </c>
      <c r="Q63" s="35">
        <f>CHI!Q$54</f>
        <v>178.47055606047607</v>
      </c>
    </row>
    <row r="64" spans="1:17" x14ac:dyDescent="0.25">
      <c r="A64" s="58" t="s">
        <v>10</v>
      </c>
      <c r="B64" s="37">
        <f>NMM!B$50</f>
        <v>7073.2671727647721</v>
      </c>
      <c r="C64" s="37">
        <f>NMM!C$50</f>
        <v>6510.279199999999</v>
      </c>
      <c r="D64" s="37">
        <f>NMM!D$50</f>
        <v>6546.01181</v>
      </c>
      <c r="E64" s="37">
        <f>NMM!E$50</f>
        <v>6720.4668599999995</v>
      </c>
      <c r="F64" s="37">
        <f>NMM!F$50</f>
        <v>6855.5294400000002</v>
      </c>
      <c r="G64" s="37">
        <f>NMM!G$50</f>
        <v>6601.0874343388532</v>
      </c>
      <c r="H64" s="37">
        <f>NMM!H$50</f>
        <v>6779.5592299999989</v>
      </c>
      <c r="I64" s="37">
        <f>NMM!I$50</f>
        <v>7328.9367699999993</v>
      </c>
      <c r="J64" s="37">
        <f>NMM!J$50</f>
        <v>6916.5881200000003</v>
      </c>
      <c r="K64" s="37">
        <f>NMM!K$50</f>
        <v>6283.4477700000007</v>
      </c>
      <c r="L64" s="37">
        <f>NMM!L$50</f>
        <v>6440.3835413428769</v>
      </c>
      <c r="M64" s="37">
        <f>NMM!M$50</f>
        <v>6648.3309229068846</v>
      </c>
      <c r="N64" s="37">
        <f>NMM!N$50</f>
        <v>6393.5378926186841</v>
      </c>
      <c r="O64" s="37">
        <f>NMM!O$50</f>
        <v>6459.8064859808183</v>
      </c>
      <c r="P64" s="37">
        <f>NMM!P$50</f>
        <v>6500.7109079627589</v>
      </c>
      <c r="Q64" s="37">
        <f>NMM!Q$50</f>
        <v>6484.5078390182925</v>
      </c>
    </row>
    <row r="65" spans="1:17" x14ac:dyDescent="0.25">
      <c r="A65" s="57" t="s">
        <v>38</v>
      </c>
      <c r="B65" s="35">
        <f>NMM!B$51</f>
        <v>2726.8780000000002</v>
      </c>
      <c r="C65" s="35">
        <f>NMM!C$51</f>
        <v>2466.2130629986732</v>
      </c>
      <c r="D65" s="35">
        <f>NMM!D$51</f>
        <v>2367.6533616307656</v>
      </c>
      <c r="E65" s="35">
        <f>NMM!E$51</f>
        <v>2451.2410584966537</v>
      </c>
      <c r="F65" s="35">
        <f>NMM!F$51</f>
        <v>2431.0298096903057</v>
      </c>
      <c r="G65" s="35">
        <f>NMM!G$51</f>
        <v>2323.9677892241475</v>
      </c>
      <c r="H65" s="35">
        <f>NMM!H$51</f>
        <v>2421.2703187997763</v>
      </c>
      <c r="I65" s="35">
        <f>NMM!I$51</f>
        <v>2478.684105669794</v>
      </c>
      <c r="J65" s="35">
        <f>NMM!J$51</f>
        <v>2273.7731415045801</v>
      </c>
      <c r="K65" s="35">
        <f>NMM!K$51</f>
        <v>2080.2585700089658</v>
      </c>
      <c r="L65" s="35">
        <f>NMM!L$51</f>
        <v>1981.5969887270851</v>
      </c>
      <c r="M65" s="35">
        <f>NMM!M$51</f>
        <v>2172.243595639995</v>
      </c>
      <c r="N65" s="35">
        <f>NMM!N$51</f>
        <v>2099.2405551756688</v>
      </c>
      <c r="O65" s="35">
        <f>NMM!O$51</f>
        <v>2025.2431889759753</v>
      </c>
      <c r="P65" s="35">
        <f>NMM!P$51</f>
        <v>1987.0032097998319</v>
      </c>
      <c r="Q65" s="35">
        <f>NMM!Q$51</f>
        <v>2041.9189686279003</v>
      </c>
    </row>
    <row r="66" spans="1:17" x14ac:dyDescent="0.25">
      <c r="A66" s="57" t="s">
        <v>37</v>
      </c>
      <c r="B66" s="35">
        <f>NMM!B$52</f>
        <v>1407.9541603325902</v>
      </c>
      <c r="C66" s="35">
        <f>NMM!C$52</f>
        <v>1227.4483013858182</v>
      </c>
      <c r="D66" s="35">
        <f>NMM!D$52</f>
        <v>1453.7715551415176</v>
      </c>
      <c r="E66" s="35">
        <f>NMM!E$52</f>
        <v>1498.1456204617809</v>
      </c>
      <c r="F66" s="35">
        <f>NMM!F$52</f>
        <v>1722.5039275440947</v>
      </c>
      <c r="G66" s="35">
        <f>NMM!G$52</f>
        <v>1615.5465321697279</v>
      </c>
      <c r="H66" s="35">
        <f>NMM!H$52</f>
        <v>1680.5449028877354</v>
      </c>
      <c r="I66" s="35">
        <f>NMM!I$52</f>
        <v>1978.0390974208776</v>
      </c>
      <c r="J66" s="35">
        <f>NMM!J$52</f>
        <v>1941.3447083501221</v>
      </c>
      <c r="K66" s="35">
        <f>NMM!K$52</f>
        <v>1794.2239424155205</v>
      </c>
      <c r="L66" s="35">
        <f>NMM!L$52</f>
        <v>1979.1506303260569</v>
      </c>
      <c r="M66" s="35">
        <f>NMM!M$52</f>
        <v>2035.6934853462396</v>
      </c>
      <c r="N66" s="35">
        <f>NMM!N$52</f>
        <v>1945.1472538155624</v>
      </c>
      <c r="O66" s="35">
        <f>NMM!O$52</f>
        <v>2038.5612070549414</v>
      </c>
      <c r="P66" s="35">
        <f>NMM!P$52</f>
        <v>2118.5751776130469</v>
      </c>
      <c r="Q66" s="35">
        <f>NMM!Q$52</f>
        <v>2003.2084164421165</v>
      </c>
    </row>
    <row r="67" spans="1:17" x14ac:dyDescent="0.25">
      <c r="A67" s="57" t="s">
        <v>57</v>
      </c>
      <c r="B67" s="35">
        <f>NMM!B$53</f>
        <v>2938.4350124321813</v>
      </c>
      <c r="C67" s="35">
        <f>NMM!C$53</f>
        <v>2816.6178356155078</v>
      </c>
      <c r="D67" s="35">
        <f>NMM!D$53</f>
        <v>2724.5868932277172</v>
      </c>
      <c r="E67" s="35">
        <f>NMM!E$53</f>
        <v>2771.0801810415651</v>
      </c>
      <c r="F67" s="35">
        <f>NMM!F$53</f>
        <v>2701.9957027656001</v>
      </c>
      <c r="G67" s="35">
        <f>NMM!G$53</f>
        <v>2661.5731129449778</v>
      </c>
      <c r="H67" s="35">
        <f>NMM!H$53</f>
        <v>2677.7440083124875</v>
      </c>
      <c r="I67" s="35">
        <f>NMM!I$53</f>
        <v>2872.2135669093277</v>
      </c>
      <c r="J67" s="35">
        <f>NMM!J$53</f>
        <v>2701.4702701452979</v>
      </c>
      <c r="K67" s="35">
        <f>NMM!K$53</f>
        <v>2408.965257575514</v>
      </c>
      <c r="L67" s="35">
        <f>NMM!L$53</f>
        <v>2479.6359222897354</v>
      </c>
      <c r="M67" s="35">
        <f>NMM!M$53</f>
        <v>2440.3938419206497</v>
      </c>
      <c r="N67" s="35">
        <f>NMM!N$53</f>
        <v>2349.1500836274527</v>
      </c>
      <c r="O67" s="35">
        <f>NMM!O$53</f>
        <v>2396.0020899499018</v>
      </c>
      <c r="P67" s="35">
        <f>NMM!P$53</f>
        <v>2395.1325205498797</v>
      </c>
      <c r="Q67" s="35">
        <f>NMM!Q$53</f>
        <v>2439.3804539482758</v>
      </c>
    </row>
    <row r="68" spans="1:17" x14ac:dyDescent="0.25">
      <c r="A68" s="58" t="s">
        <v>9</v>
      </c>
      <c r="B68" s="37">
        <f>PPA!B$51</f>
        <v>4574.8621043236526</v>
      </c>
      <c r="C68" s="37">
        <f>PPA!C$51</f>
        <v>4591.2094199999992</v>
      </c>
      <c r="D68" s="37">
        <f>PPA!D$51</f>
        <v>4481.6704499999996</v>
      </c>
      <c r="E68" s="37">
        <f>PPA!E$51</f>
        <v>4826.470690000001</v>
      </c>
      <c r="F68" s="37">
        <f>PPA!F$51</f>
        <v>5482.1042299999999</v>
      </c>
      <c r="G68" s="37">
        <f>PPA!G$51</f>
        <v>6178.5449116049949</v>
      </c>
      <c r="H68" s="37">
        <f>PPA!H$51</f>
        <v>5976.95352</v>
      </c>
      <c r="I68" s="37">
        <f>PPA!I$51</f>
        <v>6420.0382099999997</v>
      </c>
      <c r="J68" s="37">
        <f>PPA!J$51</f>
        <v>5948.326689999999</v>
      </c>
      <c r="K68" s="37">
        <f>PPA!K$51</f>
        <v>5894.93851</v>
      </c>
      <c r="L68" s="37">
        <f>PPA!L$51</f>
        <v>6290.4984304738982</v>
      </c>
      <c r="M68" s="37">
        <f>PPA!M$51</f>
        <v>6055.049976735434</v>
      </c>
      <c r="N68" s="37">
        <f>PPA!N$51</f>
        <v>5829.3098096281319</v>
      </c>
      <c r="O68" s="37">
        <f>PPA!O$51</f>
        <v>5823.4669531317513</v>
      </c>
      <c r="P68" s="37">
        <f>PPA!P$51</f>
        <v>5821.0136858493015</v>
      </c>
      <c r="Q68" s="37">
        <f>PPA!Q$51</f>
        <v>5672.2817277708873</v>
      </c>
    </row>
    <row r="69" spans="1:17" x14ac:dyDescent="0.25">
      <c r="A69" s="57" t="s">
        <v>35</v>
      </c>
      <c r="B69" s="35">
        <f>PPA!B$52</f>
        <v>490.61059847993306</v>
      </c>
      <c r="C69" s="35">
        <f>PPA!C$52</f>
        <v>478.36333431715042</v>
      </c>
      <c r="D69" s="35">
        <f>PPA!D$52</f>
        <v>472.49322473383342</v>
      </c>
      <c r="E69" s="35">
        <f>PPA!E$52</f>
        <v>547.36170462406551</v>
      </c>
      <c r="F69" s="35">
        <f>PPA!F$52</f>
        <v>592.78461800670652</v>
      </c>
      <c r="G69" s="35">
        <f>PPA!G$52</f>
        <v>708.68643197977337</v>
      </c>
      <c r="H69" s="35">
        <f>PPA!H$52</f>
        <v>675.09305547724841</v>
      </c>
      <c r="I69" s="35">
        <f>PPA!I$52</f>
        <v>735.96858365476464</v>
      </c>
      <c r="J69" s="35">
        <f>PPA!J$52</f>
        <v>663.49391821370421</v>
      </c>
      <c r="K69" s="35">
        <f>PPA!K$52</f>
        <v>632.45102405024113</v>
      </c>
      <c r="L69" s="35">
        <f>PPA!L$52</f>
        <v>683.3369567074833</v>
      </c>
      <c r="M69" s="35">
        <f>PPA!M$52</f>
        <v>658.4569883996669</v>
      </c>
      <c r="N69" s="35">
        <f>PPA!N$52</f>
        <v>634.13730107048139</v>
      </c>
      <c r="O69" s="35">
        <f>PPA!O$52</f>
        <v>633.49505010294183</v>
      </c>
      <c r="P69" s="35">
        <f>PPA!P$52</f>
        <v>643.49613880262109</v>
      </c>
      <c r="Q69" s="35">
        <f>PPA!Q$52</f>
        <v>599.79340316340301</v>
      </c>
    </row>
    <row r="70" spans="1:17" x14ac:dyDescent="0.25">
      <c r="A70" s="57" t="s">
        <v>56</v>
      </c>
      <c r="B70" s="35">
        <f>PPA!B$53</f>
        <v>3788.8740858010469</v>
      </c>
      <c r="C70" s="35">
        <f>PPA!C$53</f>
        <v>3826.1955308025936</v>
      </c>
      <c r="D70" s="35">
        <f>PPA!D$53</f>
        <v>3754.0055584064644</v>
      </c>
      <c r="E70" s="35">
        <f>PPA!E$53</f>
        <v>4041.6801001457075</v>
      </c>
      <c r="F70" s="35">
        <f>PPA!F$53</f>
        <v>4612.1361108190595</v>
      </c>
      <c r="G70" s="35">
        <f>PPA!G$53</f>
        <v>5156.7210950292101</v>
      </c>
      <c r="H70" s="35">
        <f>PPA!H$53</f>
        <v>5008.8725680296093</v>
      </c>
      <c r="I70" s="35">
        <f>PPA!I$53</f>
        <v>5376.8486780872918</v>
      </c>
      <c r="J70" s="35">
        <f>PPA!J$53</f>
        <v>5011.6109367253894</v>
      </c>
      <c r="K70" s="35">
        <f>PPA!K$53</f>
        <v>4991.6744748584715</v>
      </c>
      <c r="L70" s="35">
        <f>PPA!L$53</f>
        <v>5334.6922306425831</v>
      </c>
      <c r="M70" s="35">
        <f>PPA!M$53</f>
        <v>5129.4970419537503</v>
      </c>
      <c r="N70" s="35">
        <f>PPA!N$53</f>
        <v>4938.4322955328162</v>
      </c>
      <c r="O70" s="35">
        <f>PPA!O$53</f>
        <v>4938.0473457260732</v>
      </c>
      <c r="P70" s="35">
        <f>PPA!P$53</f>
        <v>4923.9235210566358</v>
      </c>
      <c r="Q70" s="35">
        <f>PPA!Q$53</f>
        <v>4836.300394522531</v>
      </c>
    </row>
    <row r="71" spans="1:17" x14ac:dyDescent="0.25">
      <c r="A71" s="57" t="s">
        <v>55</v>
      </c>
      <c r="B71" s="35">
        <f>PPA!B$54</f>
        <v>295.37742004267267</v>
      </c>
      <c r="C71" s="35">
        <f>PPA!C$54</f>
        <v>286.65055488025558</v>
      </c>
      <c r="D71" s="35">
        <f>PPA!D$54</f>
        <v>255.17166685970213</v>
      </c>
      <c r="E71" s="35">
        <f>PPA!E$54</f>
        <v>237.4288852302281</v>
      </c>
      <c r="F71" s="35">
        <f>PPA!F$54</f>
        <v>277.18350117423421</v>
      </c>
      <c r="G71" s="35">
        <f>PPA!G$54</f>
        <v>313.13738459601177</v>
      </c>
      <c r="H71" s="35">
        <f>PPA!H$54</f>
        <v>292.98789649314216</v>
      </c>
      <c r="I71" s="35">
        <f>PPA!I$54</f>
        <v>307.22094825794306</v>
      </c>
      <c r="J71" s="35">
        <f>PPA!J$54</f>
        <v>273.22183506090562</v>
      </c>
      <c r="K71" s="35">
        <f>PPA!K$54</f>
        <v>270.81301109128697</v>
      </c>
      <c r="L71" s="35">
        <f>PPA!L$54</f>
        <v>272.4692431238322</v>
      </c>
      <c r="M71" s="35">
        <f>PPA!M$54</f>
        <v>267.09594638201605</v>
      </c>
      <c r="N71" s="35">
        <f>PPA!N$54</f>
        <v>256.74021302483425</v>
      </c>
      <c r="O71" s="35">
        <f>PPA!O$54</f>
        <v>251.92455730273639</v>
      </c>
      <c r="P71" s="35">
        <f>PPA!P$54</f>
        <v>253.5940259900448</v>
      </c>
      <c r="Q71" s="35">
        <f>PPA!Q$54</f>
        <v>236.18793008495365</v>
      </c>
    </row>
    <row r="72" spans="1:17" x14ac:dyDescent="0.25">
      <c r="A72" s="56" t="s">
        <v>54</v>
      </c>
      <c r="B72" s="36">
        <f>FBT!B$12</f>
        <v>4506.619085534141</v>
      </c>
      <c r="C72" s="36">
        <f>FBT!C$12</f>
        <v>4496.59022</v>
      </c>
      <c r="D72" s="36">
        <f>FBT!D$12</f>
        <v>4611.8294499999993</v>
      </c>
      <c r="E72" s="36">
        <f>FBT!E$12</f>
        <v>4797.5915100000002</v>
      </c>
      <c r="F72" s="36">
        <f>FBT!F$12</f>
        <v>4852.0213899999999</v>
      </c>
      <c r="G72" s="36">
        <f>FBT!G$12</f>
        <v>4837.0847471712395</v>
      </c>
      <c r="H72" s="36">
        <f>FBT!H$12</f>
        <v>4798.0922999999993</v>
      </c>
      <c r="I72" s="36">
        <f>FBT!I$12</f>
        <v>4905.7993400000005</v>
      </c>
      <c r="J72" s="36">
        <f>FBT!J$12</f>
        <v>4778.3922700000003</v>
      </c>
      <c r="K72" s="36">
        <f>FBT!K$12</f>
        <v>4716.0249800000001</v>
      </c>
      <c r="L72" s="36">
        <f>FBT!L$12</f>
        <v>4812.8585536419896</v>
      </c>
      <c r="M72" s="36">
        <f>FBT!M$12</f>
        <v>4928.0529464740794</v>
      </c>
      <c r="N72" s="36">
        <f>FBT!N$12</f>
        <v>4984.4268674553314</v>
      </c>
      <c r="O72" s="36">
        <f>FBT!O$12</f>
        <v>4940.8513067971171</v>
      </c>
      <c r="P72" s="36">
        <f>FBT!P$12</f>
        <v>5001.2552590439009</v>
      </c>
      <c r="Q72" s="36">
        <f>FBT!Q$12</f>
        <v>4886.1900146281978</v>
      </c>
    </row>
    <row r="73" spans="1:17" x14ac:dyDescent="0.25">
      <c r="A73" s="21" t="s">
        <v>53</v>
      </c>
      <c r="B73" s="35">
        <f>TRE!B$12</f>
        <v>2913.0873460676685</v>
      </c>
      <c r="C73" s="35">
        <f>TRE!C$12</f>
        <v>3002.1953699999999</v>
      </c>
      <c r="D73" s="35">
        <f>TRE!D$12</f>
        <v>2982.8825200000001</v>
      </c>
      <c r="E73" s="35">
        <f>TRE!E$12</f>
        <v>3235.6263499999995</v>
      </c>
      <c r="F73" s="35">
        <f>TRE!F$12</f>
        <v>3352.1013399999997</v>
      </c>
      <c r="G73" s="35">
        <f>TRE!G$12</f>
        <v>3315.3767144775838</v>
      </c>
      <c r="H73" s="35">
        <f>TRE!H$12</f>
        <v>3200.0744799999998</v>
      </c>
      <c r="I73" s="35">
        <f>TRE!I$12</f>
        <v>3131.70093</v>
      </c>
      <c r="J73" s="35">
        <f>TRE!J$12</f>
        <v>2966.12194</v>
      </c>
      <c r="K73" s="35">
        <f>TRE!K$12</f>
        <v>2557.6922800000002</v>
      </c>
      <c r="L73" s="35">
        <f>TRE!L$12</f>
        <v>2950.9384812234312</v>
      </c>
      <c r="M73" s="35">
        <f>TRE!M$12</f>
        <v>2895.6215031998527</v>
      </c>
      <c r="N73" s="35">
        <f>TRE!N$12</f>
        <v>2997.8974678948043</v>
      </c>
      <c r="O73" s="35">
        <f>TRE!O$12</f>
        <v>3109.7966724286953</v>
      </c>
      <c r="P73" s="35">
        <f>TRE!P$12</f>
        <v>2866.7272560870042</v>
      </c>
      <c r="Q73" s="35">
        <f>TRE!Q$12</f>
        <v>2878.1433583378689</v>
      </c>
    </row>
    <row r="74" spans="1:17" x14ac:dyDescent="0.25">
      <c r="A74" s="21" t="s">
        <v>52</v>
      </c>
      <c r="B74" s="35">
        <f>MAE!B$12</f>
        <v>3135.1675148234517</v>
      </c>
      <c r="C74" s="35">
        <f>MAE!C$12</f>
        <v>3173.8202199999996</v>
      </c>
      <c r="D74" s="35">
        <f>MAE!D$12</f>
        <v>3166.1311000000001</v>
      </c>
      <c r="E74" s="35">
        <f>MAE!E$12</f>
        <v>4430.869279999999</v>
      </c>
      <c r="F74" s="35">
        <f>MAE!F$12</f>
        <v>4864.0046199999997</v>
      </c>
      <c r="G74" s="35">
        <f>MAE!G$12</f>
        <v>4835.9118230639961</v>
      </c>
      <c r="H74" s="35">
        <f>MAE!H$12</f>
        <v>4905.2062599999999</v>
      </c>
      <c r="I74" s="35">
        <f>MAE!I$12</f>
        <v>4930.5681100000002</v>
      </c>
      <c r="J74" s="35">
        <f>MAE!J$12</f>
        <v>5984.1303700000008</v>
      </c>
      <c r="K74" s="35">
        <f>MAE!K$12</f>
        <v>5162.9887200000003</v>
      </c>
      <c r="L74" s="35">
        <f>MAE!L$12</f>
        <v>5551.6045051546271</v>
      </c>
      <c r="M74" s="35">
        <f>MAE!M$12</f>
        <v>5689.0413598805171</v>
      </c>
      <c r="N74" s="35">
        <f>MAE!N$12</f>
        <v>5731.458160211967</v>
      </c>
      <c r="O74" s="35">
        <f>MAE!O$12</f>
        <v>5877.978149902382</v>
      </c>
      <c r="P74" s="35">
        <f>MAE!P$12</f>
        <v>5683.8281753376532</v>
      </c>
      <c r="Q74" s="35">
        <f>MAE!Q$12</f>
        <v>5130.4212588678784</v>
      </c>
    </row>
    <row r="75" spans="1:17" x14ac:dyDescent="0.25">
      <c r="A75" s="21" t="s">
        <v>51</v>
      </c>
      <c r="B75" s="35">
        <f>TEL!B$12</f>
        <v>929.94801152844218</v>
      </c>
      <c r="C75" s="35">
        <f>TEL!C$12</f>
        <v>915.30545000000006</v>
      </c>
      <c r="D75" s="35">
        <f>TEL!D$12</f>
        <v>866.78927999999996</v>
      </c>
      <c r="E75" s="35">
        <f>TEL!E$12</f>
        <v>863.61402999999996</v>
      </c>
      <c r="F75" s="35">
        <f>TEL!F$12</f>
        <v>776.10730000000001</v>
      </c>
      <c r="G75" s="35">
        <f>TEL!G$12</f>
        <v>758.69373518272994</v>
      </c>
      <c r="H75" s="35">
        <f>TEL!H$12</f>
        <v>711.89913999999999</v>
      </c>
      <c r="I75" s="35">
        <f>TEL!I$12</f>
        <v>698.59718999999996</v>
      </c>
      <c r="J75" s="35">
        <f>TEL!J$12</f>
        <v>600.30373000000009</v>
      </c>
      <c r="K75" s="35">
        <f>TEL!K$12</f>
        <v>503.40100999999999</v>
      </c>
      <c r="L75" s="35">
        <f>TEL!L$12</f>
        <v>589.99600268898917</v>
      </c>
      <c r="M75" s="35">
        <f>TEL!M$12</f>
        <v>574.30386319244258</v>
      </c>
      <c r="N75" s="35">
        <f>TEL!N$12</f>
        <v>574.66041680869375</v>
      </c>
      <c r="O75" s="35">
        <f>TEL!O$12</f>
        <v>493.88502957394718</v>
      </c>
      <c r="P75" s="35">
        <f>TEL!P$12</f>
        <v>471.00563788162094</v>
      </c>
      <c r="Q75" s="35">
        <f>TEL!Q$12</f>
        <v>515.14320450002015</v>
      </c>
    </row>
    <row r="76" spans="1:17" x14ac:dyDescent="0.25">
      <c r="A76" s="21" t="s">
        <v>50</v>
      </c>
      <c r="B76" s="35">
        <f>WWP!B$12</f>
        <v>625.32317545772048</v>
      </c>
      <c r="C76" s="35">
        <f>WWP!C$12</f>
        <v>628.40139999999997</v>
      </c>
      <c r="D76" s="35">
        <f>WWP!D$12</f>
        <v>608.39909999999998</v>
      </c>
      <c r="E76" s="35">
        <f>WWP!E$12</f>
        <v>912.70320000000004</v>
      </c>
      <c r="F76" s="35">
        <f>WWP!F$12</f>
        <v>1074.77349</v>
      </c>
      <c r="G76" s="35">
        <f>WWP!G$12</f>
        <v>1095.3016732640517</v>
      </c>
      <c r="H76" s="35">
        <f>WWP!H$12</f>
        <v>804.46605</v>
      </c>
      <c r="I76" s="35">
        <f>WWP!I$12</f>
        <v>1016.78122</v>
      </c>
      <c r="J76" s="35">
        <f>WWP!J$12</f>
        <v>752.01216999999997</v>
      </c>
      <c r="K76" s="35">
        <f>WWP!K$12</f>
        <v>1002.61258</v>
      </c>
      <c r="L76" s="35">
        <f>WWP!L$12</f>
        <v>1274.4803651531815</v>
      </c>
      <c r="M76" s="35">
        <f>WWP!M$12</f>
        <v>1465.2236069586625</v>
      </c>
      <c r="N76" s="35">
        <f>WWP!N$12</f>
        <v>1365.6174802907155</v>
      </c>
      <c r="O76" s="35">
        <f>WWP!O$12</f>
        <v>1473.4555012813612</v>
      </c>
      <c r="P76" s="35">
        <f>WWP!P$12</f>
        <v>1852.2789946796413</v>
      </c>
      <c r="Q76" s="35">
        <f>WWP!Q$12</f>
        <v>1791.5137957934662</v>
      </c>
    </row>
    <row r="77" spans="1:17" x14ac:dyDescent="0.25">
      <c r="A77" s="47" t="s">
        <v>49</v>
      </c>
      <c r="B77" s="34">
        <f>OIS!B$12</f>
        <v>6122.2241598982419</v>
      </c>
      <c r="C77" s="34">
        <f>OIS!C$12</f>
        <v>6022.1866400000008</v>
      </c>
      <c r="D77" s="34">
        <f>OIS!D$12</f>
        <v>6013.5140000000001</v>
      </c>
      <c r="E77" s="34">
        <f>OIS!E$12</f>
        <v>3533.72613</v>
      </c>
      <c r="F77" s="34">
        <f>OIS!F$12</f>
        <v>3762.5815899999998</v>
      </c>
      <c r="G77" s="34">
        <f>OIS!G$12</f>
        <v>3546.3170105635745</v>
      </c>
      <c r="H77" s="34">
        <f>OIS!H$12</f>
        <v>3726.8429899999996</v>
      </c>
      <c r="I77" s="34">
        <f>OIS!I$12</f>
        <v>4158.8671899999999</v>
      </c>
      <c r="J77" s="34">
        <f>OIS!J$12</f>
        <v>3594.24514</v>
      </c>
      <c r="K77" s="34">
        <f>OIS!K$12</f>
        <v>2962.1989800000001</v>
      </c>
      <c r="L77" s="34">
        <f>OIS!L$12</f>
        <v>3212.614786277893</v>
      </c>
      <c r="M77" s="34">
        <f>OIS!M$12</f>
        <v>3035.2271093157165</v>
      </c>
      <c r="N77" s="34">
        <f>OIS!N$12</f>
        <v>2976.9166044956946</v>
      </c>
      <c r="O77" s="34">
        <f>OIS!O$12</f>
        <v>2974.5855380704065</v>
      </c>
      <c r="P77" s="34">
        <f>OIS!P$12</f>
        <v>2912.1588071969554</v>
      </c>
      <c r="Q77" s="34">
        <f>OIS!Q$12</f>
        <v>2989.5930529474367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24659.671071760717</v>
      </c>
      <c r="C80" s="38">
        <v>24550.924119999996</v>
      </c>
      <c r="D80" s="38">
        <v>24428.555079999998</v>
      </c>
      <c r="E80" s="38">
        <v>22823.148459999997</v>
      </c>
      <c r="F80" s="38">
        <v>23524.165180000004</v>
      </c>
      <c r="G80" s="38">
        <v>24280.965583180172</v>
      </c>
      <c r="H80" s="38">
        <v>23687.685080000003</v>
      </c>
      <c r="I80" s="38">
        <v>23014.264530000037</v>
      </c>
      <c r="J80" s="38">
        <v>22257.627569999968</v>
      </c>
      <c r="K80" s="38">
        <v>20862.336479999976</v>
      </c>
      <c r="L80" s="38">
        <v>22269.218714940951</v>
      </c>
      <c r="M80" s="38">
        <v>22053.017103404523</v>
      </c>
      <c r="N80" s="38">
        <v>21522.914424383896</v>
      </c>
      <c r="O80" s="38">
        <v>21417.81592669844</v>
      </c>
      <c r="P80" s="38">
        <v>21823.305749948628</v>
      </c>
      <c r="Q80" s="38">
        <v>20936.587148908384</v>
      </c>
    </row>
    <row r="81" spans="1:17" x14ac:dyDescent="0.25">
      <c r="A81" s="55" t="s">
        <v>33</v>
      </c>
      <c r="B81" s="54">
        <v>264.42580711423273</v>
      </c>
      <c r="C81" s="54">
        <v>271.20237000000088</v>
      </c>
      <c r="D81" s="54">
        <v>274.59845999999993</v>
      </c>
      <c r="E81" s="54">
        <v>208.29757999999913</v>
      </c>
      <c r="F81" s="54">
        <v>155.2030000000002</v>
      </c>
      <c r="G81" s="54">
        <v>242.54766087623881</v>
      </c>
      <c r="H81" s="54">
        <v>301.89776000000978</v>
      </c>
      <c r="I81" s="54">
        <v>306.2024800000242</v>
      </c>
      <c r="J81" s="54">
        <v>322.31153999998162</v>
      </c>
      <c r="K81" s="54">
        <v>350.38408999997557</v>
      </c>
      <c r="L81" s="54">
        <v>351.50852030879156</v>
      </c>
      <c r="M81" s="54">
        <v>365.50850853431962</v>
      </c>
      <c r="N81" s="54">
        <v>349.62254582641651</v>
      </c>
      <c r="O81" s="54">
        <v>371.11996947777408</v>
      </c>
      <c r="P81" s="54">
        <v>354.63872190504088</v>
      </c>
      <c r="Q81" s="54">
        <v>367.27105544693438</v>
      </c>
    </row>
    <row r="82" spans="1:17" x14ac:dyDescent="0.25">
      <c r="A82" s="52" t="s">
        <v>32</v>
      </c>
      <c r="B82" s="51">
        <v>22245.63147103172</v>
      </c>
      <c r="C82" s="51">
        <v>22130.125759999995</v>
      </c>
      <c r="D82" s="51">
        <v>22004.355779999998</v>
      </c>
      <c r="E82" s="51">
        <v>20465.252899999992</v>
      </c>
      <c r="F82" s="51">
        <v>21004.363110000006</v>
      </c>
      <c r="G82" s="51">
        <v>21566.365631457978</v>
      </c>
      <c r="H82" s="51">
        <v>21021.187259999995</v>
      </c>
      <c r="I82" s="51">
        <v>20407.965110000008</v>
      </c>
      <c r="J82" s="51">
        <v>19758.618819999996</v>
      </c>
      <c r="K82" s="51">
        <v>18574.458269999999</v>
      </c>
      <c r="L82" s="51">
        <v>19525.646329740342</v>
      </c>
      <c r="M82" s="51">
        <v>19371.468208691818</v>
      </c>
      <c r="N82" s="51">
        <v>19116.685494399695</v>
      </c>
      <c r="O82" s="51">
        <v>18636.427073991395</v>
      </c>
      <c r="P82" s="51">
        <v>18940.821013213907</v>
      </c>
      <c r="Q82" s="51">
        <v>18197.171060560853</v>
      </c>
    </row>
    <row r="83" spans="1:17" x14ac:dyDescent="0.25">
      <c r="A83" s="53" t="s">
        <v>31</v>
      </c>
      <c r="B83" s="51">
        <v>393.69462309185599</v>
      </c>
      <c r="C83" s="51">
        <v>417.38980000000004</v>
      </c>
      <c r="D83" s="51">
        <v>503.60459999999995</v>
      </c>
      <c r="E83" s="51">
        <v>52.500260000000708</v>
      </c>
      <c r="F83" s="51">
        <v>42.700569999999971</v>
      </c>
      <c r="G83" s="51">
        <v>42.036917344011044</v>
      </c>
      <c r="H83" s="51">
        <v>41.999500000000012</v>
      </c>
      <c r="I83" s="51">
        <v>41.600210000000004</v>
      </c>
      <c r="J83" s="51">
        <v>42.408910000000049</v>
      </c>
      <c r="K83" s="51">
        <v>31.399099999999976</v>
      </c>
      <c r="L83" s="51">
        <v>35.49241003493006</v>
      </c>
      <c r="M83" s="51">
        <v>33.462285349321064</v>
      </c>
      <c r="N83" s="51">
        <v>32.435308706865214</v>
      </c>
      <c r="O83" s="51">
        <v>32.435308312458346</v>
      </c>
      <c r="P83" s="51">
        <v>28.804767053460409</v>
      </c>
      <c r="Q83" s="51">
        <v>32.34097900294887</v>
      </c>
    </row>
    <row r="84" spans="1:17" x14ac:dyDescent="0.25">
      <c r="A84" s="53" t="s">
        <v>30</v>
      </c>
      <c r="B84" s="51">
        <v>913.01234859872193</v>
      </c>
      <c r="C84" s="51">
        <v>910.79615999999987</v>
      </c>
      <c r="D84" s="51">
        <v>852.60261000000014</v>
      </c>
      <c r="E84" s="51">
        <v>903.40500999999995</v>
      </c>
      <c r="F84" s="51">
        <v>980.40216000000009</v>
      </c>
      <c r="G84" s="51">
        <v>1038.3098200680836</v>
      </c>
      <c r="H84" s="51">
        <v>1007.89688</v>
      </c>
      <c r="I84" s="51">
        <v>1037.3014800000001</v>
      </c>
      <c r="J84" s="51">
        <v>989.63660000000027</v>
      </c>
      <c r="K84" s="51">
        <v>966.38723000000005</v>
      </c>
      <c r="L84" s="51">
        <v>1069.7418469223787</v>
      </c>
      <c r="M84" s="51">
        <v>1051.063690966454</v>
      </c>
      <c r="N84" s="51">
        <v>1158.8074101408099</v>
      </c>
      <c r="O84" s="51">
        <v>1198.3868064551395</v>
      </c>
      <c r="P84" s="51">
        <v>882.94092193262236</v>
      </c>
      <c r="Q84" s="51">
        <v>1190.8149313809395</v>
      </c>
    </row>
    <row r="85" spans="1:17" x14ac:dyDescent="0.25">
      <c r="A85" s="53" t="s">
        <v>68</v>
      </c>
      <c r="B85" s="51">
        <v>380.14698862921068</v>
      </c>
      <c r="C85" s="51">
        <v>489.79949999999371</v>
      </c>
      <c r="D85" s="51">
        <v>545.10334999999759</v>
      </c>
      <c r="E85" s="51">
        <v>554.10176999999385</v>
      </c>
      <c r="F85" s="51">
        <v>523.30194000000483</v>
      </c>
      <c r="G85" s="51">
        <v>647.22398351221636</v>
      </c>
      <c r="H85" s="51">
        <v>569.49792999999772</v>
      </c>
      <c r="I85" s="51">
        <v>683.40085000000545</v>
      </c>
      <c r="J85" s="51">
        <v>692.40383999999904</v>
      </c>
      <c r="K85" s="51">
        <v>445.6924199999994</v>
      </c>
      <c r="L85" s="51">
        <v>622.90928066779452</v>
      </c>
      <c r="M85" s="51">
        <v>613.78519714852882</v>
      </c>
      <c r="N85" s="51">
        <v>587.10622890126979</v>
      </c>
      <c r="O85" s="51">
        <v>455.95735423683072</v>
      </c>
      <c r="P85" s="51">
        <v>351.0792601002031</v>
      </c>
      <c r="Q85" s="51">
        <v>176.91343176214286</v>
      </c>
    </row>
    <row r="86" spans="1:17" x14ac:dyDescent="0.25">
      <c r="A86" s="53" t="s">
        <v>29</v>
      </c>
      <c r="B86" s="51">
        <v>2618.7066238096177</v>
      </c>
      <c r="C86" s="51">
        <v>2743.8946800000003</v>
      </c>
      <c r="D86" s="51">
        <v>2869.0060200000003</v>
      </c>
      <c r="E86" s="51">
        <v>1738.1101799999997</v>
      </c>
      <c r="F86" s="51">
        <v>1583.7343999999998</v>
      </c>
      <c r="G86" s="51">
        <v>1683.4777817586232</v>
      </c>
      <c r="H86" s="51">
        <v>1670.7303299999999</v>
      </c>
      <c r="I86" s="51">
        <v>1653.2123700000002</v>
      </c>
      <c r="J86" s="51">
        <v>1708.0591200000003</v>
      </c>
      <c r="K86" s="51">
        <v>1719.2135099999996</v>
      </c>
      <c r="L86" s="51">
        <v>1646.9616442881461</v>
      </c>
      <c r="M86" s="51">
        <v>1633.4609468644448</v>
      </c>
      <c r="N86" s="51">
        <v>1688.3981011683331</v>
      </c>
      <c r="O86" s="51">
        <v>1183.4111157573902</v>
      </c>
      <c r="P86" s="51">
        <v>1177.4352036129667</v>
      </c>
      <c r="Q86" s="51">
        <v>1278.4368314229989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4464.100056886844</v>
      </c>
      <c r="C87" s="51">
        <f t="shared" si="5"/>
        <v>4283.5510699999977</v>
      </c>
      <c r="D87" s="51">
        <f t="shared" si="5"/>
        <v>4168.9391599999999</v>
      </c>
      <c r="E87" s="51">
        <f t="shared" si="5"/>
        <v>3831.53334</v>
      </c>
      <c r="F87" s="51">
        <f t="shared" si="5"/>
        <v>3695.1314799999964</v>
      </c>
      <c r="G87" s="51">
        <f t="shared" si="5"/>
        <v>3961.5692057407123</v>
      </c>
      <c r="H87" s="51">
        <f t="shared" si="5"/>
        <v>4345.4910499999969</v>
      </c>
      <c r="I87" s="51">
        <f t="shared" si="5"/>
        <v>4057.7475099999992</v>
      </c>
      <c r="J87" s="51">
        <f t="shared" si="5"/>
        <v>3879.0134699999981</v>
      </c>
      <c r="K87" s="51">
        <f t="shared" si="5"/>
        <v>3603.5864500000025</v>
      </c>
      <c r="L87" s="51">
        <f t="shared" si="5"/>
        <v>3614.0956623751481</v>
      </c>
      <c r="M87" s="51">
        <f t="shared" si="5"/>
        <v>4039.2195717517097</v>
      </c>
      <c r="N87" s="51">
        <f t="shared" si="5"/>
        <v>3440.3247528589127</v>
      </c>
      <c r="O87" s="51">
        <f t="shared" si="5"/>
        <v>3319.1113456603634</v>
      </c>
      <c r="P87" s="51">
        <f t="shared" si="5"/>
        <v>3462.8275956110174</v>
      </c>
      <c r="Q87" s="51">
        <f t="shared" si="5"/>
        <v>3302.7511929016164</v>
      </c>
    </row>
    <row r="88" spans="1:17" x14ac:dyDescent="0.25">
      <c r="A88" s="53" t="s">
        <v>67</v>
      </c>
      <c r="B88" s="51">
        <v>13475.970830015471</v>
      </c>
      <c r="C88" s="51">
        <v>13284.69455</v>
      </c>
      <c r="D88" s="51">
        <v>13065.100039999999</v>
      </c>
      <c r="E88" s="51">
        <v>13385.602339999999</v>
      </c>
      <c r="F88" s="51">
        <v>14179.092560000001</v>
      </c>
      <c r="G88" s="51">
        <v>14193.747923034332</v>
      </c>
      <c r="H88" s="51">
        <v>13385.57157</v>
      </c>
      <c r="I88" s="51">
        <v>12934.70269</v>
      </c>
      <c r="J88" s="51">
        <v>12447.096879999999</v>
      </c>
      <c r="K88" s="51">
        <v>11808.179559999999</v>
      </c>
      <c r="L88" s="51">
        <v>12536.445485451946</v>
      </c>
      <c r="M88" s="51">
        <v>12000.476516611361</v>
      </c>
      <c r="N88" s="51">
        <v>12209.613692623503</v>
      </c>
      <c r="O88" s="51">
        <v>12447.125143569214</v>
      </c>
      <c r="P88" s="51">
        <v>13037.733264903634</v>
      </c>
      <c r="Q88" s="51">
        <v>12215.913694090206</v>
      </c>
    </row>
    <row r="89" spans="1:17" x14ac:dyDescent="0.25">
      <c r="A89" s="52" t="s">
        <v>27</v>
      </c>
      <c r="B89" s="51">
        <v>2149.6137936147643</v>
      </c>
      <c r="C89" s="51">
        <v>2149.5959900000016</v>
      </c>
      <c r="D89" s="51">
        <v>2149.6008399999992</v>
      </c>
      <c r="E89" s="51">
        <v>2149.5979800000059</v>
      </c>
      <c r="F89" s="51">
        <v>2364.5990699999966</v>
      </c>
      <c r="G89" s="51">
        <v>2472.0522908459534</v>
      </c>
      <c r="H89" s="51">
        <v>2364.600059999997</v>
      </c>
      <c r="I89" s="51">
        <v>2300.0969400000031</v>
      </c>
      <c r="J89" s="51">
        <v>2176.6972099999912</v>
      </c>
      <c r="K89" s="51">
        <v>1937.494120000003</v>
      </c>
      <c r="L89" s="51">
        <v>2392.0638648918175</v>
      </c>
      <c r="M89" s="51">
        <v>2316.0403861783852</v>
      </c>
      <c r="N89" s="51">
        <v>2056.6063841577852</v>
      </c>
      <c r="O89" s="51">
        <v>2410.2688832292697</v>
      </c>
      <c r="P89" s="51">
        <v>2527.8460148296799</v>
      </c>
      <c r="Q89" s="51">
        <v>2372.1450329005966</v>
      </c>
    </row>
    <row r="90" spans="1:17" x14ac:dyDescent="0.25">
      <c r="A90" s="53" t="s">
        <v>66</v>
      </c>
      <c r="B90" s="51">
        <v>2149.6137936147643</v>
      </c>
      <c r="C90" s="51">
        <v>2149.5959900000016</v>
      </c>
      <c r="D90" s="51">
        <v>2149.6008399999992</v>
      </c>
      <c r="E90" s="51">
        <v>2149.5979800000059</v>
      </c>
      <c r="F90" s="51">
        <v>2364.5990699999966</v>
      </c>
      <c r="G90" s="51">
        <v>2472.0522908459534</v>
      </c>
      <c r="H90" s="51">
        <v>2364.600059999997</v>
      </c>
      <c r="I90" s="51">
        <v>2300.0969400000031</v>
      </c>
      <c r="J90" s="51">
        <v>2176.6972099999912</v>
      </c>
      <c r="K90" s="51">
        <v>1937.494120000003</v>
      </c>
      <c r="L90" s="51">
        <v>2392.0638648918175</v>
      </c>
      <c r="M90" s="51">
        <v>2316.0403861783852</v>
      </c>
      <c r="N90" s="51">
        <v>2056.6063841577852</v>
      </c>
      <c r="O90" s="51">
        <v>2410.2688832292697</v>
      </c>
      <c r="P90" s="51">
        <v>2527.8460148296799</v>
      </c>
      <c r="Q90" s="51">
        <v>2372.1450329005966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24659.671071760717</v>
      </c>
      <c r="C93" s="38">
        <f t="shared" si="6"/>
        <v>24550.924119999996</v>
      </c>
      <c r="D93" s="38">
        <f t="shared" si="6"/>
        <v>24428.555079999998</v>
      </c>
      <c r="E93" s="38">
        <f t="shared" si="6"/>
        <v>22823.148459999997</v>
      </c>
      <c r="F93" s="38">
        <f t="shared" si="6"/>
        <v>23524.165180000004</v>
      </c>
      <c r="G93" s="38">
        <f t="shared" si="6"/>
        <v>24280.965583180172</v>
      </c>
      <c r="H93" s="38">
        <f t="shared" si="6"/>
        <v>23687.685080000003</v>
      </c>
      <c r="I93" s="38">
        <f t="shared" si="6"/>
        <v>23014.264530000037</v>
      </c>
      <c r="J93" s="38">
        <f t="shared" si="6"/>
        <v>22257.627569999968</v>
      </c>
      <c r="K93" s="38">
        <f t="shared" si="6"/>
        <v>20862.336479999976</v>
      </c>
      <c r="L93" s="38">
        <f t="shared" si="6"/>
        <v>22269.218714940951</v>
      </c>
      <c r="M93" s="38">
        <f t="shared" si="6"/>
        <v>22053.017103404523</v>
      </c>
      <c r="N93" s="38">
        <f t="shared" si="6"/>
        <v>21522.914424383896</v>
      </c>
      <c r="O93" s="38">
        <f t="shared" si="6"/>
        <v>21417.81592669844</v>
      </c>
      <c r="P93" s="38">
        <f t="shared" si="6"/>
        <v>21823.305749948628</v>
      </c>
      <c r="Q93" s="38">
        <f t="shared" si="6"/>
        <v>20936.587148908384</v>
      </c>
    </row>
    <row r="94" spans="1:17" x14ac:dyDescent="0.25">
      <c r="A94" s="49" t="s">
        <v>41</v>
      </c>
      <c r="B94" s="48">
        <f>CHI!B57</f>
        <v>20014.263579786009</v>
      </c>
      <c r="C94" s="48">
        <f>CHI!C57</f>
        <v>20034.570669999997</v>
      </c>
      <c r="D94" s="48">
        <f>CHI!D57</f>
        <v>20018.459189999994</v>
      </c>
      <c r="E94" s="48">
        <f>CHI!E57</f>
        <v>18824.40796</v>
      </c>
      <c r="F94" s="48">
        <f>CHI!F57</f>
        <v>19713.196360000002</v>
      </c>
      <c r="G94" s="48">
        <f>CHI!G57</f>
        <v>20181.372401791636</v>
      </c>
      <c r="H94" s="48">
        <f>CHI!H57</f>
        <v>19177.946160000003</v>
      </c>
      <c r="I94" s="48">
        <f>CHI!I57</f>
        <v>18751.603790000034</v>
      </c>
      <c r="J94" s="48">
        <f>CHI!J57</f>
        <v>18176.340119999972</v>
      </c>
      <c r="K94" s="48">
        <f>CHI!K57</f>
        <v>17000.345649999974</v>
      </c>
      <c r="L94" s="48">
        <f>CHI!L57</f>
        <v>18420.289629890209</v>
      </c>
      <c r="M94" s="48">
        <f>CHI!M57</f>
        <v>17748.512290308776</v>
      </c>
      <c r="N94" s="48">
        <f>CHI!N57</f>
        <v>17810.90670396357</v>
      </c>
      <c r="O94" s="48">
        <f>CHI!O57</f>
        <v>17806.519995003502</v>
      </c>
      <c r="P94" s="48">
        <f>CHI!P57</f>
        <v>18073.34113909131</v>
      </c>
      <c r="Q94" s="48">
        <f>CHI!Q57</f>
        <v>17192.700369386657</v>
      </c>
    </row>
    <row r="95" spans="1:17" x14ac:dyDescent="0.25">
      <c r="A95" s="47" t="s">
        <v>64</v>
      </c>
      <c r="B95" s="34">
        <v>4645.4074919747072</v>
      </c>
      <c r="C95" s="34">
        <v>4516.3534499999987</v>
      </c>
      <c r="D95" s="34">
        <v>4410.0958900000041</v>
      </c>
      <c r="E95" s="34">
        <v>3998.7404999999962</v>
      </c>
      <c r="F95" s="34">
        <v>3810.9688200000019</v>
      </c>
      <c r="G95" s="34">
        <v>4099.5931813885363</v>
      </c>
      <c r="H95" s="34">
        <v>4509.7389199999998</v>
      </c>
      <c r="I95" s="34">
        <v>4262.660740000003</v>
      </c>
      <c r="J95" s="34">
        <v>4081.2874499999962</v>
      </c>
      <c r="K95" s="34">
        <v>3861.9908300000025</v>
      </c>
      <c r="L95" s="34">
        <v>3848.9290850507423</v>
      </c>
      <c r="M95" s="34">
        <v>4304.5048130957475</v>
      </c>
      <c r="N95" s="34">
        <v>3712.0077204203262</v>
      </c>
      <c r="O95" s="34">
        <v>3611.2959316949382</v>
      </c>
      <c r="P95" s="34">
        <v>3749.9646108573179</v>
      </c>
      <c r="Q95" s="34">
        <v>3743.8867795217266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170765.30337948355</v>
      </c>
      <c r="C97" s="46">
        <f t="shared" si="7"/>
        <v>156417.61463440239</v>
      </c>
      <c r="D97" s="46">
        <f t="shared" si="7"/>
        <v>155270.55608673501</v>
      </c>
      <c r="E97" s="46">
        <f t="shared" si="7"/>
        <v>159294.8271804277</v>
      </c>
      <c r="F97" s="46">
        <f t="shared" si="7"/>
        <v>160428.84330929932</v>
      </c>
      <c r="G97" s="46">
        <f t="shared" si="7"/>
        <v>160925.22139532919</v>
      </c>
      <c r="H97" s="46">
        <f t="shared" si="7"/>
        <v>161296.0785883783</v>
      </c>
      <c r="I97" s="46">
        <f t="shared" si="7"/>
        <v>169771.06422393458</v>
      </c>
      <c r="J97" s="46">
        <f t="shared" si="7"/>
        <v>166272.19748735015</v>
      </c>
      <c r="K97" s="46">
        <f t="shared" si="7"/>
        <v>140101.75472226428</v>
      </c>
      <c r="L97" s="46">
        <f t="shared" si="7"/>
        <v>161913.42772285466</v>
      </c>
      <c r="M97" s="46">
        <f t="shared" si="7"/>
        <v>157120.7703128967</v>
      </c>
      <c r="N97" s="46">
        <f t="shared" si="7"/>
        <v>148904.2032983558</v>
      </c>
      <c r="O97" s="46">
        <f t="shared" si="7"/>
        <v>148218.72330439949</v>
      </c>
      <c r="P97" s="46">
        <f t="shared" si="7"/>
        <v>145848.28734112138</v>
      </c>
      <c r="Q97" s="46">
        <f t="shared" si="7"/>
        <v>152337.90720590125</v>
      </c>
    </row>
    <row r="98" spans="1:17" x14ac:dyDescent="0.25">
      <c r="A98" s="29" t="s">
        <v>13</v>
      </c>
      <c r="B98" s="45">
        <f>ISI!B$53</f>
        <v>66947.28897921319</v>
      </c>
      <c r="C98" s="45">
        <f>ISI!C$53</f>
        <v>59311.855723823661</v>
      </c>
      <c r="D98" s="45">
        <f>ISI!D$53</f>
        <v>58528.300572290835</v>
      </c>
      <c r="E98" s="45">
        <f>ISI!E$53</f>
        <v>62247.840283459322</v>
      </c>
      <c r="F98" s="45">
        <f>ISI!F$53</f>
        <v>62786.143738544975</v>
      </c>
      <c r="G98" s="45">
        <f>ISI!G$53</f>
        <v>64494.695523549686</v>
      </c>
      <c r="H98" s="45">
        <f>ISI!H$53</f>
        <v>67017.284509162608</v>
      </c>
      <c r="I98" s="45">
        <f>ISI!I$53</f>
        <v>68781.746671950459</v>
      </c>
      <c r="J98" s="45">
        <f>ISI!J$53</f>
        <v>63159.24364019787</v>
      </c>
      <c r="K98" s="45">
        <f>ISI!K$53</f>
        <v>47699.262543683166</v>
      </c>
      <c r="L98" s="45">
        <f>ISI!L$53</f>
        <v>63119.395863997204</v>
      </c>
      <c r="M98" s="45">
        <f>ISI!M$53</f>
        <v>60740.528127169207</v>
      </c>
      <c r="N98" s="45">
        <f>ISI!N$53</f>
        <v>53376.316655260809</v>
      </c>
      <c r="O98" s="45">
        <f>ISI!O$53</f>
        <v>53243.070041199513</v>
      </c>
      <c r="P98" s="45">
        <f>ISI!P$53</f>
        <v>53362.341922342159</v>
      </c>
      <c r="Q98" s="45">
        <f>ISI!Q$53</f>
        <v>59064.748353559866</v>
      </c>
    </row>
    <row r="99" spans="1:17" x14ac:dyDescent="0.25">
      <c r="A99" s="21" t="s">
        <v>46</v>
      </c>
      <c r="B99" s="35">
        <f>ISI!B$54</f>
        <v>65397.724355754755</v>
      </c>
      <c r="C99" s="35">
        <f>ISI!C$54</f>
        <v>57935.8731309414</v>
      </c>
      <c r="D99" s="35">
        <f>ISI!D$54</f>
        <v>57185.631537721667</v>
      </c>
      <c r="E99" s="35">
        <f>ISI!E$54</f>
        <v>60738.112824340118</v>
      </c>
      <c r="F99" s="35">
        <f>ISI!F$54</f>
        <v>61266.123234238228</v>
      </c>
      <c r="G99" s="35">
        <f>ISI!G$54</f>
        <v>62996.02589661588</v>
      </c>
      <c r="H99" s="35">
        <f>ISI!H$54</f>
        <v>65421.2556802033</v>
      </c>
      <c r="I99" s="35">
        <f>ISI!I$54</f>
        <v>67091.273564832096</v>
      </c>
      <c r="J99" s="35">
        <f>ISI!J$54</f>
        <v>61563.912308650732</v>
      </c>
      <c r="K99" s="35">
        <f>ISI!K$54</f>
        <v>46415.594286540341</v>
      </c>
      <c r="L99" s="35">
        <f>ISI!L$54</f>
        <v>61682.750039917744</v>
      </c>
      <c r="M99" s="35">
        <f>ISI!M$54</f>
        <v>59235.72380507343</v>
      </c>
      <c r="N99" s="35">
        <f>ISI!N$54</f>
        <v>52025.547875552867</v>
      </c>
      <c r="O99" s="35">
        <f>ISI!O$54</f>
        <v>51913.596795164325</v>
      </c>
      <c r="P99" s="35">
        <f>ISI!P$54</f>
        <v>52098.444931128441</v>
      </c>
      <c r="Q99" s="35">
        <f>ISI!Q$54</f>
        <v>57719.770273271773</v>
      </c>
    </row>
    <row r="100" spans="1:17" x14ac:dyDescent="0.25">
      <c r="A100" s="21" t="s">
        <v>45</v>
      </c>
      <c r="B100" s="35">
        <f>ISI!B$55</f>
        <v>1549.5646234584417</v>
      </c>
      <c r="C100" s="35">
        <f>ISI!C$55</f>
        <v>1375.9825928822586</v>
      </c>
      <c r="D100" s="35">
        <f>ISI!D$55</f>
        <v>1342.6690345691686</v>
      </c>
      <c r="E100" s="35">
        <f>ISI!E$55</f>
        <v>1509.7274591192011</v>
      </c>
      <c r="F100" s="35">
        <f>ISI!F$55</f>
        <v>1520.0205043067467</v>
      </c>
      <c r="G100" s="35">
        <f>ISI!G$55</f>
        <v>1498.669626933804</v>
      </c>
      <c r="H100" s="35">
        <f>ISI!H$55</f>
        <v>1596.0288289593036</v>
      </c>
      <c r="I100" s="35">
        <f>ISI!I$55</f>
        <v>1690.473107118361</v>
      </c>
      <c r="J100" s="35">
        <f>ISI!J$55</f>
        <v>1595.3313315471391</v>
      </c>
      <c r="K100" s="35">
        <f>ISI!K$55</f>
        <v>1283.6682571428269</v>
      </c>
      <c r="L100" s="35">
        <f>ISI!L$55</f>
        <v>1436.64582407946</v>
      </c>
      <c r="M100" s="35">
        <f>ISI!M$55</f>
        <v>1504.8043220957748</v>
      </c>
      <c r="N100" s="35">
        <f>ISI!N$55</f>
        <v>1350.7687797079445</v>
      </c>
      <c r="O100" s="35">
        <f>ISI!O$55</f>
        <v>1329.4732460351906</v>
      </c>
      <c r="P100" s="35">
        <f>ISI!P$55</f>
        <v>1263.8969912137186</v>
      </c>
      <c r="Q100" s="35">
        <f>ISI!Q$55</f>
        <v>1344.9780802880921</v>
      </c>
    </row>
    <row r="101" spans="1:17" x14ac:dyDescent="0.25">
      <c r="A101" s="23" t="s">
        <v>12</v>
      </c>
      <c r="B101" s="37">
        <f>NFM!B$72</f>
        <v>4315.2615984398708</v>
      </c>
      <c r="C101" s="37">
        <f>NFM!C$72</f>
        <v>4392.539705814308</v>
      </c>
      <c r="D101" s="37">
        <f>NFM!D$72</f>
        <v>4395.5168472067235</v>
      </c>
      <c r="E101" s="37">
        <f>NFM!E$72</f>
        <v>4520.7136728892565</v>
      </c>
      <c r="F101" s="37">
        <f>NFM!F$72</f>
        <v>4647.8442894403797</v>
      </c>
      <c r="G101" s="37">
        <f>NFM!G$72</f>
        <v>4581.4833220312485</v>
      </c>
      <c r="H101" s="37">
        <f>NFM!H$72</f>
        <v>3744.2978807007448</v>
      </c>
      <c r="I101" s="37">
        <f>NFM!I$72</f>
        <v>3707.7565408623</v>
      </c>
      <c r="J101" s="37">
        <f>NFM!J$72</f>
        <v>3975.984838430496</v>
      </c>
      <c r="K101" s="37">
        <f>NFM!K$72</f>
        <v>2869.1220337022314</v>
      </c>
      <c r="L101" s="37">
        <f>NFM!L$72</f>
        <v>3226.829337651614</v>
      </c>
      <c r="M101" s="37">
        <f>NFM!M$72</f>
        <v>3175.6688270554414</v>
      </c>
      <c r="N101" s="37">
        <f>NFM!N$72</f>
        <v>3030.5643115910639</v>
      </c>
      <c r="O101" s="37">
        <f>NFM!O$72</f>
        <v>3126.0269445334634</v>
      </c>
      <c r="P101" s="37">
        <f>NFM!P$72</f>
        <v>3183.5248135738284</v>
      </c>
      <c r="Q101" s="37">
        <f>NFM!Q$72</f>
        <v>3446.5292263022429</v>
      </c>
    </row>
    <row r="102" spans="1:17" x14ac:dyDescent="0.25">
      <c r="A102" s="21" t="s">
        <v>44</v>
      </c>
      <c r="B102" s="35">
        <f>NFM!B$73</f>
        <v>567.38010874338431</v>
      </c>
      <c r="C102" s="35">
        <f>NFM!C$73</f>
        <v>618.89576600775592</v>
      </c>
      <c r="D102" s="35">
        <f>NFM!D$73</f>
        <v>607.7992365291226</v>
      </c>
      <c r="E102" s="35">
        <f>NFM!E$73</f>
        <v>710.16921349170889</v>
      </c>
      <c r="F102" s="35">
        <f>NFM!F$73</f>
        <v>882.84331948457861</v>
      </c>
      <c r="G102" s="35">
        <f>NFM!G$73</f>
        <v>967.10216721486756</v>
      </c>
      <c r="H102" s="35">
        <f>NFM!H$73</f>
        <v>834.51020765844032</v>
      </c>
      <c r="I102" s="35">
        <f>NFM!I$73</f>
        <v>829.92366466998169</v>
      </c>
      <c r="J102" s="35">
        <f>NFM!J$73</f>
        <v>940.75865617714794</v>
      </c>
      <c r="K102" s="35">
        <f>NFM!K$73</f>
        <v>754.77850797313567</v>
      </c>
      <c r="L102" s="35">
        <f>NFM!L$73</f>
        <v>890.40344354199328</v>
      </c>
      <c r="M102" s="35">
        <f>NFM!M$73</f>
        <v>835.22541530278374</v>
      </c>
      <c r="N102" s="35">
        <f>NFM!N$73</f>
        <v>786.49346185183288</v>
      </c>
      <c r="O102" s="35">
        <f>NFM!O$73</f>
        <v>758.03365282194511</v>
      </c>
      <c r="P102" s="35">
        <f>NFM!P$73</f>
        <v>816.58063790573169</v>
      </c>
      <c r="Q102" s="35">
        <f>NFM!Q$73</f>
        <v>953.25988821234387</v>
      </c>
    </row>
    <row r="103" spans="1:17" x14ac:dyDescent="0.25">
      <c r="A103" s="21" t="s">
        <v>59</v>
      </c>
      <c r="B103" s="35">
        <f>NFM!B$74</f>
        <v>1258.5372502815233</v>
      </c>
      <c r="C103" s="35">
        <f>NFM!C$74</f>
        <v>1284.7714764414354</v>
      </c>
      <c r="D103" s="35">
        <f>NFM!D$74</f>
        <v>1282.4221638130084</v>
      </c>
      <c r="E103" s="35">
        <f>NFM!E$74</f>
        <v>1342.7458807997014</v>
      </c>
      <c r="F103" s="35">
        <f>NFM!F$74</f>
        <v>1327.3415003532746</v>
      </c>
      <c r="G103" s="35">
        <f>NFM!G$74</f>
        <v>1307.7495264402005</v>
      </c>
      <c r="H103" s="35">
        <f>NFM!H$74</f>
        <v>962.09390997895594</v>
      </c>
      <c r="I103" s="35">
        <f>NFM!I$74</f>
        <v>1012.5751744898597</v>
      </c>
      <c r="J103" s="35">
        <f>NFM!J$74</f>
        <v>1130.9317609875575</v>
      </c>
      <c r="K103" s="35">
        <f>NFM!K$74</f>
        <v>585.29904923675645</v>
      </c>
      <c r="L103" s="35">
        <f>NFM!L$74</f>
        <v>763.0817337284783</v>
      </c>
      <c r="M103" s="35">
        <f>NFM!M$74</f>
        <v>806.57697418695705</v>
      </c>
      <c r="N103" s="35">
        <f>NFM!N$74</f>
        <v>763.49434221732304</v>
      </c>
      <c r="O103" s="35">
        <f>NFM!O$74</f>
        <v>907.20298907382357</v>
      </c>
      <c r="P103" s="35">
        <f>NFM!P$74</f>
        <v>952.70740110672364</v>
      </c>
      <c r="Q103" s="35">
        <f>NFM!Q$74</f>
        <v>984.88733016226911</v>
      </c>
    </row>
    <row r="104" spans="1:17" x14ac:dyDescent="0.25">
      <c r="A104" s="27" t="s">
        <v>43</v>
      </c>
      <c r="B104" s="44">
        <f>NFM!B$75</f>
        <v>1140.9447624965971</v>
      </c>
      <c r="C104" s="44">
        <f>NFM!C$75</f>
        <v>1156.7290874622543</v>
      </c>
      <c r="D104" s="44">
        <f>NFM!D$75</f>
        <v>1151.9312403307222</v>
      </c>
      <c r="E104" s="44">
        <f>NFM!E$75</f>
        <v>1199.2765073583066</v>
      </c>
      <c r="F104" s="44">
        <f>NFM!F$75</f>
        <v>1189.9115515940198</v>
      </c>
      <c r="G104" s="44">
        <f>NFM!G$75</f>
        <v>1163.0047679380582</v>
      </c>
      <c r="H104" s="44">
        <f>NFM!H$75</f>
        <v>853.89337228317811</v>
      </c>
      <c r="I104" s="44">
        <f>NFM!I$75</f>
        <v>905.27354878355413</v>
      </c>
      <c r="J104" s="44">
        <f>NFM!J$75</f>
        <v>1025.2976472233888</v>
      </c>
      <c r="K104" s="44">
        <f>NFM!K$75</f>
        <v>498.67216811633307</v>
      </c>
      <c r="L104" s="44">
        <f>NFM!L$75</f>
        <v>675.00660369674767</v>
      </c>
      <c r="M104" s="44">
        <f>NFM!M$75</f>
        <v>720.13331477024678</v>
      </c>
      <c r="N104" s="44">
        <f>NFM!N$75</f>
        <v>679.28907701328615</v>
      </c>
      <c r="O104" s="44">
        <f>NFM!O$75</f>
        <v>823.50255407040004</v>
      </c>
      <c r="P104" s="44">
        <f>NFM!P$75</f>
        <v>880.49677649513205</v>
      </c>
      <c r="Q104" s="44">
        <f>NFM!Q$75</f>
        <v>902.22596034036769</v>
      </c>
    </row>
    <row r="105" spans="1:17" x14ac:dyDescent="0.25">
      <c r="A105" s="25" t="s">
        <v>344</v>
      </c>
      <c r="B105" s="43">
        <f>NFM!B$76</f>
        <v>117.59248778492609</v>
      </c>
      <c r="C105" s="43">
        <f>NFM!C$76</f>
        <v>128.04238897918108</v>
      </c>
      <c r="D105" s="43">
        <f>NFM!D$76</f>
        <v>130.49092348228621</v>
      </c>
      <c r="E105" s="43">
        <f>NFM!E$76</f>
        <v>143.46937344139479</v>
      </c>
      <c r="F105" s="43">
        <f>NFM!F$76</f>
        <v>137.42994875925476</v>
      </c>
      <c r="G105" s="43">
        <f>NFM!G$76</f>
        <v>144.7447585021423</v>
      </c>
      <c r="H105" s="43">
        <f>NFM!H$76</f>
        <v>108.20053769577778</v>
      </c>
      <c r="I105" s="43">
        <f>NFM!I$76</f>
        <v>107.30162570630557</v>
      </c>
      <c r="J105" s="43">
        <f>NFM!J$76</f>
        <v>105.63411376416869</v>
      </c>
      <c r="K105" s="43">
        <f>NFM!K$76</f>
        <v>86.626881120423334</v>
      </c>
      <c r="L105" s="43">
        <f>NFM!L$76</f>
        <v>88.075130031730609</v>
      </c>
      <c r="M105" s="43">
        <f>NFM!M$76</f>
        <v>86.443659416710261</v>
      </c>
      <c r="N105" s="43">
        <f>NFM!N$76</f>
        <v>84.20526520403692</v>
      </c>
      <c r="O105" s="43">
        <f>NFM!O$76</f>
        <v>83.700435003423593</v>
      </c>
      <c r="P105" s="43">
        <f>NFM!P$76</f>
        <v>72.21062461159157</v>
      </c>
      <c r="Q105" s="43">
        <f>NFM!Q$76</f>
        <v>82.661369821901388</v>
      </c>
    </row>
    <row r="106" spans="1:17" x14ac:dyDescent="0.25">
      <c r="A106" s="21" t="s">
        <v>42</v>
      </c>
      <c r="B106" s="35">
        <f>NFM!B$77</f>
        <v>2489.3442394149629</v>
      </c>
      <c r="C106" s="35">
        <f>NFM!C$77</f>
        <v>2488.8724633651168</v>
      </c>
      <c r="D106" s="35">
        <f>NFM!D$77</f>
        <v>2505.295446864593</v>
      </c>
      <c r="E106" s="35">
        <f>NFM!E$77</f>
        <v>2467.7985785978467</v>
      </c>
      <c r="F106" s="35">
        <f>NFM!F$77</f>
        <v>2437.6594696025268</v>
      </c>
      <c r="G106" s="35">
        <f>NFM!G$77</f>
        <v>2306.6316283761798</v>
      </c>
      <c r="H106" s="35">
        <f>NFM!H$77</f>
        <v>1947.6937630633486</v>
      </c>
      <c r="I106" s="35">
        <f>NFM!I$77</f>
        <v>1865.2577017024587</v>
      </c>
      <c r="J106" s="35">
        <f>NFM!J$77</f>
        <v>1904.2944212657903</v>
      </c>
      <c r="K106" s="35">
        <f>NFM!K$77</f>
        <v>1529.0444764923395</v>
      </c>
      <c r="L106" s="35">
        <f>NFM!L$77</f>
        <v>1573.3441603811423</v>
      </c>
      <c r="M106" s="35">
        <f>NFM!M$77</f>
        <v>1533.8664375657008</v>
      </c>
      <c r="N106" s="35">
        <f>NFM!N$77</f>
        <v>1480.5765075219078</v>
      </c>
      <c r="O106" s="35">
        <f>NFM!O$77</f>
        <v>1460.7903026376948</v>
      </c>
      <c r="P106" s="35">
        <f>NFM!P$77</f>
        <v>1414.2367745613733</v>
      </c>
      <c r="Q106" s="35">
        <f>NFM!Q$77</f>
        <v>1508.38200792763</v>
      </c>
    </row>
    <row r="107" spans="1:17" x14ac:dyDescent="0.25">
      <c r="A107" s="23" t="s">
        <v>11</v>
      </c>
      <c r="B107" s="37">
        <f>CHI!B$78</f>
        <v>22942.541270970069</v>
      </c>
      <c r="C107" s="37">
        <f>CHI!C$78</f>
        <v>22493.887469021858</v>
      </c>
      <c r="D107" s="37">
        <f>CHI!D$78</f>
        <v>23563.646908353421</v>
      </c>
      <c r="E107" s="37">
        <f>CHI!E$78</f>
        <v>25720.420715179138</v>
      </c>
      <c r="F107" s="37">
        <f>CHI!F$78</f>
        <v>23517.697629817845</v>
      </c>
      <c r="G107" s="37">
        <f>CHI!G$78</f>
        <v>24974.028970334573</v>
      </c>
      <c r="H107" s="37">
        <f>CHI!H$78</f>
        <v>22900.494218684154</v>
      </c>
      <c r="I107" s="37">
        <f>CHI!I$78</f>
        <v>26684.778589948502</v>
      </c>
      <c r="J107" s="37">
        <f>CHI!J$78</f>
        <v>27437.577561388527</v>
      </c>
      <c r="K107" s="37">
        <f>CHI!K$78</f>
        <v>24632.780204740844</v>
      </c>
      <c r="L107" s="37">
        <f>CHI!L$78</f>
        <v>28388.961585227491</v>
      </c>
      <c r="M107" s="37">
        <f>CHI!M$78</f>
        <v>26861.10752356649</v>
      </c>
      <c r="N107" s="37">
        <f>CHI!N$78</f>
        <v>27845.613452574449</v>
      </c>
      <c r="O107" s="37">
        <f>CHI!O$78</f>
        <v>27731.493276196903</v>
      </c>
      <c r="P107" s="37">
        <f>CHI!P$78</f>
        <v>25849.03637830454</v>
      </c>
      <c r="Q107" s="37">
        <f>CHI!Q$78</f>
        <v>27099.721761198954</v>
      </c>
    </row>
    <row r="108" spans="1:17" x14ac:dyDescent="0.25">
      <c r="A108" s="21" t="s">
        <v>61</v>
      </c>
      <c r="B108" s="35">
        <f>CHI!B$79</f>
        <v>21126.24476480404</v>
      </c>
      <c r="C108" s="35">
        <f>CHI!C$79</f>
        <v>20740.434209162406</v>
      </c>
      <c r="D108" s="35">
        <f>CHI!D$79</f>
        <v>21689.573048513892</v>
      </c>
      <c r="E108" s="35">
        <f>CHI!E$79</f>
        <v>23173.120524349215</v>
      </c>
      <c r="F108" s="35">
        <f>CHI!F$79</f>
        <v>21266.193189081125</v>
      </c>
      <c r="G108" s="35">
        <f>CHI!G$79</f>
        <v>22471.219778309362</v>
      </c>
      <c r="H108" s="35">
        <f>CHI!H$79</f>
        <v>20354.379578432301</v>
      </c>
      <c r="I108" s="35">
        <f>CHI!I$79</f>
        <v>23150.756504628891</v>
      </c>
      <c r="J108" s="35">
        <f>CHI!J$79</f>
        <v>24395.893631078598</v>
      </c>
      <c r="K108" s="35">
        <f>CHI!K$79</f>
        <v>21734.871039298567</v>
      </c>
      <c r="L108" s="35">
        <f>CHI!L$79</f>
        <v>25392.867811891585</v>
      </c>
      <c r="M108" s="35">
        <f>CHI!M$79</f>
        <v>23342.345879236876</v>
      </c>
      <c r="N108" s="35">
        <f>CHI!N$79</f>
        <v>24461.442765897315</v>
      </c>
      <c r="O108" s="35">
        <f>CHI!O$79</f>
        <v>24749.681520105769</v>
      </c>
      <c r="P108" s="35">
        <f>CHI!P$79</f>
        <v>22871.834169847916</v>
      </c>
      <c r="Q108" s="35">
        <f>CHI!Q$79</f>
        <v>24257.39203765407</v>
      </c>
    </row>
    <row r="109" spans="1:17" x14ac:dyDescent="0.25">
      <c r="A109" s="21" t="s">
        <v>40</v>
      </c>
      <c r="B109" s="35">
        <f>CHI!B$80</f>
        <v>1759.7361763854462</v>
      </c>
      <c r="C109" s="35">
        <f>CHI!C$80</f>
        <v>1697.280938929139</v>
      </c>
      <c r="D109" s="35">
        <f>CHI!D$80</f>
        <v>1815.7381515045108</v>
      </c>
      <c r="E109" s="35">
        <f>CHI!E$80</f>
        <v>2463.3337278888084</v>
      </c>
      <c r="F109" s="35">
        <f>CHI!F$80</f>
        <v>2172.9014065840033</v>
      </c>
      <c r="G109" s="35">
        <f>CHI!G$80</f>
        <v>2408.1877130639855</v>
      </c>
      <c r="H109" s="35">
        <f>CHI!H$80</f>
        <v>2439.9139926466933</v>
      </c>
      <c r="I109" s="35">
        <f>CHI!I$80</f>
        <v>3398.2703685815914</v>
      </c>
      <c r="J109" s="35">
        <f>CHI!J$80</f>
        <v>2901.1498380380986</v>
      </c>
      <c r="K109" s="35">
        <f>CHI!K$80</f>
        <v>2745.1200980013941</v>
      </c>
      <c r="L109" s="35">
        <f>CHI!L$80</f>
        <v>2868.3407493818704</v>
      </c>
      <c r="M109" s="35">
        <f>CHI!M$80</f>
        <v>3386.5462450253717</v>
      </c>
      <c r="N109" s="35">
        <f>CHI!N$80</f>
        <v>3230.7756571538685</v>
      </c>
      <c r="O109" s="35">
        <f>CHI!O$80</f>
        <v>2825.3323525300066</v>
      </c>
      <c r="P109" s="35">
        <f>CHI!P$80</f>
        <v>2820.0770314597926</v>
      </c>
      <c r="Q109" s="35">
        <f>CHI!Q$80</f>
        <v>2668.5712883847282</v>
      </c>
    </row>
    <row r="110" spans="1:17" x14ac:dyDescent="0.25">
      <c r="A110" s="21" t="s">
        <v>39</v>
      </c>
      <c r="B110" s="35">
        <f>CHI!B$81</f>
        <v>56.560329780583004</v>
      </c>
      <c r="C110" s="35">
        <f>CHI!C$81</f>
        <v>56.172320930313667</v>
      </c>
      <c r="D110" s="35">
        <f>CHI!D$81</f>
        <v>58.335708335015013</v>
      </c>
      <c r="E110" s="35">
        <f>CHI!E$81</f>
        <v>83.96646294111666</v>
      </c>
      <c r="F110" s="35">
        <f>CHI!F$81</f>
        <v>78.603034152718152</v>
      </c>
      <c r="G110" s="35">
        <f>CHI!G$81</f>
        <v>94.62147896122849</v>
      </c>
      <c r="H110" s="35">
        <f>CHI!H$81</f>
        <v>106.20064760516067</v>
      </c>
      <c r="I110" s="35">
        <f>CHI!I$81</f>
        <v>135.75171673802137</v>
      </c>
      <c r="J110" s="35">
        <f>CHI!J$81</f>
        <v>140.53409227182999</v>
      </c>
      <c r="K110" s="35">
        <f>CHI!K$81</f>
        <v>152.78906744088627</v>
      </c>
      <c r="L110" s="35">
        <f>CHI!L$81</f>
        <v>127.7530239540374</v>
      </c>
      <c r="M110" s="35">
        <f>CHI!M$81</f>
        <v>132.21539930423984</v>
      </c>
      <c r="N110" s="35">
        <f>CHI!N$81</f>
        <v>153.39502952326399</v>
      </c>
      <c r="O110" s="35">
        <f>CHI!O$81</f>
        <v>156.47940356112673</v>
      </c>
      <c r="P110" s="35">
        <f>CHI!P$81</f>
        <v>157.12517699682894</v>
      </c>
      <c r="Q110" s="35">
        <f>CHI!Q$81</f>
        <v>173.7584351601551</v>
      </c>
    </row>
    <row r="111" spans="1:17" x14ac:dyDescent="0.25">
      <c r="A111" s="23" t="s">
        <v>10</v>
      </c>
      <c r="B111" s="37">
        <f>NMM!B$58</f>
        <v>40095.111956546098</v>
      </c>
      <c r="C111" s="37">
        <f>NMM!C$58</f>
        <v>36033.560936052774</v>
      </c>
      <c r="D111" s="37">
        <f>NMM!D$58</f>
        <v>35397.546661071094</v>
      </c>
      <c r="E111" s="37">
        <f>NMM!E$58</f>
        <v>36383.339489793405</v>
      </c>
      <c r="F111" s="37">
        <f>NMM!F$58</f>
        <v>36862.476574489265</v>
      </c>
      <c r="G111" s="37">
        <f>NMM!G$58</f>
        <v>34434.265676596639</v>
      </c>
      <c r="H111" s="37">
        <f>NMM!H$58</f>
        <v>35425.2028896107</v>
      </c>
      <c r="I111" s="37">
        <f>NMM!I$58</f>
        <v>37955.283124022244</v>
      </c>
      <c r="J111" s="37">
        <f>NMM!J$58</f>
        <v>39511.612750873137</v>
      </c>
      <c r="K111" s="37">
        <f>NMM!K$58</f>
        <v>35548.871822208806</v>
      </c>
      <c r="L111" s="37">
        <f>NMM!L$58</f>
        <v>35998.046428866146</v>
      </c>
      <c r="M111" s="37">
        <f>NMM!M$58</f>
        <v>37189.037039375733</v>
      </c>
      <c r="N111" s="37">
        <f>NMM!N$58</f>
        <v>35838.046295662265</v>
      </c>
      <c r="O111" s="37">
        <f>NMM!O$58</f>
        <v>34936.464977874843</v>
      </c>
      <c r="P111" s="37">
        <f>NMM!P$58</f>
        <v>35729.262167325796</v>
      </c>
      <c r="Q111" s="37">
        <f>NMM!Q$58</f>
        <v>35169.489530571489</v>
      </c>
    </row>
    <row r="112" spans="1:17" x14ac:dyDescent="0.25">
      <c r="A112" s="21" t="s">
        <v>38</v>
      </c>
      <c r="B112" s="35">
        <f>NMM!B$59</f>
        <v>30599.255332701112</v>
      </c>
      <c r="C112" s="35">
        <f>NMM!C$59</f>
        <v>27527.997227185817</v>
      </c>
      <c r="D112" s="35">
        <f>NMM!D$59</f>
        <v>26442.184166951516</v>
      </c>
      <c r="E112" s="35">
        <f>NMM!E$59</f>
        <v>26482.566578666359</v>
      </c>
      <c r="F112" s="35">
        <f>NMM!F$59</f>
        <v>26424.829600757457</v>
      </c>
      <c r="G112" s="35">
        <f>NMM!G$59</f>
        <v>24475.32909514504</v>
      </c>
      <c r="H112" s="35">
        <f>NMM!H$59</f>
        <v>25384.479062670245</v>
      </c>
      <c r="I112" s="35">
        <f>NMM!I$59</f>
        <v>26244.101848664595</v>
      </c>
      <c r="J112" s="35">
        <f>NMM!J$59</f>
        <v>27981.287130740631</v>
      </c>
      <c r="K112" s="35">
        <f>NMM!K$59</f>
        <v>25164.350617881959</v>
      </c>
      <c r="L112" s="35">
        <f>NMM!L$59</f>
        <v>24991.902067165658</v>
      </c>
      <c r="M112" s="35">
        <f>NMM!M$59</f>
        <v>26203.194375441453</v>
      </c>
      <c r="N112" s="35">
        <f>NMM!N$59</f>
        <v>25176.033477021225</v>
      </c>
      <c r="O112" s="35">
        <f>NMM!O$59</f>
        <v>23636.525230685591</v>
      </c>
      <c r="P112" s="35">
        <f>NMM!P$59</f>
        <v>24039.371872654214</v>
      </c>
      <c r="Q112" s="35">
        <f>NMM!Q$59</f>
        <v>23868.594608580013</v>
      </c>
    </row>
    <row r="113" spans="1:17" x14ac:dyDescent="0.25">
      <c r="A113" s="21" t="s">
        <v>37</v>
      </c>
      <c r="B113" s="35">
        <f>NMM!B$60</f>
        <v>3687.5312645538156</v>
      </c>
      <c r="C113" s="35">
        <f>NMM!C$60</f>
        <v>3153.5841993125905</v>
      </c>
      <c r="D113" s="35">
        <f>NMM!D$60</f>
        <v>3779.3119418369038</v>
      </c>
      <c r="E113" s="35">
        <f>NMM!E$60</f>
        <v>4134.8537294779344</v>
      </c>
      <c r="F113" s="35">
        <f>NMM!F$60</f>
        <v>4824.018732429</v>
      </c>
      <c r="G113" s="35">
        <f>NMM!G$60</f>
        <v>4425.4270260738031</v>
      </c>
      <c r="H113" s="35">
        <f>NMM!H$60</f>
        <v>4453.6139718169397</v>
      </c>
      <c r="I113" s="35">
        <f>NMM!I$60</f>
        <v>5836.4105310876748</v>
      </c>
      <c r="J113" s="35">
        <f>NMM!J$60</f>
        <v>5855.9448832820744</v>
      </c>
      <c r="K113" s="35">
        <f>NMM!K$60</f>
        <v>5323.2912479276656</v>
      </c>
      <c r="L113" s="35">
        <f>NMM!L$60</f>
        <v>5766.3679497333587</v>
      </c>
      <c r="M113" s="35">
        <f>NMM!M$60</f>
        <v>5895.3502137763344</v>
      </c>
      <c r="N113" s="35">
        <f>NMM!N$60</f>
        <v>5718.837886706965</v>
      </c>
      <c r="O113" s="35">
        <f>NMM!O$60</f>
        <v>6192.4306829631005</v>
      </c>
      <c r="P113" s="35">
        <f>NMM!P$60</f>
        <v>6518.2617820125733</v>
      </c>
      <c r="Q113" s="35">
        <f>NMM!Q$60</f>
        <v>6054.5343859813338</v>
      </c>
    </row>
    <row r="114" spans="1:17" x14ac:dyDescent="0.25">
      <c r="A114" s="21" t="s">
        <v>57</v>
      </c>
      <c r="B114" s="35">
        <f>NMM!B$61</f>
        <v>5808.3253592911697</v>
      </c>
      <c r="C114" s="35">
        <f>NMM!C$61</f>
        <v>5351.9795095543668</v>
      </c>
      <c r="D114" s="35">
        <f>NMM!D$61</f>
        <v>5176.0505522826734</v>
      </c>
      <c r="E114" s="35">
        <f>NMM!E$61</f>
        <v>5765.9191816491111</v>
      </c>
      <c r="F114" s="35">
        <f>NMM!F$61</f>
        <v>5613.6282413028121</v>
      </c>
      <c r="G114" s="35">
        <f>NMM!G$61</f>
        <v>5533.5095553777919</v>
      </c>
      <c r="H114" s="35">
        <f>NMM!H$61</f>
        <v>5587.1098551235182</v>
      </c>
      <c r="I114" s="35">
        <f>NMM!I$61</f>
        <v>5874.7707442699784</v>
      </c>
      <c r="J114" s="35">
        <f>NMM!J$61</f>
        <v>5674.3807368504258</v>
      </c>
      <c r="K114" s="35">
        <f>NMM!K$61</f>
        <v>5061.2299563991846</v>
      </c>
      <c r="L114" s="35">
        <f>NMM!L$61</f>
        <v>5239.7764119671338</v>
      </c>
      <c r="M114" s="35">
        <f>NMM!M$61</f>
        <v>5090.4924501579417</v>
      </c>
      <c r="N114" s="35">
        <f>NMM!N$61</f>
        <v>4943.1749319340779</v>
      </c>
      <c r="O114" s="35">
        <f>NMM!O$61</f>
        <v>5107.5090642261484</v>
      </c>
      <c r="P114" s="35">
        <f>NMM!P$61</f>
        <v>5171.6285126590074</v>
      </c>
      <c r="Q114" s="35">
        <f>NMM!Q$61</f>
        <v>5246.3605360101428</v>
      </c>
    </row>
    <row r="115" spans="1:17" x14ac:dyDescent="0.25">
      <c r="A115" s="23" t="s">
        <v>9</v>
      </c>
      <c r="B115" s="37">
        <f>PPA!B$56</f>
        <v>6950.4526321789772</v>
      </c>
      <c r="C115" s="37">
        <f>PPA!C$56</f>
        <v>6778.4411535652107</v>
      </c>
      <c r="D115" s="37">
        <f>PPA!D$56</f>
        <v>6577.7628880945085</v>
      </c>
      <c r="E115" s="37">
        <f>PPA!E$56</f>
        <v>6331.9781612521811</v>
      </c>
      <c r="F115" s="37">
        <f>PPA!F$56</f>
        <v>6651.4982672183405</v>
      </c>
      <c r="G115" s="37">
        <f>PPA!G$56</f>
        <v>7688.2281365671797</v>
      </c>
      <c r="H115" s="37">
        <f>PPA!H$56</f>
        <v>7086.3116608600549</v>
      </c>
      <c r="I115" s="37">
        <f>PPA!I$56</f>
        <v>7783.7262806296803</v>
      </c>
      <c r="J115" s="37">
        <f>PPA!J$56</f>
        <v>7435.1397972292571</v>
      </c>
      <c r="K115" s="37">
        <f>PPA!K$56</f>
        <v>7267.1649236957528</v>
      </c>
      <c r="L115" s="37">
        <f>PPA!L$56</f>
        <v>7336.6760381257391</v>
      </c>
      <c r="M115" s="37">
        <f>PPA!M$56</f>
        <v>6601.5017827242227</v>
      </c>
      <c r="N115" s="37">
        <f>PPA!N$56</f>
        <v>6430.6437600503177</v>
      </c>
      <c r="O115" s="37">
        <f>PPA!O$56</f>
        <v>6646.4325559919607</v>
      </c>
      <c r="P115" s="37">
        <f>PPA!P$56</f>
        <v>6798.8019116539599</v>
      </c>
      <c r="Q115" s="37">
        <f>PPA!Q$56</f>
        <v>6776.3724199233302</v>
      </c>
    </row>
    <row r="116" spans="1:17" x14ac:dyDescent="0.25">
      <c r="A116" s="21" t="s">
        <v>35</v>
      </c>
      <c r="B116" s="35">
        <f>PPA!B$57</f>
        <v>640.02471253443571</v>
      </c>
      <c r="C116" s="35">
        <f>PPA!C$57</f>
        <v>612.28443586338449</v>
      </c>
      <c r="D116" s="35">
        <f>PPA!D$57</f>
        <v>597.45306395250395</v>
      </c>
      <c r="E116" s="35">
        <f>PPA!E$57</f>
        <v>104.27843855530598</v>
      </c>
      <c r="F116" s="35">
        <f>PPA!F$57</f>
        <v>71.691883461364682</v>
      </c>
      <c r="G116" s="35">
        <f>PPA!G$57</f>
        <v>52.738209512633077</v>
      </c>
      <c r="H116" s="35">
        <f>PPA!H$57</f>
        <v>68.244363548838678</v>
      </c>
      <c r="I116" s="35">
        <f>PPA!I$57</f>
        <v>81.084153632119552</v>
      </c>
      <c r="J116" s="35">
        <f>PPA!J$57</f>
        <v>86.32355847757303</v>
      </c>
      <c r="K116" s="35">
        <f>PPA!K$57</f>
        <v>163.702698498698</v>
      </c>
      <c r="L116" s="35">
        <f>PPA!L$57</f>
        <v>72.337389309060157</v>
      </c>
      <c r="M116" s="35">
        <f>PPA!M$57</f>
        <v>39.526266927909553</v>
      </c>
      <c r="N116" s="35">
        <f>PPA!N$57</f>
        <v>47.490280353291169</v>
      </c>
      <c r="O116" s="35">
        <f>PPA!O$57</f>
        <v>114.68464538030646</v>
      </c>
      <c r="P116" s="35">
        <f>PPA!P$57</f>
        <v>112.57632206687285</v>
      </c>
      <c r="Q116" s="35">
        <f>PPA!Q$57</f>
        <v>123.10241270852373</v>
      </c>
    </row>
    <row r="117" spans="1:17" x14ac:dyDescent="0.25">
      <c r="A117" s="21" t="s">
        <v>56</v>
      </c>
      <c r="B117" s="35">
        <f>PPA!B$58</f>
        <v>6235.7166942802933</v>
      </c>
      <c r="C117" s="35">
        <f>PPA!C$58</f>
        <v>6094.5923954163818</v>
      </c>
      <c r="D117" s="35">
        <f>PPA!D$58</f>
        <v>5917.567146270495</v>
      </c>
      <c r="E117" s="35">
        <f>PPA!E$58</f>
        <v>6173.7737970843536</v>
      </c>
      <c r="F117" s="35">
        <f>PPA!F$58</f>
        <v>6517.6232513566401</v>
      </c>
      <c r="G117" s="35">
        <f>PPA!G$58</f>
        <v>7560.4218698861023</v>
      </c>
      <c r="H117" s="35">
        <f>PPA!H$58</f>
        <v>6949.2828966029356</v>
      </c>
      <c r="I117" s="35">
        <f>PPA!I$58</f>
        <v>7625.9993181890004</v>
      </c>
      <c r="J117" s="35">
        <f>PPA!J$58</f>
        <v>7281.2460085406738</v>
      </c>
      <c r="K117" s="35">
        <f>PPA!K$58</f>
        <v>7038.8565877734163</v>
      </c>
      <c r="L117" s="35">
        <f>PPA!L$58</f>
        <v>7197.3510262662048</v>
      </c>
      <c r="M117" s="35">
        <f>PPA!M$58</f>
        <v>6498.4030383616073</v>
      </c>
      <c r="N117" s="35">
        <f>PPA!N$58</f>
        <v>6322.9365718706777</v>
      </c>
      <c r="O117" s="35">
        <f>PPA!O$58</f>
        <v>6471.172303375969</v>
      </c>
      <c r="P117" s="35">
        <f>PPA!P$58</f>
        <v>6623.781634574977</v>
      </c>
      <c r="Q117" s="35">
        <f>PPA!Q$58</f>
        <v>6594.8280404864208</v>
      </c>
    </row>
    <row r="118" spans="1:17" x14ac:dyDescent="0.25">
      <c r="A118" s="21" t="s">
        <v>55</v>
      </c>
      <c r="B118" s="35">
        <f>PPA!B$59</f>
        <v>74.711225364248392</v>
      </c>
      <c r="C118" s="35">
        <f>PPA!C$59</f>
        <v>71.564322285444234</v>
      </c>
      <c r="D118" s="35">
        <f>PPA!D$59</f>
        <v>62.742677871509528</v>
      </c>
      <c r="E118" s="35">
        <f>PPA!E$59</f>
        <v>53.925925612521269</v>
      </c>
      <c r="F118" s="35">
        <f>PPA!F$59</f>
        <v>62.183132400336312</v>
      </c>
      <c r="G118" s="35">
        <f>PPA!G$59</f>
        <v>75.068057168443943</v>
      </c>
      <c r="H118" s="35">
        <f>PPA!H$59</f>
        <v>68.784400708280529</v>
      </c>
      <c r="I118" s="35">
        <f>PPA!I$59</f>
        <v>76.642808808560062</v>
      </c>
      <c r="J118" s="35">
        <f>PPA!J$59</f>
        <v>67.570230211010397</v>
      </c>
      <c r="K118" s="35">
        <f>PPA!K$59</f>
        <v>64.605637423638683</v>
      </c>
      <c r="L118" s="35">
        <f>PPA!L$59</f>
        <v>66.987622550474313</v>
      </c>
      <c r="M118" s="35">
        <f>PPA!M$59</f>
        <v>63.572477434705334</v>
      </c>
      <c r="N118" s="35">
        <f>PPA!N$59</f>
        <v>60.216907826348368</v>
      </c>
      <c r="O118" s="35">
        <f>PPA!O$59</f>
        <v>60.575607235684991</v>
      </c>
      <c r="P118" s="35">
        <f>PPA!P$59</f>
        <v>62.443955012109676</v>
      </c>
      <c r="Q118" s="35">
        <f>PPA!Q$59</f>
        <v>58.441966728385459</v>
      </c>
    </row>
    <row r="119" spans="1:17" x14ac:dyDescent="0.25">
      <c r="A119" s="20" t="s">
        <v>54</v>
      </c>
      <c r="B119" s="36">
        <f>FBT!B$32</f>
        <v>8558.3200446906321</v>
      </c>
      <c r="C119" s="36">
        <f>FBT!C$32</f>
        <v>8433.8854237536125</v>
      </c>
      <c r="D119" s="36">
        <f>FBT!D$32</f>
        <v>8408.6509352189405</v>
      </c>
      <c r="E119" s="36">
        <f>FBT!E$32</f>
        <v>8477.9717502037693</v>
      </c>
      <c r="F119" s="36">
        <f>FBT!F$32</f>
        <v>8717.9800715918664</v>
      </c>
      <c r="G119" s="36">
        <f>FBT!G$32</f>
        <v>8387.6628398515331</v>
      </c>
      <c r="H119" s="36">
        <f>FBT!H$32</f>
        <v>8214.9445431758886</v>
      </c>
      <c r="I119" s="36">
        <f>FBT!I$32</f>
        <v>8221.305656812141</v>
      </c>
      <c r="J119" s="36">
        <f>FBT!J$32</f>
        <v>7759.255635362053</v>
      </c>
      <c r="K119" s="36">
        <f>FBT!K$32</f>
        <v>7635.24465753816</v>
      </c>
      <c r="L119" s="36">
        <f>FBT!L$32</f>
        <v>7979.4659643154837</v>
      </c>
      <c r="M119" s="36">
        <f>FBT!M$32</f>
        <v>8039.5499955807272</v>
      </c>
      <c r="N119" s="36">
        <f>FBT!N$32</f>
        <v>8093.0761822579261</v>
      </c>
      <c r="O119" s="36">
        <f>FBT!O$32</f>
        <v>7855.1850861159774</v>
      </c>
      <c r="P119" s="36">
        <f>FBT!P$32</f>
        <v>7764.5028476075386</v>
      </c>
      <c r="Q119" s="36">
        <f>FBT!Q$32</f>
        <v>7614.5544891094705</v>
      </c>
    </row>
    <row r="120" spans="1:17" x14ac:dyDescent="0.25">
      <c r="A120" s="18" t="s">
        <v>53</v>
      </c>
      <c r="B120" s="35">
        <f>TRE!B$32</f>
        <v>2784.2093674393682</v>
      </c>
      <c r="C120" s="35">
        <f>TRE!C$32</f>
        <v>2864.8917558218882</v>
      </c>
      <c r="D120" s="35">
        <f>TRE!D$32</f>
        <v>2879.3101856070602</v>
      </c>
      <c r="E120" s="35">
        <f>TRE!E$32</f>
        <v>2810.6986235857203</v>
      </c>
      <c r="F120" s="35">
        <f>TRE!F$32</f>
        <v>2899.1333032609687</v>
      </c>
      <c r="G120" s="35">
        <f>TRE!G$32</f>
        <v>2787.8027890648395</v>
      </c>
      <c r="H120" s="35">
        <f>TRE!H$32</f>
        <v>2851.0058311866724</v>
      </c>
      <c r="I120" s="35">
        <f>TRE!I$32</f>
        <v>2661.1552295214483</v>
      </c>
      <c r="J120" s="35">
        <f>TRE!J$32</f>
        <v>2493.3229735940286</v>
      </c>
      <c r="K120" s="35">
        <f>TRE!K$32</f>
        <v>2056.8987693190443</v>
      </c>
      <c r="L120" s="35">
        <f>TRE!L$32</f>
        <v>2515.9967951280037</v>
      </c>
      <c r="M120" s="35">
        <f>TRE!M$32</f>
        <v>2405.1007868570487</v>
      </c>
      <c r="N120" s="35">
        <f>TRE!N$32</f>
        <v>2341.6918086635801</v>
      </c>
      <c r="O120" s="35">
        <f>TRE!O$32</f>
        <v>2525.9730598318383</v>
      </c>
      <c r="P120" s="35">
        <f>TRE!P$32</f>
        <v>2110.0863361785896</v>
      </c>
      <c r="Q120" s="35">
        <f>TRE!Q$32</f>
        <v>2267.7522334641562</v>
      </c>
    </row>
    <row r="121" spans="1:17" x14ac:dyDescent="0.25">
      <c r="A121" s="18" t="s">
        <v>52</v>
      </c>
      <c r="B121" s="35">
        <f>MAE!B$32</f>
        <v>5742.9689915337713</v>
      </c>
      <c r="C121" s="35">
        <f>MAE!C$32</f>
        <v>5783.8892647359244</v>
      </c>
      <c r="D121" s="35">
        <f>MAE!D$32</f>
        <v>5845.5648630108008</v>
      </c>
      <c r="E121" s="35">
        <f>MAE!E$32</f>
        <v>4837.8385006635235</v>
      </c>
      <c r="F121" s="35">
        <f>MAE!F$32</f>
        <v>6032.0947090289774</v>
      </c>
      <c r="G121" s="35">
        <f>MAE!G$32</f>
        <v>5948.0852357678268</v>
      </c>
      <c r="H121" s="35">
        <f>MAE!H$32</f>
        <v>6331.4597923718766</v>
      </c>
      <c r="I121" s="35">
        <f>MAE!I$32</f>
        <v>6070.6976982374526</v>
      </c>
      <c r="J121" s="35">
        <f>MAE!J$32</f>
        <v>6339.6014832590054</v>
      </c>
      <c r="K121" s="35">
        <f>MAE!K$32</f>
        <v>6032.6103974361849</v>
      </c>
      <c r="L121" s="35">
        <f>MAE!L$32</f>
        <v>5981.7180167168763</v>
      </c>
      <c r="M121" s="35">
        <f>MAE!M$32</f>
        <v>5557.7061813851242</v>
      </c>
      <c r="N121" s="35">
        <f>MAE!N$32</f>
        <v>5606.2734640491399</v>
      </c>
      <c r="O121" s="35">
        <f>MAE!O$32</f>
        <v>5686.2893191432413</v>
      </c>
      <c r="P121" s="35">
        <f>MAE!P$32</f>
        <v>4910.5386264104618</v>
      </c>
      <c r="Q121" s="35">
        <f>MAE!Q$32</f>
        <v>4769.6225688143086</v>
      </c>
    </row>
    <row r="122" spans="1:17" x14ac:dyDescent="0.25">
      <c r="A122" s="18" t="s">
        <v>51</v>
      </c>
      <c r="B122" s="35">
        <f>TEL!B$32</f>
        <v>1444.0101457295959</v>
      </c>
      <c r="C122" s="35">
        <f>TEL!C$32</f>
        <v>1382.4002140382163</v>
      </c>
      <c r="D122" s="35">
        <f>TEL!D$32</f>
        <v>1253.3705358015241</v>
      </c>
      <c r="E122" s="35">
        <f>TEL!E$32</f>
        <v>1391.096304066672</v>
      </c>
      <c r="F122" s="35">
        <f>TEL!F$32</f>
        <v>1214.7019918976521</v>
      </c>
      <c r="G122" s="35">
        <f>TEL!G$32</f>
        <v>1134.1397911988697</v>
      </c>
      <c r="H122" s="35">
        <f>TEL!H$32</f>
        <v>1093.062646527984</v>
      </c>
      <c r="I122" s="35">
        <f>TEL!I$32</f>
        <v>1033.3448290506963</v>
      </c>
      <c r="J122" s="35">
        <f>TEL!J$32</f>
        <v>884.00482776262811</v>
      </c>
      <c r="K122" s="35">
        <f>TEL!K$32</f>
        <v>735.66425051060401</v>
      </c>
      <c r="L122" s="35">
        <f>TEL!L$32</f>
        <v>786.46361330814307</v>
      </c>
      <c r="M122" s="35">
        <f>TEL!M$32</f>
        <v>730.76813078804707</v>
      </c>
      <c r="N122" s="35">
        <f>TEL!N$32</f>
        <v>699.79712452492299</v>
      </c>
      <c r="O122" s="35">
        <f>TEL!O$32</f>
        <v>696.32704939728194</v>
      </c>
      <c r="P122" s="35">
        <f>TEL!P$32</f>
        <v>648.25441320679704</v>
      </c>
      <c r="Q122" s="35">
        <f>TEL!Q$32</f>
        <v>645.93309883136476</v>
      </c>
    </row>
    <row r="123" spans="1:17" x14ac:dyDescent="0.25">
      <c r="A123" s="18" t="s">
        <v>50</v>
      </c>
      <c r="B123" s="35">
        <f>WWP!B$32</f>
        <v>739.71320101953813</v>
      </c>
      <c r="C123" s="35">
        <f>WWP!C$32</f>
        <v>702.7903176490081</v>
      </c>
      <c r="D123" s="35">
        <f>WWP!D$32</f>
        <v>661.184148188628</v>
      </c>
      <c r="E123" s="35">
        <f>WWP!E$32</f>
        <v>670.81740160636809</v>
      </c>
      <c r="F123" s="35">
        <f>WWP!F$32</f>
        <v>722.0995733453401</v>
      </c>
      <c r="G123" s="35">
        <f>WWP!G$32</f>
        <v>748.6576298134687</v>
      </c>
      <c r="H123" s="35">
        <f>WWP!H$32</f>
        <v>689.40292939930805</v>
      </c>
      <c r="I123" s="35">
        <f>WWP!I$32</f>
        <v>593.18515721023209</v>
      </c>
      <c r="J123" s="35">
        <f>WWP!J$32</f>
        <v>518.94740299143609</v>
      </c>
      <c r="K123" s="35">
        <f>WWP!K$32</f>
        <v>428.32672628893204</v>
      </c>
      <c r="L123" s="35">
        <f>WWP!L$32</f>
        <v>562.73452908836305</v>
      </c>
      <c r="M123" s="35">
        <f>WWP!M$32</f>
        <v>434.11585669235467</v>
      </c>
      <c r="N123" s="35">
        <f>WWP!N$32</f>
        <v>409.65748601977924</v>
      </c>
      <c r="O123" s="35">
        <f>WWP!O$32</f>
        <v>431.76832515083777</v>
      </c>
      <c r="P123" s="35">
        <f>WWP!P$32</f>
        <v>363.31486544985313</v>
      </c>
      <c r="Q123" s="35">
        <f>WWP!Q$32</f>
        <v>329.59882146706792</v>
      </c>
    </row>
    <row r="124" spans="1:17" x14ac:dyDescent="0.25">
      <c r="A124" s="18" t="s">
        <v>49</v>
      </c>
      <c r="B124" s="35">
        <f>OIS!B$32</f>
        <v>7477.1238517224729</v>
      </c>
      <c r="C124" s="35">
        <f>OIS!C$32</f>
        <v>5663.2783301259478</v>
      </c>
      <c r="D124" s="35">
        <f>OIS!D$32</f>
        <v>5176.6202718915129</v>
      </c>
      <c r="E124" s="35">
        <f>OIS!E$32</f>
        <v>3300.4563677283245</v>
      </c>
      <c r="F124" s="35">
        <f>OIS!F$32</f>
        <v>3645.2317006637281</v>
      </c>
      <c r="G124" s="35">
        <f>OIS!G$32</f>
        <v>3118.9630505533032</v>
      </c>
      <c r="H124" s="35">
        <f>OIS!H$32</f>
        <v>3199.2589966983483</v>
      </c>
      <c r="I124" s="35">
        <f>OIS!I$32</f>
        <v>3541.5738856893604</v>
      </c>
      <c r="J124" s="35">
        <f>OIS!J$32</f>
        <v>4143.7334962616405</v>
      </c>
      <c r="K124" s="35">
        <f>OIS!K$32</f>
        <v>2807.0614131405482</v>
      </c>
      <c r="L124" s="35">
        <f>OIS!L$32</f>
        <v>3286.1949504295776</v>
      </c>
      <c r="M124" s="35">
        <f>OIS!M$32</f>
        <v>2765.7284417023138</v>
      </c>
      <c r="N124" s="35">
        <f>OIS!N$32</f>
        <v>2630.6199577015414</v>
      </c>
      <c r="O124" s="35">
        <f>OIS!O$32</f>
        <v>2711.9846389636245</v>
      </c>
      <c r="P124" s="35">
        <f>OIS!P$32</f>
        <v>2616.7840090678096</v>
      </c>
      <c r="Q124" s="35">
        <f>OIS!Q$32</f>
        <v>2659.9370826589738</v>
      </c>
    </row>
    <row r="125" spans="1:17" x14ac:dyDescent="0.25">
      <c r="A125" s="42" t="s">
        <v>62</v>
      </c>
      <c r="B125" s="41">
        <f>Ind_Summary_emi!B42</f>
        <v>2768.30134</v>
      </c>
      <c r="C125" s="41">
        <f>Ind_Summary_emi!C42</f>
        <v>2576.19434</v>
      </c>
      <c r="D125" s="41">
        <f>Ind_Summary_emi!D42</f>
        <v>2583.0812700000001</v>
      </c>
      <c r="E125" s="41">
        <f>Ind_Summary_emi!E42</f>
        <v>2601.6559099999999</v>
      </c>
      <c r="F125" s="41">
        <f>Ind_Summary_emi!F42</f>
        <v>2731.94146</v>
      </c>
      <c r="G125" s="41">
        <f>Ind_Summary_emi!G42</f>
        <v>2627.2084300000001</v>
      </c>
      <c r="H125" s="41">
        <f>Ind_Summary_emi!H42</f>
        <v>2743.3526900000002</v>
      </c>
      <c r="I125" s="41">
        <f>Ind_Summary_emi!I42</f>
        <v>2736.5105600000002</v>
      </c>
      <c r="J125" s="41">
        <f>Ind_Summary_emi!J42</f>
        <v>2613.7730799999999</v>
      </c>
      <c r="K125" s="41">
        <f>Ind_Summary_emi!K42</f>
        <v>2388.7469799999999</v>
      </c>
      <c r="L125" s="41">
        <f>Ind_Summary_emi!L42</f>
        <v>2730.9445999999998</v>
      </c>
      <c r="M125" s="41">
        <f>Ind_Summary_emi!M42</f>
        <v>2619.9576200000001</v>
      </c>
      <c r="N125" s="41">
        <f>Ind_Summary_emi!N42</f>
        <v>2601.9027999999998</v>
      </c>
      <c r="O125" s="41">
        <f>Ind_Summary_emi!O42</f>
        <v>2627.7080299999998</v>
      </c>
      <c r="P125" s="41">
        <f>Ind_Summary_emi!P42</f>
        <v>2511.83905</v>
      </c>
      <c r="Q125" s="41">
        <f>Ind_Summary_emi!Q42</f>
        <v>2493.6476200000002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123.32763195842607</v>
      </c>
      <c r="C127" s="38">
        <f t="shared" si="8"/>
        <v>120.64266302725051</v>
      </c>
      <c r="D127" s="38">
        <f t="shared" si="8"/>
        <v>123.04737289774219</v>
      </c>
      <c r="E127" s="38">
        <f t="shared" si="8"/>
        <v>128.72082717017977</v>
      </c>
      <c r="F127" s="38">
        <f t="shared" si="8"/>
        <v>125.97305684256702</v>
      </c>
      <c r="G127" s="38">
        <f t="shared" si="8"/>
        <v>124.56151312711133</v>
      </c>
      <c r="H127" s="38">
        <f t="shared" si="8"/>
        <v>118.19474465516414</v>
      </c>
      <c r="I127" s="38">
        <f t="shared" si="8"/>
        <v>116.75560302363077</v>
      </c>
      <c r="J127" s="38">
        <f t="shared" si="8"/>
        <v>117.99929826129497</v>
      </c>
      <c r="K127" s="38">
        <f t="shared" si="8"/>
        <v>124.94113454490873</v>
      </c>
      <c r="L127" s="38">
        <f t="shared" si="8"/>
        <v>121.3089560139407</v>
      </c>
      <c r="M127" s="38">
        <f t="shared" si="8"/>
        <v>113.40730537817907</v>
      </c>
      <c r="N127" s="38">
        <f t="shared" si="8"/>
        <v>113.31684368373627</v>
      </c>
      <c r="O127" s="38">
        <f t="shared" si="8"/>
        <v>114.5885221867149</v>
      </c>
      <c r="P127" s="38">
        <f t="shared" si="8"/>
        <v>109.9784388456081</v>
      </c>
      <c r="Q127" s="38">
        <f t="shared" si="8"/>
        <v>108.16104287069105</v>
      </c>
    </row>
    <row r="128" spans="1:17" x14ac:dyDescent="0.25">
      <c r="A128" s="18" t="s">
        <v>13</v>
      </c>
      <c r="B128" s="35">
        <f t="shared" ref="B128:Q128" si="9">IF(B51=0,"",B51/B4*1000)</f>
        <v>1102.8072958416553</v>
      </c>
      <c r="C128" s="35">
        <f t="shared" si="9"/>
        <v>1053.312124687699</v>
      </c>
      <c r="D128" s="35">
        <f t="shared" si="9"/>
        <v>1052.8699425855773</v>
      </c>
      <c r="E128" s="35">
        <f t="shared" si="9"/>
        <v>1173.9493287820378</v>
      </c>
      <c r="F128" s="35">
        <f t="shared" si="9"/>
        <v>997.53606304536402</v>
      </c>
      <c r="G128" s="35">
        <f t="shared" si="9"/>
        <v>856.65648708464391</v>
      </c>
      <c r="H128" s="35">
        <f t="shared" si="9"/>
        <v>865.86579441221613</v>
      </c>
      <c r="I128" s="35">
        <f t="shared" si="9"/>
        <v>708.41939818679089</v>
      </c>
      <c r="J128" s="35">
        <f t="shared" si="9"/>
        <v>718.54469265129535</v>
      </c>
      <c r="K128" s="35">
        <f t="shared" si="9"/>
        <v>864.95993495281607</v>
      </c>
      <c r="L128" s="35">
        <f t="shared" si="9"/>
        <v>1145.2941498996281</v>
      </c>
      <c r="M128" s="35">
        <f t="shared" si="9"/>
        <v>991.0900337083134</v>
      </c>
      <c r="N128" s="35">
        <f t="shared" si="9"/>
        <v>1003.2391393773088</v>
      </c>
      <c r="O128" s="35">
        <f t="shared" si="9"/>
        <v>1048.5628601735277</v>
      </c>
      <c r="P128" s="35">
        <f t="shared" si="9"/>
        <v>1036.0096689624877</v>
      </c>
      <c r="Q128" s="35">
        <f t="shared" si="9"/>
        <v>1085.9714954886763</v>
      </c>
    </row>
    <row r="129" spans="1:17" x14ac:dyDescent="0.25">
      <c r="A129" s="23" t="s">
        <v>12</v>
      </c>
      <c r="B129" s="37">
        <f t="shared" ref="B129:Q129" si="10">IF(B54=0,"",B54/B5*1000)</f>
        <v>340.96749812618759</v>
      </c>
      <c r="C129" s="37">
        <f t="shared" si="10"/>
        <v>348.16895685273272</v>
      </c>
      <c r="D129" s="37">
        <f t="shared" si="10"/>
        <v>346.50528838726797</v>
      </c>
      <c r="E129" s="37">
        <f t="shared" si="10"/>
        <v>344.4197335482329</v>
      </c>
      <c r="F129" s="37">
        <f t="shared" si="10"/>
        <v>325.74493092375155</v>
      </c>
      <c r="G129" s="37">
        <f t="shared" si="10"/>
        <v>301.15303765053733</v>
      </c>
      <c r="H129" s="37">
        <f t="shared" si="10"/>
        <v>245.32154447392611</v>
      </c>
      <c r="I129" s="37">
        <f t="shared" si="10"/>
        <v>213.03430464780962</v>
      </c>
      <c r="J129" s="37">
        <f t="shared" si="10"/>
        <v>228.84246859255973</v>
      </c>
      <c r="K129" s="37">
        <f t="shared" si="10"/>
        <v>192.41691950459293</v>
      </c>
      <c r="L129" s="37">
        <f t="shared" si="10"/>
        <v>230.99879722898004</v>
      </c>
      <c r="M129" s="37">
        <f t="shared" si="10"/>
        <v>197.52571939090095</v>
      </c>
      <c r="N129" s="37">
        <f t="shared" si="10"/>
        <v>177.98807116230066</v>
      </c>
      <c r="O129" s="37">
        <f t="shared" si="10"/>
        <v>185.77974445708352</v>
      </c>
      <c r="P129" s="37">
        <f t="shared" si="10"/>
        <v>195.62993642378953</v>
      </c>
      <c r="Q129" s="37">
        <f t="shared" si="10"/>
        <v>213.35673935110421</v>
      </c>
    </row>
    <row r="130" spans="1:17" x14ac:dyDescent="0.25">
      <c r="A130" s="21" t="s">
        <v>44</v>
      </c>
      <c r="B130" s="35">
        <f t="shared" ref="B130:Q130" si="11">IF(B55=0,"",B55/B6*1000)</f>
        <v>593.74498050938132</v>
      </c>
      <c r="C130" s="35">
        <f t="shared" si="11"/>
        <v>639.17209156529566</v>
      </c>
      <c r="D130" s="35">
        <f t="shared" si="11"/>
        <v>630.13460886678695</v>
      </c>
      <c r="E130" s="35">
        <f t="shared" si="11"/>
        <v>713.51525686279319</v>
      </c>
      <c r="F130" s="35">
        <f t="shared" si="11"/>
        <v>817.29549787601047</v>
      </c>
      <c r="G130" s="35">
        <f t="shared" si="11"/>
        <v>823.50565228683809</v>
      </c>
      <c r="H130" s="35">
        <f t="shared" si="11"/>
        <v>764.22446636576308</v>
      </c>
      <c r="I130" s="35">
        <f t="shared" si="11"/>
        <v>646.62307277440971</v>
      </c>
      <c r="J130" s="35">
        <f t="shared" si="11"/>
        <v>686.06323970435392</v>
      </c>
      <c r="K130" s="35">
        <f t="shared" si="11"/>
        <v>607.45548368666175</v>
      </c>
      <c r="L130" s="35">
        <f t="shared" si="11"/>
        <v>779.29779944827919</v>
      </c>
      <c r="M130" s="35">
        <f t="shared" si="11"/>
        <v>612.81954061579324</v>
      </c>
      <c r="N130" s="35">
        <f t="shared" si="11"/>
        <v>570.15277197361706</v>
      </c>
      <c r="O130" s="35">
        <f t="shared" si="11"/>
        <v>552.4458289353538</v>
      </c>
      <c r="P130" s="35">
        <f t="shared" si="11"/>
        <v>606.41010603260486</v>
      </c>
      <c r="Q130" s="35">
        <f t="shared" si="11"/>
        <v>671.53616439038035</v>
      </c>
    </row>
    <row r="131" spans="1:17" x14ac:dyDescent="0.25">
      <c r="A131" s="21" t="s">
        <v>59</v>
      </c>
      <c r="B131" s="35">
        <f t="shared" ref="B131:Q131" si="12">IF(B56=0,"",B56/B7*1000)</f>
        <v>422.22480533351529</v>
      </c>
      <c r="C131" s="35">
        <f t="shared" si="12"/>
        <v>434.90171313998053</v>
      </c>
      <c r="D131" s="35">
        <f t="shared" si="12"/>
        <v>430.3393349926813</v>
      </c>
      <c r="E131" s="35">
        <f t="shared" si="12"/>
        <v>446.91227831529966</v>
      </c>
      <c r="F131" s="35">
        <f t="shared" si="12"/>
        <v>403.76073808219047</v>
      </c>
      <c r="G131" s="35">
        <f t="shared" si="12"/>
        <v>376.83037422623659</v>
      </c>
      <c r="H131" s="35">
        <f t="shared" si="12"/>
        <v>266.45049688323962</v>
      </c>
      <c r="I131" s="35">
        <f t="shared" si="12"/>
        <v>245.08078927723156</v>
      </c>
      <c r="J131" s="35">
        <f t="shared" si="12"/>
        <v>276.57489196541263</v>
      </c>
      <c r="K131" s="35">
        <f t="shared" si="12"/>
        <v>151.68625308475248</v>
      </c>
      <c r="L131" s="35">
        <f t="shared" si="12"/>
        <v>204.46810686241048</v>
      </c>
      <c r="M131" s="35">
        <f t="shared" si="12"/>
        <v>182.72382870323079</v>
      </c>
      <c r="N131" s="35">
        <f t="shared" si="12"/>
        <v>167.87362671017826</v>
      </c>
      <c r="O131" s="35">
        <f t="shared" si="12"/>
        <v>190.8630147097771</v>
      </c>
      <c r="P131" s="35">
        <f t="shared" si="12"/>
        <v>208.06461397369949</v>
      </c>
      <c r="Q131" s="35">
        <f t="shared" si="12"/>
        <v>228.92409846340641</v>
      </c>
    </row>
    <row r="132" spans="1:17" x14ac:dyDescent="0.25">
      <c r="A132" s="21" t="s">
        <v>42</v>
      </c>
      <c r="B132" s="35">
        <f t="shared" ref="B132:Q132" si="13">IF(B59=0,"",B59/B8*1000)</f>
        <v>538.55050031382893</v>
      </c>
      <c r="C132" s="35">
        <f t="shared" si="13"/>
        <v>541.24641328687619</v>
      </c>
      <c r="D132" s="35">
        <f t="shared" si="13"/>
        <v>541.50288373396381</v>
      </c>
      <c r="E132" s="35">
        <f t="shared" si="13"/>
        <v>507.54642556166016</v>
      </c>
      <c r="F132" s="35">
        <f t="shared" si="13"/>
        <v>474.77396042993462</v>
      </c>
      <c r="G132" s="35">
        <f t="shared" si="13"/>
        <v>424.65882235727241</v>
      </c>
      <c r="H132" s="35">
        <f t="shared" si="13"/>
        <v>367.54845386863059</v>
      </c>
      <c r="I132" s="35">
        <f t="shared" si="13"/>
        <v>308.80619234675231</v>
      </c>
      <c r="J132" s="35">
        <f t="shared" si="13"/>
        <v>320.84394482007144</v>
      </c>
      <c r="K132" s="35">
        <f t="shared" si="13"/>
        <v>373.98785373778804</v>
      </c>
      <c r="L132" s="35">
        <f t="shared" si="13"/>
        <v>427.10041484895311</v>
      </c>
      <c r="M132" s="35">
        <f t="shared" si="13"/>
        <v>369.46441704378168</v>
      </c>
      <c r="N132" s="35">
        <f t="shared" si="13"/>
        <v>308.77696211229363</v>
      </c>
      <c r="O132" s="35">
        <f t="shared" si="13"/>
        <v>328.10442946643616</v>
      </c>
      <c r="P132" s="35">
        <f t="shared" si="13"/>
        <v>330.79389432518707</v>
      </c>
      <c r="Q132" s="35">
        <f t="shared" si="13"/>
        <v>353.28396692754285</v>
      </c>
    </row>
    <row r="133" spans="1:17" x14ac:dyDescent="0.25">
      <c r="A133" s="23" t="s">
        <v>11</v>
      </c>
      <c r="B133" s="37">
        <f t="shared" ref="B133:Q133" si="14">IF(B60=0,"",B60/B9*1000)</f>
        <v>198.25122993674037</v>
      </c>
      <c r="C133" s="37">
        <f t="shared" si="14"/>
        <v>194.77040241380155</v>
      </c>
      <c r="D133" s="37">
        <f t="shared" si="14"/>
        <v>197.18981657074002</v>
      </c>
      <c r="E133" s="37">
        <f t="shared" si="14"/>
        <v>223.90582735464659</v>
      </c>
      <c r="F133" s="37">
        <f t="shared" si="14"/>
        <v>209.23635481796478</v>
      </c>
      <c r="G133" s="37">
        <f t="shared" si="14"/>
        <v>214.80432926679291</v>
      </c>
      <c r="H133" s="37">
        <f t="shared" si="14"/>
        <v>214.61515465564582</v>
      </c>
      <c r="I133" s="37">
        <f t="shared" si="14"/>
        <v>229.27251459747808</v>
      </c>
      <c r="J133" s="37">
        <f t="shared" si="14"/>
        <v>225.81397494485674</v>
      </c>
      <c r="K133" s="37">
        <f t="shared" si="14"/>
        <v>225.54056873429599</v>
      </c>
      <c r="L133" s="37">
        <f t="shared" si="14"/>
        <v>226.81334049932897</v>
      </c>
      <c r="M133" s="37">
        <f t="shared" si="14"/>
        <v>223.64777922190837</v>
      </c>
      <c r="N133" s="37">
        <f t="shared" si="14"/>
        <v>232.29756495794123</v>
      </c>
      <c r="O133" s="37">
        <f t="shared" si="14"/>
        <v>235.32968148768512</v>
      </c>
      <c r="P133" s="37">
        <f t="shared" si="14"/>
        <v>226.56492107944965</v>
      </c>
      <c r="Q133" s="37">
        <f t="shared" si="14"/>
        <v>229.19069752874844</v>
      </c>
    </row>
    <row r="134" spans="1:17" x14ac:dyDescent="0.25">
      <c r="A134" s="21" t="s">
        <v>61</v>
      </c>
      <c r="B134" s="35">
        <f t="shared" ref="B134:Q134" si="15">IF(B61=0,"",B61/B10*1000)</f>
        <v>394.10781993724862</v>
      </c>
      <c r="C134" s="35">
        <f t="shared" si="15"/>
        <v>390.0351744710631</v>
      </c>
      <c r="D134" s="35">
        <f t="shared" si="15"/>
        <v>395.19206995688592</v>
      </c>
      <c r="E134" s="35">
        <f t="shared" si="15"/>
        <v>460.72866271499822</v>
      </c>
      <c r="F134" s="35">
        <f t="shared" si="15"/>
        <v>437.11580288363456</v>
      </c>
      <c r="G134" s="35">
        <f t="shared" si="15"/>
        <v>465.25126960607605</v>
      </c>
      <c r="H134" s="35">
        <f t="shared" si="15"/>
        <v>473.55307722822255</v>
      </c>
      <c r="I134" s="35">
        <f t="shared" si="15"/>
        <v>512.24218540965751</v>
      </c>
      <c r="J134" s="35">
        <f t="shared" si="15"/>
        <v>487.34671929528901</v>
      </c>
      <c r="K134" s="35">
        <f t="shared" si="15"/>
        <v>504.27372875210716</v>
      </c>
      <c r="L134" s="35">
        <f t="shared" si="15"/>
        <v>473.79432404526796</v>
      </c>
      <c r="M134" s="35">
        <f t="shared" si="15"/>
        <v>458.78653776062833</v>
      </c>
      <c r="N134" s="35">
        <f t="shared" si="15"/>
        <v>498.01798976108353</v>
      </c>
      <c r="O134" s="35">
        <f t="shared" si="15"/>
        <v>506.10544969603035</v>
      </c>
      <c r="P134" s="35">
        <f t="shared" si="15"/>
        <v>502.32172843974655</v>
      </c>
      <c r="Q134" s="35">
        <f t="shared" si="15"/>
        <v>472.27663844329902</v>
      </c>
    </row>
    <row r="135" spans="1:17" x14ac:dyDescent="0.25">
      <c r="A135" s="21" t="s">
        <v>40</v>
      </c>
      <c r="B135" s="35">
        <f t="shared" ref="B135:Q135" si="16">IF(B62=0,"",B62/B11*1000)</f>
        <v>115.84657961558526</v>
      </c>
      <c r="C135" s="35">
        <f t="shared" si="16"/>
        <v>116.90939941456948</v>
      </c>
      <c r="D135" s="35">
        <f t="shared" si="16"/>
        <v>118.15159939028823</v>
      </c>
      <c r="E135" s="35">
        <f t="shared" si="16"/>
        <v>139.89616335587596</v>
      </c>
      <c r="F135" s="35">
        <f t="shared" si="16"/>
        <v>132.7263283453911</v>
      </c>
      <c r="G135" s="35">
        <f t="shared" si="16"/>
        <v>140.70821299707478</v>
      </c>
      <c r="H135" s="35">
        <f t="shared" si="16"/>
        <v>142.19432855456776</v>
      </c>
      <c r="I135" s="35">
        <f t="shared" si="16"/>
        <v>153.0326430547068</v>
      </c>
      <c r="J135" s="35">
        <f t="shared" si="16"/>
        <v>147.69619452291735</v>
      </c>
      <c r="K135" s="35">
        <f t="shared" si="16"/>
        <v>145.61116242729611</v>
      </c>
      <c r="L135" s="35">
        <f t="shared" si="16"/>
        <v>141.02633505723369</v>
      </c>
      <c r="M135" s="35">
        <f t="shared" si="16"/>
        <v>163.83270237451629</v>
      </c>
      <c r="N135" s="35">
        <f t="shared" si="16"/>
        <v>156.01390582644601</v>
      </c>
      <c r="O135" s="35">
        <f t="shared" si="16"/>
        <v>145.16952556128138</v>
      </c>
      <c r="P135" s="35">
        <f t="shared" si="16"/>
        <v>139.79799217401674</v>
      </c>
      <c r="Q135" s="35">
        <f t="shared" si="16"/>
        <v>133.66759111089533</v>
      </c>
    </row>
    <row r="136" spans="1:17" x14ac:dyDescent="0.25">
      <c r="A136" s="21" t="s">
        <v>39</v>
      </c>
      <c r="B136" s="35">
        <f t="shared" ref="B136:Q136" si="17">IF(B63=0,"",B63/B12*1000)</f>
        <v>5.7470963652181215</v>
      </c>
      <c r="C136" s="35">
        <f t="shared" si="17"/>
        <v>5.7138326723898132</v>
      </c>
      <c r="D136" s="35">
        <f t="shared" si="17"/>
        <v>5.7799979046094547</v>
      </c>
      <c r="E136" s="35">
        <f t="shared" si="17"/>
        <v>6.3877860466778875</v>
      </c>
      <c r="F136" s="35">
        <f t="shared" si="17"/>
        <v>6.0568026335607534</v>
      </c>
      <c r="G136" s="35">
        <f t="shared" si="17"/>
        <v>6.301500305333172</v>
      </c>
      <c r="H136" s="35">
        <f t="shared" si="17"/>
        <v>6.4491389832423867</v>
      </c>
      <c r="I136" s="35">
        <f t="shared" si="17"/>
        <v>7.0265309929372766</v>
      </c>
      <c r="J136" s="35">
        <f t="shared" si="17"/>
        <v>6.6173595517073585</v>
      </c>
      <c r="K136" s="35">
        <f t="shared" si="17"/>
        <v>7.2472769912906925</v>
      </c>
      <c r="L136" s="35">
        <f t="shared" si="17"/>
        <v>6.5595708529772176</v>
      </c>
      <c r="M136" s="35">
        <f t="shared" si="17"/>
        <v>6.624173552025475</v>
      </c>
      <c r="N136" s="35">
        <f t="shared" si="17"/>
        <v>7.1852813227837631</v>
      </c>
      <c r="O136" s="35">
        <f t="shared" si="17"/>
        <v>7.4658925710008388</v>
      </c>
      <c r="P136" s="35">
        <f t="shared" si="17"/>
        <v>7.4018232962848263</v>
      </c>
      <c r="Q136" s="35">
        <f t="shared" si="17"/>
        <v>8.4677326108550677</v>
      </c>
    </row>
    <row r="137" spans="1:17" x14ac:dyDescent="0.25">
      <c r="A137" s="23" t="s">
        <v>10</v>
      </c>
      <c r="B137" s="37">
        <f t="shared" ref="B137:Q137" si="18">IF(B64=0,"",B64/B13*1000)</f>
        <v>386.51941549645414</v>
      </c>
      <c r="C137" s="37">
        <f t="shared" si="18"/>
        <v>390.49400439139191</v>
      </c>
      <c r="D137" s="37">
        <f t="shared" si="18"/>
        <v>420.51446505233679</v>
      </c>
      <c r="E137" s="37">
        <f t="shared" si="18"/>
        <v>458.79380126166882</v>
      </c>
      <c r="F137" s="37">
        <f t="shared" si="18"/>
        <v>462.26743710467542</v>
      </c>
      <c r="G137" s="37">
        <f t="shared" si="18"/>
        <v>461.4154329559521</v>
      </c>
      <c r="H137" s="37">
        <f t="shared" si="18"/>
        <v>441.33637357958042</v>
      </c>
      <c r="I137" s="37">
        <f t="shared" si="18"/>
        <v>451.42843001623447</v>
      </c>
      <c r="J137" s="37">
        <f t="shared" si="18"/>
        <v>446.60359837056632</v>
      </c>
      <c r="K137" s="37">
        <f t="shared" si="18"/>
        <v>469.80811879585104</v>
      </c>
      <c r="L137" s="37">
        <f t="shared" si="18"/>
        <v>451.86161098315279</v>
      </c>
      <c r="M137" s="37">
        <f t="shared" si="18"/>
        <v>438.30460563493767</v>
      </c>
      <c r="N137" s="37">
        <f t="shared" si="18"/>
        <v>422.33776280359581</v>
      </c>
      <c r="O137" s="37">
        <f t="shared" si="18"/>
        <v>424.26224186826988</v>
      </c>
      <c r="P137" s="37">
        <f t="shared" si="18"/>
        <v>406.56910967336103</v>
      </c>
      <c r="Q137" s="37">
        <f t="shared" si="18"/>
        <v>419.79365848020672</v>
      </c>
    </row>
    <row r="138" spans="1:17" x14ac:dyDescent="0.25">
      <c r="A138" s="21" t="s">
        <v>38</v>
      </c>
      <c r="B138" s="35">
        <f t="shared" ref="B138:Q138" si="19">IF(B65=0,"",B65/B14*1000)</f>
        <v>341.08990693859147</v>
      </c>
      <c r="C138" s="35">
        <f t="shared" si="19"/>
        <v>342.71363236630276</v>
      </c>
      <c r="D138" s="35">
        <f t="shared" si="19"/>
        <v>378.36826217598104</v>
      </c>
      <c r="E138" s="35">
        <f t="shared" si="19"/>
        <v>410.86384101322875</v>
      </c>
      <c r="F138" s="35">
        <f t="shared" si="19"/>
        <v>427.68103148016314</v>
      </c>
      <c r="G138" s="35">
        <f t="shared" si="19"/>
        <v>420.92435181684385</v>
      </c>
      <c r="H138" s="35">
        <f t="shared" si="19"/>
        <v>401.3625696669024</v>
      </c>
      <c r="I138" s="35">
        <f t="shared" si="19"/>
        <v>418.10243639814587</v>
      </c>
      <c r="J138" s="35">
        <f t="shared" si="19"/>
        <v>413.41812136539534</v>
      </c>
      <c r="K138" s="35">
        <f t="shared" si="19"/>
        <v>373.92096305946387</v>
      </c>
      <c r="L138" s="35">
        <f t="shared" si="19"/>
        <v>378.50881438866844</v>
      </c>
      <c r="M138" s="35">
        <f t="shared" si="19"/>
        <v>376.30108118032416</v>
      </c>
      <c r="N138" s="35">
        <f t="shared" si="19"/>
        <v>369.83785961071521</v>
      </c>
      <c r="O138" s="35">
        <f t="shared" si="19"/>
        <v>346.91260479934476</v>
      </c>
      <c r="P138" s="35">
        <f t="shared" si="19"/>
        <v>328.31595322823762</v>
      </c>
      <c r="Q138" s="35">
        <f t="shared" si="19"/>
        <v>337.2751281484845</v>
      </c>
    </row>
    <row r="139" spans="1:17" x14ac:dyDescent="0.25">
      <c r="A139" s="21" t="s">
        <v>37</v>
      </c>
      <c r="B139" s="35">
        <f t="shared" ref="B139:Q139" si="20">IF(B66=0,"",B66/B15*1000)</f>
        <v>294.1696759685222</v>
      </c>
      <c r="C139" s="35">
        <f t="shared" si="20"/>
        <v>295.57004218638781</v>
      </c>
      <c r="D139" s="35">
        <f t="shared" si="20"/>
        <v>312.48375066608321</v>
      </c>
      <c r="E139" s="35">
        <f t="shared" si="20"/>
        <v>340.03928275054085</v>
      </c>
      <c r="F139" s="35">
        <f t="shared" si="20"/>
        <v>342.7721225847593</v>
      </c>
      <c r="G139" s="35">
        <f t="shared" si="20"/>
        <v>339.76208065566618</v>
      </c>
      <c r="H139" s="35">
        <f t="shared" si="20"/>
        <v>331.37407072292984</v>
      </c>
      <c r="I139" s="35">
        <f t="shared" si="20"/>
        <v>332.59894288240685</v>
      </c>
      <c r="J139" s="35">
        <f t="shared" si="20"/>
        <v>332.42600621043408</v>
      </c>
      <c r="K139" s="35">
        <f t="shared" si="20"/>
        <v>408.80849041197371</v>
      </c>
      <c r="L139" s="35">
        <f t="shared" si="20"/>
        <v>370.87332009413058</v>
      </c>
      <c r="M139" s="35">
        <f t="shared" si="20"/>
        <v>364.22211261256058</v>
      </c>
      <c r="N139" s="35">
        <f t="shared" si="20"/>
        <v>330.31984145959194</v>
      </c>
      <c r="O139" s="35">
        <f t="shared" si="20"/>
        <v>347.68938247845409</v>
      </c>
      <c r="P139" s="35">
        <f t="shared" si="20"/>
        <v>340.51830524753535</v>
      </c>
      <c r="Q139" s="35">
        <f t="shared" si="20"/>
        <v>349.17565946049888</v>
      </c>
    </row>
    <row r="140" spans="1:17" x14ac:dyDescent="0.25">
      <c r="A140" s="21" t="s">
        <v>57</v>
      </c>
      <c r="B140" s="35">
        <f t="shared" ref="B140:Q140" si="21">IF(B67=0,"",B67/B16*1000)</f>
        <v>532.4117942443072</v>
      </c>
      <c r="C140" s="35">
        <f t="shared" si="21"/>
        <v>529.14551830625362</v>
      </c>
      <c r="D140" s="35">
        <f t="shared" si="21"/>
        <v>585.07370919135451</v>
      </c>
      <c r="E140" s="35">
        <f t="shared" si="21"/>
        <v>648.01608088545458</v>
      </c>
      <c r="F140" s="35">
        <f t="shared" si="21"/>
        <v>655.69763158231433</v>
      </c>
      <c r="G140" s="35">
        <f t="shared" si="21"/>
        <v>660.41880074198752</v>
      </c>
      <c r="H140" s="35">
        <f t="shared" si="21"/>
        <v>628.96766764071901</v>
      </c>
      <c r="I140" s="35">
        <f t="shared" si="21"/>
        <v>658.86157749597407</v>
      </c>
      <c r="J140" s="35">
        <f t="shared" si="21"/>
        <v>651.39314498209194</v>
      </c>
      <c r="K140" s="35">
        <f t="shared" si="21"/>
        <v>703.91825904896655</v>
      </c>
      <c r="L140" s="35">
        <f t="shared" si="21"/>
        <v>673.58220173782922</v>
      </c>
      <c r="M140" s="35">
        <f t="shared" si="21"/>
        <v>641.10994634010137</v>
      </c>
      <c r="N140" s="35">
        <f t="shared" si="21"/>
        <v>657.35160028436906</v>
      </c>
      <c r="O140" s="35">
        <f t="shared" si="21"/>
        <v>679.73588203927818</v>
      </c>
      <c r="P140" s="35">
        <f t="shared" si="21"/>
        <v>644.63877477939479</v>
      </c>
      <c r="Q140" s="35">
        <f t="shared" si="21"/>
        <v>667.26957761563415</v>
      </c>
    </row>
    <row r="141" spans="1:17" x14ac:dyDescent="0.25">
      <c r="A141" s="23" t="s">
        <v>9</v>
      </c>
      <c r="B141" s="37">
        <f t="shared" ref="B141:Q141" si="22">IF(B68=0,"",B68/B17*1000)</f>
        <v>195.84471389303499</v>
      </c>
      <c r="C141" s="37">
        <f t="shared" si="22"/>
        <v>200.45963438757218</v>
      </c>
      <c r="D141" s="37">
        <f t="shared" si="22"/>
        <v>204.60390812967128</v>
      </c>
      <c r="E141" s="37">
        <f t="shared" si="22"/>
        <v>243.35296046819136</v>
      </c>
      <c r="F141" s="37">
        <f t="shared" si="22"/>
        <v>268.0890921847103</v>
      </c>
      <c r="G141" s="37">
        <f t="shared" si="22"/>
        <v>300.4457199621134</v>
      </c>
      <c r="H141" s="37">
        <f t="shared" si="22"/>
        <v>287.02786056082925</v>
      </c>
      <c r="I141" s="37">
        <f t="shared" si="22"/>
        <v>310.05859048655981</v>
      </c>
      <c r="J141" s="37">
        <f t="shared" si="22"/>
        <v>302.48900970574283</v>
      </c>
      <c r="K141" s="37">
        <f t="shared" si="22"/>
        <v>331.20057563638113</v>
      </c>
      <c r="L141" s="37">
        <f t="shared" si="22"/>
        <v>348.89065060864658</v>
      </c>
      <c r="M141" s="37">
        <f t="shared" si="22"/>
        <v>338.733288278629</v>
      </c>
      <c r="N141" s="37">
        <f t="shared" si="22"/>
        <v>318.1073792077658</v>
      </c>
      <c r="O141" s="37">
        <f t="shared" si="22"/>
        <v>332.94098179457905</v>
      </c>
      <c r="P141" s="37">
        <f t="shared" si="22"/>
        <v>337.07730413406415</v>
      </c>
      <c r="Q141" s="37">
        <f t="shared" si="22"/>
        <v>329.60531454293169</v>
      </c>
    </row>
    <row r="142" spans="1:17" x14ac:dyDescent="0.25">
      <c r="A142" s="21" t="s">
        <v>35</v>
      </c>
      <c r="B142" s="35">
        <f t="shared" ref="B142:Q142" si="23">IF(B69=0,"",B69/B18*1000)</f>
        <v>2216.3728247637569</v>
      </c>
      <c r="C142" s="35">
        <f t="shared" si="23"/>
        <v>2169.5894841704403</v>
      </c>
      <c r="D142" s="35">
        <f t="shared" si="23"/>
        <v>2176.1992759476743</v>
      </c>
      <c r="E142" s="35">
        <f t="shared" si="23"/>
        <v>2443.2738910748972</v>
      </c>
      <c r="F142" s="35">
        <f t="shared" si="23"/>
        <v>2724.7417237603486</v>
      </c>
      <c r="G142" s="35">
        <f t="shared" si="23"/>
        <v>3046.1021680704166</v>
      </c>
      <c r="H142" s="35">
        <f t="shared" si="23"/>
        <v>2891.8037745664201</v>
      </c>
      <c r="I142" s="35">
        <f t="shared" si="23"/>
        <v>3106.6820764702152</v>
      </c>
      <c r="J142" s="35">
        <f t="shared" si="23"/>
        <v>2997.966327931435</v>
      </c>
      <c r="K142" s="35">
        <f t="shared" si="23"/>
        <v>3189.5198934388081</v>
      </c>
      <c r="L142" s="35">
        <f t="shared" si="23"/>
        <v>3390.2745448331661</v>
      </c>
      <c r="M142" s="35">
        <f t="shared" si="23"/>
        <v>3011.9468475669469</v>
      </c>
      <c r="N142" s="35">
        <f t="shared" si="23"/>
        <v>2775.9472805427245</v>
      </c>
      <c r="O142" s="35">
        <f t="shared" si="23"/>
        <v>2866.8388449375166</v>
      </c>
      <c r="P142" s="35">
        <f t="shared" si="23"/>
        <v>2262.5588923055543</v>
      </c>
      <c r="Q142" s="35">
        <f t="shared" si="23"/>
        <v>1873.4989679402806</v>
      </c>
    </row>
    <row r="143" spans="1:17" x14ac:dyDescent="0.25">
      <c r="A143" s="21" t="s">
        <v>56</v>
      </c>
      <c r="B143" s="35">
        <f t="shared" ref="B143:Q143" si="24">IF(B70=0,"",B70/B19*1000)</f>
        <v>359.68468521659906</v>
      </c>
      <c r="C143" s="35">
        <f t="shared" si="24"/>
        <v>352.09243767292065</v>
      </c>
      <c r="D143" s="35">
        <f t="shared" si="24"/>
        <v>345.79953966506235</v>
      </c>
      <c r="E143" s="35">
        <f t="shared" si="24"/>
        <v>394.83650361899271</v>
      </c>
      <c r="F143" s="35">
        <f t="shared" si="24"/>
        <v>448.6969512164253</v>
      </c>
      <c r="G143" s="35">
        <f t="shared" si="24"/>
        <v>507.73864078712239</v>
      </c>
      <c r="H143" s="35">
        <f t="shared" si="24"/>
        <v>479.94063753121554</v>
      </c>
      <c r="I143" s="35">
        <f t="shared" si="24"/>
        <v>503.88621670717015</v>
      </c>
      <c r="J143" s="35">
        <f t="shared" si="24"/>
        <v>497.72213616759035</v>
      </c>
      <c r="K143" s="35">
        <f t="shared" si="24"/>
        <v>526.85862188116278</v>
      </c>
      <c r="L143" s="35">
        <f t="shared" si="24"/>
        <v>567.73534393577745</v>
      </c>
      <c r="M143" s="35">
        <f t="shared" si="24"/>
        <v>542.57902036103849</v>
      </c>
      <c r="N143" s="35">
        <f t="shared" si="24"/>
        <v>497.41205492333921</v>
      </c>
      <c r="O143" s="35">
        <f t="shared" si="24"/>
        <v>511.21583254130223</v>
      </c>
      <c r="P143" s="35">
        <f t="shared" si="24"/>
        <v>499.95949874421819</v>
      </c>
      <c r="Q143" s="35">
        <f t="shared" si="24"/>
        <v>485.45126134950237</v>
      </c>
    </row>
    <row r="144" spans="1:17" x14ac:dyDescent="0.25">
      <c r="A144" s="21" t="s">
        <v>55</v>
      </c>
      <c r="B144" s="35">
        <f t="shared" ref="B144:Q144" si="25">IF(B71=0,"",B71/B20*1000)</f>
        <v>23.434456935814445</v>
      </c>
      <c r="C144" s="35">
        <f t="shared" si="25"/>
        <v>24.259719513427889</v>
      </c>
      <c r="D144" s="35">
        <f t="shared" si="25"/>
        <v>23.559394949731363</v>
      </c>
      <c r="E144" s="35">
        <f t="shared" si="25"/>
        <v>25.331571045771145</v>
      </c>
      <c r="F144" s="35">
        <f t="shared" si="25"/>
        <v>27.851192204970246</v>
      </c>
      <c r="G144" s="35">
        <f t="shared" si="25"/>
        <v>30.773081163477613</v>
      </c>
      <c r="H144" s="35">
        <f t="shared" si="25"/>
        <v>28.855260677936069</v>
      </c>
      <c r="I144" s="35">
        <f t="shared" si="25"/>
        <v>31.354742408132886</v>
      </c>
      <c r="J144" s="35">
        <f t="shared" si="25"/>
        <v>29.14616278934913</v>
      </c>
      <c r="K144" s="35">
        <f t="shared" si="25"/>
        <v>33.326745444874355</v>
      </c>
      <c r="L144" s="35">
        <f t="shared" si="25"/>
        <v>32.313714791725829</v>
      </c>
      <c r="M144" s="35">
        <f t="shared" si="25"/>
        <v>32.560620880348431</v>
      </c>
      <c r="N144" s="35">
        <f t="shared" si="25"/>
        <v>31.43135617984634</v>
      </c>
      <c r="O144" s="35">
        <f t="shared" si="25"/>
        <v>33.101810769912674</v>
      </c>
      <c r="P144" s="35">
        <f t="shared" si="25"/>
        <v>35.537176249587176</v>
      </c>
      <c r="Q144" s="35">
        <f t="shared" si="25"/>
        <v>34.098263041856526</v>
      </c>
    </row>
    <row r="145" spans="1:17" x14ac:dyDescent="0.25">
      <c r="A145" s="20" t="s">
        <v>54</v>
      </c>
      <c r="B145" s="36">
        <f t="shared" ref="B145:Q145" si="26">IF(B72=0,"",B72/B21*1000)</f>
        <v>112.97196141381026</v>
      </c>
      <c r="C145" s="36">
        <f t="shared" si="26"/>
        <v>112.66449143872791</v>
      </c>
      <c r="D145" s="36">
        <f t="shared" si="26"/>
        <v>115.67871268108033</v>
      </c>
      <c r="E145" s="36">
        <f t="shared" si="26"/>
        <v>120.79011550928544</v>
      </c>
      <c r="F145" s="36">
        <f t="shared" si="26"/>
        <v>121.93658191043167</v>
      </c>
      <c r="G145" s="36">
        <f t="shared" si="26"/>
        <v>125.96827205351036</v>
      </c>
      <c r="H145" s="36">
        <f t="shared" si="26"/>
        <v>123.76411738461951</v>
      </c>
      <c r="I145" s="36">
        <f t="shared" si="26"/>
        <v>126.20221470369955</v>
      </c>
      <c r="J145" s="36">
        <f t="shared" si="26"/>
        <v>127.22166553803754</v>
      </c>
      <c r="K145" s="36">
        <f t="shared" si="26"/>
        <v>127.74291488828402</v>
      </c>
      <c r="L145" s="36">
        <f t="shared" si="26"/>
        <v>126.28860020052451</v>
      </c>
      <c r="M145" s="36">
        <f t="shared" si="26"/>
        <v>129.88211052680998</v>
      </c>
      <c r="N145" s="36">
        <f t="shared" si="26"/>
        <v>129.00528960202183</v>
      </c>
      <c r="O145" s="36">
        <f t="shared" si="26"/>
        <v>126.9920082149798</v>
      </c>
      <c r="P145" s="36">
        <f t="shared" si="26"/>
        <v>127.2972953109211</v>
      </c>
      <c r="Q145" s="36">
        <f t="shared" si="26"/>
        <v>118.54848923959077</v>
      </c>
    </row>
    <row r="146" spans="1:17" x14ac:dyDescent="0.25">
      <c r="A146" s="18" t="s">
        <v>53</v>
      </c>
      <c r="B146" s="35">
        <f t="shared" ref="B146:Q146" si="27">IF(B73=0,"",B73/B22*1000)</f>
        <v>41.072073467955583</v>
      </c>
      <c r="C146" s="35">
        <f t="shared" si="27"/>
        <v>36.963318508793307</v>
      </c>
      <c r="D146" s="35">
        <f t="shared" si="27"/>
        <v>36.647582814037492</v>
      </c>
      <c r="E146" s="35">
        <f t="shared" si="27"/>
        <v>38.174526088907946</v>
      </c>
      <c r="F146" s="35">
        <f t="shared" si="27"/>
        <v>40.378442393166196</v>
      </c>
      <c r="G146" s="35">
        <f t="shared" si="27"/>
        <v>39.683237673201148</v>
      </c>
      <c r="H146" s="35">
        <f t="shared" si="27"/>
        <v>34.614442765109693</v>
      </c>
      <c r="I146" s="35">
        <f t="shared" si="27"/>
        <v>31.66303546364265</v>
      </c>
      <c r="J146" s="35">
        <f t="shared" si="27"/>
        <v>33.58974552095642</v>
      </c>
      <c r="K146" s="35">
        <f t="shared" si="27"/>
        <v>36.973748616589127</v>
      </c>
      <c r="L146" s="35">
        <f t="shared" si="27"/>
        <v>30.533793587080872</v>
      </c>
      <c r="M146" s="35">
        <f t="shared" si="27"/>
        <v>26.742889820626779</v>
      </c>
      <c r="N146" s="35">
        <f t="shared" si="27"/>
        <v>27.356835331328021</v>
      </c>
      <c r="O146" s="35">
        <f t="shared" si="27"/>
        <v>28.416133194072238</v>
      </c>
      <c r="P146" s="35">
        <f t="shared" si="27"/>
        <v>23.593183913732449</v>
      </c>
      <c r="Q146" s="35">
        <f t="shared" si="27"/>
        <v>22.497188502761372</v>
      </c>
    </row>
    <row r="147" spans="1:17" x14ac:dyDescent="0.25">
      <c r="A147" s="18" t="s">
        <v>52</v>
      </c>
      <c r="B147" s="35">
        <f t="shared" ref="B147:Q147" si="28">IF(B74=0,"",B74/B23*1000)</f>
        <v>17.225634914681862</v>
      </c>
      <c r="C147" s="35">
        <f t="shared" si="28"/>
        <v>18.047554396305518</v>
      </c>
      <c r="D147" s="35">
        <f t="shared" si="28"/>
        <v>18.577210038813103</v>
      </c>
      <c r="E147" s="35">
        <f t="shared" si="28"/>
        <v>25.801568091963222</v>
      </c>
      <c r="F147" s="35">
        <f t="shared" si="28"/>
        <v>27.100259646570439</v>
      </c>
      <c r="G147" s="35">
        <f t="shared" si="28"/>
        <v>26.690156053885026</v>
      </c>
      <c r="H147" s="35">
        <f t="shared" si="28"/>
        <v>24.947873471031929</v>
      </c>
      <c r="I147" s="35">
        <f t="shared" si="28"/>
        <v>23.589378928163384</v>
      </c>
      <c r="J147" s="35">
        <f t="shared" si="28"/>
        <v>28.553093333501813</v>
      </c>
      <c r="K147" s="35">
        <f t="shared" si="28"/>
        <v>31.376621885577993</v>
      </c>
      <c r="L147" s="35">
        <f t="shared" si="28"/>
        <v>28.897448937373781</v>
      </c>
      <c r="M147" s="35">
        <f t="shared" si="28"/>
        <v>27.195532404452141</v>
      </c>
      <c r="N147" s="35">
        <f t="shared" si="28"/>
        <v>27.691542384061496</v>
      </c>
      <c r="O147" s="35">
        <f t="shared" si="28"/>
        <v>28.537644081179415</v>
      </c>
      <c r="P147" s="35">
        <f t="shared" si="28"/>
        <v>26.859327972529702</v>
      </c>
      <c r="Q147" s="35">
        <f t="shared" si="28"/>
        <v>24.193911293788496</v>
      </c>
    </row>
    <row r="148" spans="1:17" x14ac:dyDescent="0.25">
      <c r="A148" s="18" t="s">
        <v>51</v>
      </c>
      <c r="B148" s="35">
        <f t="shared" ref="B148:Q148" si="29">IF(B75=0,"",B75/B24*1000)</f>
        <v>92.933680678869294</v>
      </c>
      <c r="C148" s="35">
        <f t="shared" si="29"/>
        <v>96.738841677912717</v>
      </c>
      <c r="D148" s="35">
        <f t="shared" si="29"/>
        <v>97.907431513397057</v>
      </c>
      <c r="E148" s="35">
        <f t="shared" si="29"/>
        <v>103.28192607731253</v>
      </c>
      <c r="F148" s="35">
        <f t="shared" si="29"/>
        <v>93.723670696777461</v>
      </c>
      <c r="G148" s="35">
        <f t="shared" si="29"/>
        <v>96.108907571227874</v>
      </c>
      <c r="H148" s="35">
        <f t="shared" si="29"/>
        <v>88.614070521079967</v>
      </c>
      <c r="I148" s="35">
        <f t="shared" si="29"/>
        <v>86.658398182302236</v>
      </c>
      <c r="J148" s="35">
        <f t="shared" si="29"/>
        <v>78.282862167364755</v>
      </c>
      <c r="K148" s="35">
        <f t="shared" si="29"/>
        <v>80.630393835067878</v>
      </c>
      <c r="L148" s="35">
        <f t="shared" si="29"/>
        <v>84.793906681372405</v>
      </c>
      <c r="M148" s="35">
        <f t="shared" si="29"/>
        <v>76.939803969508091</v>
      </c>
      <c r="N148" s="35">
        <f t="shared" si="29"/>
        <v>80.717068329985281</v>
      </c>
      <c r="O148" s="35">
        <f t="shared" si="29"/>
        <v>71.092663264751877</v>
      </c>
      <c r="P148" s="35">
        <f t="shared" si="29"/>
        <v>64.345613178208055</v>
      </c>
      <c r="Q148" s="35">
        <f t="shared" si="29"/>
        <v>76.105527314126249</v>
      </c>
    </row>
    <row r="149" spans="1:17" x14ac:dyDescent="0.25">
      <c r="A149" s="18" t="s">
        <v>50</v>
      </c>
      <c r="B149" s="35">
        <f t="shared" ref="B149:Q149" si="30">IF(B76=0,"",B76/B25*1000)</f>
        <v>77.019351015266423</v>
      </c>
      <c r="C149" s="35">
        <f t="shared" si="30"/>
        <v>86.464471230126762</v>
      </c>
      <c r="D149" s="35">
        <f t="shared" si="30"/>
        <v>87.942266686386873</v>
      </c>
      <c r="E149" s="35">
        <f t="shared" si="30"/>
        <v>139.24116106053742</v>
      </c>
      <c r="F149" s="35">
        <f t="shared" si="30"/>
        <v>154.76738255999999</v>
      </c>
      <c r="G149" s="35">
        <f t="shared" si="30"/>
        <v>165.76616386623095</v>
      </c>
      <c r="H149" s="35">
        <f t="shared" si="30"/>
        <v>115.72918741494149</v>
      </c>
      <c r="I149" s="35">
        <f t="shared" si="30"/>
        <v>143.13893087741934</v>
      </c>
      <c r="J149" s="35">
        <f t="shared" si="30"/>
        <v>120.24643651297119</v>
      </c>
      <c r="K149" s="35">
        <f t="shared" si="30"/>
        <v>188.5992470186373</v>
      </c>
      <c r="L149" s="35">
        <f t="shared" si="30"/>
        <v>206.32675492199797</v>
      </c>
      <c r="M149" s="35">
        <f t="shared" si="30"/>
        <v>229.87189124737367</v>
      </c>
      <c r="N149" s="35">
        <f t="shared" si="30"/>
        <v>227.36776807166436</v>
      </c>
      <c r="O149" s="35">
        <f t="shared" si="30"/>
        <v>245.32025522846044</v>
      </c>
      <c r="P149" s="35">
        <f t="shared" si="30"/>
        <v>309.74592345990703</v>
      </c>
      <c r="Q149" s="35">
        <f t="shared" si="30"/>
        <v>269.94371290115635</v>
      </c>
    </row>
    <row r="150" spans="1:17" x14ac:dyDescent="0.25">
      <c r="A150" s="16" t="s">
        <v>49</v>
      </c>
      <c r="B150" s="34">
        <f t="shared" ref="B150:Q150" si="31">IF(B77=0,"",B77/B26*1000)</f>
        <v>148.05707510007332</v>
      </c>
      <c r="C150" s="34">
        <f t="shared" si="31"/>
        <v>145.14195063781187</v>
      </c>
      <c r="D150" s="34">
        <f t="shared" si="31"/>
        <v>148.4396910094946</v>
      </c>
      <c r="E150" s="34">
        <f t="shared" si="31"/>
        <v>87.409710909542554</v>
      </c>
      <c r="F150" s="34">
        <f t="shared" si="31"/>
        <v>91.560160056898894</v>
      </c>
      <c r="G150" s="34">
        <f t="shared" si="31"/>
        <v>85.227585967475193</v>
      </c>
      <c r="H150" s="34">
        <f t="shared" si="31"/>
        <v>83.88239575858799</v>
      </c>
      <c r="I150" s="34">
        <f t="shared" si="31"/>
        <v>92.278304232346386</v>
      </c>
      <c r="J150" s="34">
        <f t="shared" si="31"/>
        <v>80.201543347451363</v>
      </c>
      <c r="K150" s="34">
        <f t="shared" si="31"/>
        <v>75.13253056880518</v>
      </c>
      <c r="L150" s="34">
        <f t="shared" si="31"/>
        <v>72.558830659451914</v>
      </c>
      <c r="M150" s="34">
        <f t="shared" si="31"/>
        <v>63.370853250732132</v>
      </c>
      <c r="N150" s="34">
        <f t="shared" si="31"/>
        <v>63.120066708285584</v>
      </c>
      <c r="O150" s="34">
        <f t="shared" si="31"/>
        <v>64.173860563597742</v>
      </c>
      <c r="P150" s="34">
        <f t="shared" si="31"/>
        <v>61.617413516636347</v>
      </c>
      <c r="Q150" s="34">
        <f t="shared" si="31"/>
        <v>61.382471735454246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2.9662246250737505</v>
      </c>
      <c r="C152" s="30">
        <f t="shared" si="32"/>
        <v>2.7656929158143138</v>
      </c>
      <c r="D152" s="30">
        <f t="shared" si="32"/>
        <v>2.7446406361090947</v>
      </c>
      <c r="E152" s="30">
        <f t="shared" si="32"/>
        <v>2.6919601493381311</v>
      </c>
      <c r="F152" s="30">
        <f t="shared" si="32"/>
        <v>2.7070964127486286</v>
      </c>
      <c r="G152" s="30">
        <f t="shared" si="32"/>
        <v>2.7232462995080091</v>
      </c>
      <c r="H152" s="30">
        <f t="shared" si="32"/>
        <v>2.693242230135382</v>
      </c>
      <c r="I152" s="30">
        <f t="shared" si="32"/>
        <v>2.7206969762651596</v>
      </c>
      <c r="J152" s="30">
        <f t="shared" si="32"/>
        <v>2.7072803280035642</v>
      </c>
      <c r="K152" s="30">
        <f t="shared" si="32"/>
        <v>2.6088482052686657</v>
      </c>
      <c r="L152" s="30">
        <f t="shared" si="32"/>
        <v>2.6735070707791495</v>
      </c>
      <c r="M152" s="30">
        <f t="shared" si="32"/>
        <v>2.5826555925337731</v>
      </c>
      <c r="N152" s="30">
        <f t="shared" si="32"/>
        <v>2.4577226086851796</v>
      </c>
      <c r="O152" s="30">
        <f t="shared" si="32"/>
        <v>2.440310406475394</v>
      </c>
      <c r="P152" s="30">
        <f t="shared" si="32"/>
        <v>2.4021784903683865</v>
      </c>
      <c r="Q152" s="30">
        <f t="shared" si="32"/>
        <v>2.4993478745539517</v>
      </c>
    </row>
    <row r="153" spans="1:17" x14ac:dyDescent="0.25">
      <c r="A153" s="29" t="s">
        <v>13</v>
      </c>
      <c r="B153" s="28">
        <f>ISI!B64</f>
        <v>4.5212407024744161</v>
      </c>
      <c r="C153" s="28">
        <f>ISI!C64</f>
        <v>4.1642465136179938</v>
      </c>
      <c r="D153" s="28">
        <f>ISI!D64</f>
        <v>4.1404492902259369</v>
      </c>
      <c r="E153" s="28">
        <f>ISI!E64</f>
        <v>4.0468263743038957</v>
      </c>
      <c r="F153" s="28">
        <f>ISI!F64</f>
        <v>4.4028067048390138</v>
      </c>
      <c r="G153" s="28">
        <f>ISI!G64</f>
        <v>4.8755971982982116</v>
      </c>
      <c r="H153" s="28">
        <f>ISI!H64</f>
        <v>4.6572470837945721</v>
      </c>
      <c r="I153" s="28">
        <f>ISI!I64</f>
        <v>5.0323801420104326</v>
      </c>
      <c r="J153" s="28">
        <f>ISI!J64</f>
        <v>4.6768265344804298</v>
      </c>
      <c r="K153" s="28">
        <f>ISI!K64</f>
        <v>4.6680480522049805</v>
      </c>
      <c r="L153" s="28">
        <f>ISI!L64</f>
        <v>4.7538539565200182</v>
      </c>
      <c r="M153" s="28">
        <f>ISI!M64</f>
        <v>4.4703276127665221</v>
      </c>
      <c r="N153" s="28">
        <f>ISI!N64</f>
        <v>3.9382549251399328</v>
      </c>
      <c r="O153" s="28">
        <f>ISI!O64</f>
        <v>3.9683533815689862</v>
      </c>
      <c r="P153" s="28">
        <f>ISI!P64</f>
        <v>3.9799067523199296</v>
      </c>
      <c r="Q153" s="28">
        <f>ISI!Q64</f>
        <v>4.3514083068512495</v>
      </c>
    </row>
    <row r="154" spans="1:17" x14ac:dyDescent="0.25">
      <c r="A154" s="21" t="s">
        <v>46</v>
      </c>
      <c r="B154" s="17">
        <f>ISI!B65</f>
        <v>4.876530915022415</v>
      </c>
      <c r="C154" s="17">
        <f>ISI!C65</f>
        <v>4.5039410320365718</v>
      </c>
      <c r="D154" s="17">
        <f>ISI!D65</f>
        <v>4.4807616487648838</v>
      </c>
      <c r="E154" s="17">
        <f>ISI!E65</f>
        <v>4.3744421675895317</v>
      </c>
      <c r="F154" s="17">
        <f>ISI!F65</f>
        <v>4.7896809173485408</v>
      </c>
      <c r="G154" s="17">
        <f>ISI!G65</f>
        <v>5.3159763332475096</v>
      </c>
      <c r="H154" s="17">
        <f>ISI!H65</f>
        <v>5.0796775478430227</v>
      </c>
      <c r="I154" s="17">
        <f>ISI!I65</f>
        <v>5.4946168567447211</v>
      </c>
      <c r="J154" s="17">
        <f>ISI!J65</f>
        <v>5.1196379442131335</v>
      </c>
      <c r="K154" s="17">
        <f>ISI!K65</f>
        <v>5.1589862250058474</v>
      </c>
      <c r="L154" s="17">
        <f>ISI!L65</f>
        <v>5.1697388980589798</v>
      </c>
      <c r="M154" s="17">
        <f>ISI!M65</f>
        <v>4.8925842463666163</v>
      </c>
      <c r="N154" s="17">
        <f>ISI!N65</f>
        <v>4.3079796711937499</v>
      </c>
      <c r="O154" s="17">
        <f>ISI!O65</f>
        <v>4.3284707620059075</v>
      </c>
      <c r="P154" s="17">
        <f>ISI!P65</f>
        <v>4.3252347875176742</v>
      </c>
      <c r="Q154" s="17">
        <f>ISI!Q65</f>
        <v>4.7130645499130823</v>
      </c>
    </row>
    <row r="155" spans="1:17" x14ac:dyDescent="0.25">
      <c r="A155" s="21" t="s">
        <v>45</v>
      </c>
      <c r="B155" s="17">
        <f>ISI!B66</f>
        <v>1.1095453126516439</v>
      </c>
      <c r="C155" s="17">
        <f>ISI!C66</f>
        <v>0.99727284368644742</v>
      </c>
      <c r="D155" s="17">
        <f>ISI!D66</f>
        <v>0.97772635340241887</v>
      </c>
      <c r="E155" s="17">
        <f>ISI!E66</f>
        <v>1.0084191597193457</v>
      </c>
      <c r="F155" s="17">
        <f>ISI!F66</f>
        <v>1.0345856173945955</v>
      </c>
      <c r="G155" s="17">
        <f>ISI!G66</f>
        <v>1.0877741615924772</v>
      </c>
      <c r="H155" s="17">
        <f>ISI!H66</f>
        <v>1.0563606122912177</v>
      </c>
      <c r="I155" s="17">
        <f>ISI!I66</f>
        <v>1.1598668244096983</v>
      </c>
      <c r="J155" s="17">
        <f>ISI!J66</f>
        <v>1.0781667243017776</v>
      </c>
      <c r="K155" s="17">
        <f>ISI!K66</f>
        <v>1.0511462981691506</v>
      </c>
      <c r="L155" s="17">
        <f>ISI!L66</f>
        <v>1.0673295130517932</v>
      </c>
      <c r="M155" s="17">
        <f>ISI!M66</f>
        <v>1.0165930182985528</v>
      </c>
      <c r="N155" s="17">
        <f>ISI!N66</f>
        <v>0.91469783479555955</v>
      </c>
      <c r="O155" s="17">
        <f>ISI!O66</f>
        <v>0.93401343448263219</v>
      </c>
      <c r="P155" s="17">
        <f>ISI!P66</f>
        <v>0.92748895470987269</v>
      </c>
      <c r="Q155" s="17">
        <f>ISI!Q66</f>
        <v>1.0135871519247108</v>
      </c>
    </row>
    <row r="156" spans="1:17" x14ac:dyDescent="0.25">
      <c r="A156" s="23" t="s">
        <v>12</v>
      </c>
      <c r="B156" s="22">
        <f>NFM!B95</f>
        <v>1.6385326194121614</v>
      </c>
      <c r="C156" s="22">
        <f>NFM!C95</f>
        <v>1.6222328298785469</v>
      </c>
      <c r="D156" s="22">
        <f>NFM!D95</f>
        <v>1.6431337817114626</v>
      </c>
      <c r="E156" s="22">
        <f>NFM!E95</f>
        <v>1.7423625882268594</v>
      </c>
      <c r="F156" s="22">
        <f>NFM!F95</f>
        <v>1.7367015746560939</v>
      </c>
      <c r="G156" s="22">
        <f>NFM!G95</f>
        <v>1.7148795941610837</v>
      </c>
      <c r="H156" s="22">
        <f>NFM!H95</f>
        <v>1.5990434964636404</v>
      </c>
      <c r="I156" s="22">
        <f>NFM!I95</f>
        <v>1.5712252362318511</v>
      </c>
      <c r="J156" s="22">
        <f>NFM!J95</f>
        <v>1.610324483496171</v>
      </c>
      <c r="K156" s="22">
        <f>NFM!K95</f>
        <v>1.6145467670986267</v>
      </c>
      <c r="L156" s="22">
        <f>NFM!L95</f>
        <v>1.5108067288174623</v>
      </c>
      <c r="M156" s="22">
        <f>NFM!M95</f>
        <v>1.5740350322996961</v>
      </c>
      <c r="N156" s="22">
        <f>NFM!N95</f>
        <v>1.5578303693468176</v>
      </c>
      <c r="O156" s="22">
        <f>NFM!O95</f>
        <v>1.598796464447122</v>
      </c>
      <c r="P156" s="22">
        <f>NFM!P95</f>
        <v>1.590202056725299</v>
      </c>
      <c r="Q156" s="22">
        <f>NFM!Q95</f>
        <v>1.4904642972463953</v>
      </c>
    </row>
    <row r="157" spans="1:17" x14ac:dyDescent="0.25">
      <c r="A157" s="21" t="s">
        <v>44</v>
      </c>
      <c r="B157" s="17">
        <f>NFM!B96</f>
        <v>2.4578491674366063</v>
      </c>
      <c r="C157" s="17">
        <f>NFM!C96</f>
        <v>2.461780415992918</v>
      </c>
      <c r="D157" s="17">
        <f>NFM!D96</f>
        <v>2.4608307078290541</v>
      </c>
      <c r="E157" s="17">
        <f>NFM!E96</f>
        <v>2.5944817923771479</v>
      </c>
      <c r="F157" s="17">
        <f>NFM!F96</f>
        <v>2.5603013796284912</v>
      </c>
      <c r="G157" s="17">
        <f>NFM!G96</f>
        <v>2.560052029156215</v>
      </c>
      <c r="H157" s="17">
        <f>NFM!H96</f>
        <v>2.1991889095514314</v>
      </c>
      <c r="I157" s="17">
        <f>NFM!I96</f>
        <v>2.21154148860552</v>
      </c>
      <c r="J157" s="17">
        <f>NFM!J96</f>
        <v>2.4200586595577689</v>
      </c>
      <c r="K157" s="17">
        <f>NFM!K96</f>
        <v>2.3850200203208156</v>
      </c>
      <c r="L157" s="17">
        <f>NFM!L96</f>
        <v>2.1390456272209115</v>
      </c>
      <c r="M157" s="17">
        <f>NFM!M96</f>
        <v>2.2880948502177012</v>
      </c>
      <c r="N157" s="17">
        <f>NFM!N96</f>
        <v>2.2291795015520597</v>
      </c>
      <c r="O157" s="17">
        <f>NFM!O96</f>
        <v>2.2248149910678485</v>
      </c>
      <c r="P157" s="17">
        <f>NFM!P96</f>
        <v>2.2414655925577929</v>
      </c>
      <c r="Q157" s="17">
        <f>NFM!Q96</f>
        <v>2.2355893556348354</v>
      </c>
    </row>
    <row r="158" spans="1:17" x14ac:dyDescent="0.25">
      <c r="A158" s="21" t="s">
        <v>59</v>
      </c>
      <c r="B158" s="17">
        <f>NFM!B97</f>
        <v>1.2613298828469923</v>
      </c>
      <c r="C158" s="17">
        <f>NFM!C97</f>
        <v>1.242201478683578</v>
      </c>
      <c r="D158" s="17">
        <f>NFM!D97</f>
        <v>1.2628348161719651</v>
      </c>
      <c r="E158" s="17">
        <f>NFM!E97</f>
        <v>1.3052353148681675</v>
      </c>
      <c r="F158" s="17">
        <f>NFM!F97</f>
        <v>1.3107202513426677</v>
      </c>
      <c r="G158" s="17">
        <f>NFM!G97</f>
        <v>1.2824165092409732</v>
      </c>
      <c r="H158" s="17">
        <f>NFM!H97</f>
        <v>1.240950897824697</v>
      </c>
      <c r="I158" s="17">
        <f>NFM!I97</f>
        <v>1.2245407672970197</v>
      </c>
      <c r="J158" s="17">
        <f>NFM!J97</f>
        <v>1.2445835325308994</v>
      </c>
      <c r="K158" s="17">
        <f>NFM!K97</f>
        <v>1.2793118468931211</v>
      </c>
      <c r="L158" s="17">
        <f>NFM!L97</f>
        <v>1.2116266498183965</v>
      </c>
      <c r="M158" s="17">
        <f>NFM!M97</f>
        <v>1.2914292083275811</v>
      </c>
      <c r="N158" s="17">
        <f>NFM!N97</f>
        <v>1.2852618170488648</v>
      </c>
      <c r="O158" s="17">
        <f>NFM!O97</f>
        <v>1.3517836672983132</v>
      </c>
      <c r="P158" s="17">
        <f>NFM!P97</f>
        <v>1.3408322077057568</v>
      </c>
      <c r="Q158" s="17">
        <f>NFM!Q97</f>
        <v>1.1956869558473786</v>
      </c>
    </row>
    <row r="159" spans="1:17" x14ac:dyDescent="0.25">
      <c r="A159" s="27" t="s">
        <v>43</v>
      </c>
      <c r="B159" s="26">
        <f>NFM!B98</f>
        <v>1.2519436846912697</v>
      </c>
      <c r="C159" s="26">
        <f>NFM!C98</f>
        <v>1.2324460943126323</v>
      </c>
      <c r="D159" s="26">
        <f>NFM!D98</f>
        <v>1.2555809999227403</v>
      </c>
      <c r="E159" s="26">
        <f>NFM!E98</f>
        <v>1.2874003448907478</v>
      </c>
      <c r="F159" s="26">
        <f>NFM!F98</f>
        <v>1.3004745830637072</v>
      </c>
      <c r="G159" s="26">
        <f>NFM!G98</f>
        <v>1.2667255662657457</v>
      </c>
      <c r="H159" s="26">
        <f>NFM!H98</f>
        <v>1.2660498318444715</v>
      </c>
      <c r="I159" s="26">
        <f>NFM!I98</f>
        <v>1.2565895229578374</v>
      </c>
      <c r="J159" s="26">
        <f>NFM!J98</f>
        <v>1.2558290566414461</v>
      </c>
      <c r="K159" s="26">
        <f>NFM!K98</f>
        <v>1.2889171916595688</v>
      </c>
      <c r="L159" s="26">
        <f>NFM!L98</f>
        <v>1.2263314012241944</v>
      </c>
      <c r="M159" s="26">
        <f>NFM!M98</f>
        <v>1.3136561365889028</v>
      </c>
      <c r="N159" s="26">
        <f>NFM!N98</f>
        <v>1.3115291905375486</v>
      </c>
      <c r="O159" s="26">
        <f>NFM!O98</f>
        <v>1.3683575701913235</v>
      </c>
      <c r="P159" s="26">
        <f>NFM!P98</f>
        <v>1.3587746574452308</v>
      </c>
      <c r="Q159" s="26">
        <f>NFM!Q98</f>
        <v>1.2104721146785351</v>
      </c>
    </row>
    <row r="160" spans="1:17" x14ac:dyDescent="0.25">
      <c r="A160" s="25" t="s">
        <v>344</v>
      </c>
      <c r="B160" s="24">
        <f>NFM!B99</f>
        <v>1.3602804829468083</v>
      </c>
      <c r="C160" s="24">
        <f>NFM!C99</f>
        <v>1.3378698089835832</v>
      </c>
      <c r="D160" s="24">
        <f>NFM!D99</f>
        <v>1.3307001965766154</v>
      </c>
      <c r="E160" s="24">
        <f>NFM!E99</f>
        <v>1.4761811576764099</v>
      </c>
      <c r="F160" s="24">
        <f>NFM!F99</f>
        <v>1.4066747664604606</v>
      </c>
      <c r="G160" s="24">
        <f>NFM!G99</f>
        <v>1.4241602960905146</v>
      </c>
      <c r="H160" s="24">
        <f>NFM!H99</f>
        <v>1.073068171245207</v>
      </c>
      <c r="I160" s="24">
        <f>NFM!I99</f>
        <v>1.0077075642579454</v>
      </c>
      <c r="J160" s="24">
        <f>NFM!J99</f>
        <v>1.1450605476099345</v>
      </c>
      <c r="K160" s="24">
        <f>NFM!K99</f>
        <v>1.2266877772565863</v>
      </c>
      <c r="L160" s="24">
        <f>NFM!L99</f>
        <v>1.1096521840349218</v>
      </c>
      <c r="M160" s="24">
        <f>NFM!M99</f>
        <v>1.1318853962758162</v>
      </c>
      <c r="N160" s="24">
        <f>NFM!N99</f>
        <v>1.1064891103973848</v>
      </c>
      <c r="O160" s="24">
        <f>NFM!O99</f>
        <v>1.2078461387518318</v>
      </c>
      <c r="P160" s="24">
        <f>NFM!P99</f>
        <v>1.1548812943023541</v>
      </c>
      <c r="Q160" s="24">
        <f>NFM!Q99</f>
        <v>1.0550335660037291</v>
      </c>
    </row>
    <row r="161" spans="1:17" x14ac:dyDescent="0.25">
      <c r="A161" s="21" t="s">
        <v>42</v>
      </c>
      <c r="B161" s="17">
        <f>NFM!B100</f>
        <v>1.7717962331553703</v>
      </c>
      <c r="C161" s="17">
        <f>NFM!C100</f>
        <v>1.7502117674344628</v>
      </c>
      <c r="D161" s="17">
        <f>NFM!D100</f>
        <v>1.7735582018563032</v>
      </c>
      <c r="E161" s="17">
        <f>NFM!E100</f>
        <v>1.9098733028742703</v>
      </c>
      <c r="F161" s="17">
        <f>NFM!F100</f>
        <v>1.8484663360713305</v>
      </c>
      <c r="G161" s="17">
        <f>NFM!G100</f>
        <v>1.8104211220032274</v>
      </c>
      <c r="H161" s="17">
        <f>NFM!H100</f>
        <v>1.6410812965427908</v>
      </c>
      <c r="I161" s="17">
        <f>NFM!I100</f>
        <v>1.6112929687809998</v>
      </c>
      <c r="J161" s="17">
        <f>NFM!J100</f>
        <v>1.625321803376897</v>
      </c>
      <c r="K161" s="17">
        <f>NFM!K100</f>
        <v>1.5243681853349769</v>
      </c>
      <c r="L161" s="17">
        <f>NFM!L100</f>
        <v>1.4437388906779611</v>
      </c>
      <c r="M161" s="17">
        <f>NFM!M100</f>
        <v>1.4921731537435741</v>
      </c>
      <c r="N161" s="17">
        <f>NFM!N100</f>
        <v>1.4827716259729804</v>
      </c>
      <c r="O161" s="17">
        <f>NFM!O100</f>
        <v>1.5484242012062217</v>
      </c>
      <c r="P161" s="17">
        <f>NFM!P100</f>
        <v>1.5254060946496777</v>
      </c>
      <c r="Q161" s="17">
        <f>NFM!Q100</f>
        <v>1.4199419672616791</v>
      </c>
    </row>
    <row r="162" spans="1:17" x14ac:dyDescent="0.25">
      <c r="A162" s="23" t="s">
        <v>11</v>
      </c>
      <c r="B162" s="22">
        <f>CHI!B99</f>
        <v>2.2386195949008183</v>
      </c>
      <c r="C162" s="22">
        <f>CHI!C99</f>
        <v>2.1911962219596028</v>
      </c>
      <c r="D162" s="22">
        <f>CHI!D99</f>
        <v>2.2475332941368062</v>
      </c>
      <c r="E162" s="22">
        <f>CHI!E99</f>
        <v>2.1656125143570004</v>
      </c>
      <c r="F162" s="22">
        <f>CHI!F99</f>
        <v>2.0800381858296562</v>
      </c>
      <c r="G162" s="22">
        <f>CHI!G99</f>
        <v>2.076812625554922</v>
      </c>
      <c r="H162" s="22">
        <f>CHI!H99</f>
        <v>1.8687246550811363</v>
      </c>
      <c r="I162" s="22">
        <f>CHI!I99</f>
        <v>1.9363552524298422</v>
      </c>
      <c r="J162" s="22">
        <f>CHI!J99</f>
        <v>1.9735304039866866</v>
      </c>
      <c r="K162" s="22">
        <f>CHI!K99</f>
        <v>1.9512756478950903</v>
      </c>
      <c r="L162" s="22">
        <f>CHI!L99</f>
        <v>2.0241024961600909</v>
      </c>
      <c r="M162" s="22">
        <f>CHI!M99</f>
        <v>1.9267663886682429</v>
      </c>
      <c r="N162" s="22">
        <f>CHI!N99</f>
        <v>1.956307413333366</v>
      </c>
      <c r="O162" s="22">
        <f>CHI!O99</f>
        <v>1.9513182893472452</v>
      </c>
      <c r="P162" s="22">
        <f>CHI!P99</f>
        <v>1.8208509799254815</v>
      </c>
      <c r="Q162" s="22">
        <f>CHI!Q99</f>
        <v>1.8413673662899432</v>
      </c>
    </row>
    <row r="163" spans="1:17" x14ac:dyDescent="0.25">
      <c r="A163" s="21" t="s">
        <v>58</v>
      </c>
      <c r="B163" s="17">
        <f>CHI!B100</f>
        <v>2.5814741242097083</v>
      </c>
      <c r="C163" s="17">
        <f>CHI!C100</f>
        <v>2.5467141877901587</v>
      </c>
      <c r="D163" s="17">
        <f>CHI!D100</f>
        <v>2.6129831538527535</v>
      </c>
      <c r="E163" s="17">
        <f>CHI!E100</f>
        <v>2.4492042283951121</v>
      </c>
      <c r="F163" s="17">
        <f>CHI!F100</f>
        <v>2.3641855995980943</v>
      </c>
      <c r="G163" s="17">
        <f>CHI!G100</f>
        <v>2.3484050972596493</v>
      </c>
      <c r="H163" s="17">
        <f>CHI!H100</f>
        <v>2.0869258599947167</v>
      </c>
      <c r="I163" s="17">
        <f>CHI!I100</f>
        <v>2.1346244491536814</v>
      </c>
      <c r="J163" s="17">
        <f>CHI!J100</f>
        <v>2.1339394336457205</v>
      </c>
      <c r="K163" s="17">
        <f>CHI!K100</f>
        <v>2.0910907964378618</v>
      </c>
      <c r="L163" s="17">
        <f>CHI!L100</f>
        <v>2.1995101350220843</v>
      </c>
      <c r="M163" s="17">
        <f>CHI!M100</f>
        <v>2.1167114331363135</v>
      </c>
      <c r="N163" s="17">
        <f>CHI!N100</f>
        <v>2.1192227736443443</v>
      </c>
      <c r="O163" s="17">
        <f>CHI!O100</f>
        <v>2.0984863683828636</v>
      </c>
      <c r="P163" s="17">
        <f>CHI!P100</f>
        <v>1.9613026053814706</v>
      </c>
      <c r="Q163" s="17">
        <f>CHI!Q100</f>
        <v>1.9825058607109487</v>
      </c>
    </row>
    <row r="164" spans="1:17" x14ac:dyDescent="0.25">
      <c r="A164" s="21" t="s">
        <v>40</v>
      </c>
      <c r="B164" s="17">
        <f>CHI!B101</f>
        <v>0.88630456296414351</v>
      </c>
      <c r="C164" s="17">
        <f>CHI!C101</f>
        <v>0.83224410131324578</v>
      </c>
      <c r="D164" s="17">
        <f>CHI!D101</f>
        <v>0.86448280001324318</v>
      </c>
      <c r="E164" s="17">
        <f>CHI!E101</f>
        <v>1.0648916008656359</v>
      </c>
      <c r="F164" s="17">
        <f>CHI!F101</f>
        <v>0.98347692982985635</v>
      </c>
      <c r="G164" s="17">
        <f>CHI!G101</f>
        <v>1.0300235970839466</v>
      </c>
      <c r="H164" s="17">
        <f>CHI!H101</f>
        <v>1.0279568374688106</v>
      </c>
      <c r="I164" s="17">
        <f>CHI!I101</f>
        <v>1.217970404576576</v>
      </c>
      <c r="J164" s="17">
        <f>CHI!J101</f>
        <v>1.2492411407538631</v>
      </c>
      <c r="K164" s="17">
        <f>CHI!K101</f>
        <v>1.321666813630056</v>
      </c>
      <c r="L164" s="17">
        <f>CHI!L101</f>
        <v>1.2237438228748787</v>
      </c>
      <c r="M164" s="17">
        <f>CHI!M101</f>
        <v>1.2218042998148941</v>
      </c>
      <c r="N164" s="17">
        <f>CHI!N101</f>
        <v>1.2749270549510445</v>
      </c>
      <c r="O164" s="17">
        <f>CHI!O101</f>
        <v>1.2519284660726331</v>
      </c>
      <c r="P164" s="17">
        <f>CHI!P101</f>
        <v>1.1909080396165352</v>
      </c>
      <c r="Q164" s="17">
        <f>CHI!Q101</f>
        <v>1.1587472897726849</v>
      </c>
    </row>
    <row r="165" spans="1:17" x14ac:dyDescent="0.25">
      <c r="A165" s="21" t="s">
        <v>39</v>
      </c>
      <c r="B165" s="17">
        <f>CHI!B102</f>
        <v>0.71365114384538852</v>
      </c>
      <c r="C165" s="17">
        <f>CHI!C102</f>
        <v>0.68357900513746306</v>
      </c>
      <c r="D165" s="17">
        <f>CHI!D102</f>
        <v>0.70151238175806818</v>
      </c>
      <c r="E165" s="17">
        <f>CHI!E102</f>
        <v>0.82298051462810862</v>
      </c>
      <c r="F165" s="17">
        <f>CHI!F102</f>
        <v>0.77194360553872443</v>
      </c>
      <c r="G165" s="17">
        <f>CHI!G102</f>
        <v>0.7987367433086735</v>
      </c>
      <c r="H165" s="17">
        <f>CHI!H102</f>
        <v>0.83118017923407816</v>
      </c>
      <c r="I165" s="17">
        <f>CHI!I102</f>
        <v>0.93320222746695525</v>
      </c>
      <c r="J165" s="17">
        <f>CHI!J102</f>
        <v>0.94870497198447445</v>
      </c>
      <c r="K165" s="17">
        <f>CHI!K102</f>
        <v>0.99935355266405546</v>
      </c>
      <c r="L165" s="17">
        <f>CHI!L102</f>
        <v>0.9340921063957579</v>
      </c>
      <c r="M165" s="17">
        <f>CHI!M102</f>
        <v>0.93356175569525579</v>
      </c>
      <c r="N165" s="17">
        <f>CHI!N102</f>
        <v>0.97687123951678301</v>
      </c>
      <c r="O165" s="17">
        <f>CHI!O102</f>
        <v>0.9729904311926425</v>
      </c>
      <c r="P165" s="17">
        <f>CHI!P102</f>
        <v>0.9432931389373328</v>
      </c>
      <c r="Q165" s="17">
        <f>CHI!Q102</f>
        <v>0.97359720838924135</v>
      </c>
    </row>
    <row r="166" spans="1:17" x14ac:dyDescent="0.25">
      <c r="A166" s="23" t="s">
        <v>10</v>
      </c>
      <c r="B166" s="22">
        <f>NMM!B75</f>
        <v>5.6685419873478171</v>
      </c>
      <c r="C166" s="22">
        <f>NMM!C75</f>
        <v>5.5348718279321689</v>
      </c>
      <c r="D166" s="22">
        <f>NMM!D75</f>
        <v>5.4074981360400409</v>
      </c>
      <c r="E166" s="22">
        <f>NMM!E75</f>
        <v>5.4138113092032132</v>
      </c>
      <c r="F166" s="22">
        <f>NMM!F75</f>
        <v>5.3770429982267371</v>
      </c>
      <c r="G166" s="22">
        <f>NMM!G75</f>
        <v>5.2164535039287019</v>
      </c>
      <c r="H166" s="22">
        <f>NMM!H75</f>
        <v>5.2252958765891195</v>
      </c>
      <c r="I166" s="22">
        <f>NMM!I75</f>
        <v>5.1788252941936959</v>
      </c>
      <c r="J166" s="22">
        <f>NMM!J75</f>
        <v>5.7125871983935825</v>
      </c>
      <c r="K166" s="22">
        <f>NMM!K75</f>
        <v>5.6575423435418806</v>
      </c>
      <c r="L166" s="22">
        <f>NMM!L75</f>
        <v>5.5894258777886749</v>
      </c>
      <c r="M166" s="22">
        <f>NMM!M75</f>
        <v>5.5937403644034278</v>
      </c>
      <c r="N166" s="22">
        <f>NMM!N75</f>
        <v>5.6053544841013858</v>
      </c>
      <c r="O166" s="22">
        <f>NMM!O75</f>
        <v>5.408283522686717</v>
      </c>
      <c r="P166" s="22">
        <f>NMM!P75</f>
        <v>5.4962084413815129</v>
      </c>
      <c r="Q166" s="22">
        <f>NMM!Q75</f>
        <v>5.4236173975997373</v>
      </c>
    </row>
    <row r="167" spans="1:17" x14ac:dyDescent="0.25">
      <c r="A167" s="21" t="s">
        <v>38</v>
      </c>
      <c r="B167" s="17">
        <f>NMM!B76</f>
        <v>11.221351058866993</v>
      </c>
      <c r="C167" s="17">
        <f>NMM!C76</f>
        <v>11.162051503252712</v>
      </c>
      <c r="D167" s="17">
        <f>NMM!D76</f>
        <v>11.168097744147381</v>
      </c>
      <c r="E167" s="17">
        <f>NMM!E76</f>
        <v>10.803738166375247</v>
      </c>
      <c r="F167" s="17">
        <f>NMM!F76</f>
        <v>10.869808957268104</v>
      </c>
      <c r="G167" s="17">
        <f>NMM!G76</f>
        <v>10.53169893689279</v>
      </c>
      <c r="H167" s="17">
        <f>NMM!H76</f>
        <v>10.483950868919639</v>
      </c>
      <c r="I167" s="17">
        <f>NMM!I76</f>
        <v>10.587917108369432</v>
      </c>
      <c r="J167" s="17">
        <f>NMM!J76</f>
        <v>12.306103287078637</v>
      </c>
      <c r="K167" s="17">
        <f>NMM!K76</f>
        <v>12.096741713109973</v>
      </c>
      <c r="L167" s="17">
        <f>NMM!L76</f>
        <v>12.612000426595149</v>
      </c>
      <c r="M167" s="17">
        <f>NMM!M76</f>
        <v>12.062732940281204</v>
      </c>
      <c r="N167" s="17">
        <f>NMM!N76</f>
        <v>11.992924495932503</v>
      </c>
      <c r="O167" s="17">
        <f>NMM!O76</f>
        <v>11.670956534675195</v>
      </c>
      <c r="P167" s="17">
        <f>NMM!P76</f>
        <v>12.098305505543651</v>
      </c>
      <c r="Q167" s="17">
        <f>NMM!Q76</f>
        <v>11.689295694539187</v>
      </c>
    </row>
    <row r="168" spans="1:17" x14ac:dyDescent="0.25">
      <c r="A168" s="21" t="s">
        <v>37</v>
      </c>
      <c r="B168" s="17">
        <f>NMM!B77</f>
        <v>2.6190705411053572</v>
      </c>
      <c r="C168" s="17">
        <f>NMM!C77</f>
        <v>2.5692195718158715</v>
      </c>
      <c r="D168" s="17">
        <f>NMM!D77</f>
        <v>2.5996601243645916</v>
      </c>
      <c r="E168" s="17">
        <f>NMM!E77</f>
        <v>2.759981188079319</v>
      </c>
      <c r="F168" s="17">
        <f>NMM!F77</f>
        <v>2.8005850409333881</v>
      </c>
      <c r="G168" s="17">
        <f>NMM!G77</f>
        <v>2.7392754946713422</v>
      </c>
      <c r="H168" s="17">
        <f>NMM!H77</f>
        <v>2.6501011452679122</v>
      </c>
      <c r="I168" s="17">
        <f>NMM!I77</f>
        <v>2.9506042315835135</v>
      </c>
      <c r="J168" s="17">
        <f>NMM!J77</f>
        <v>3.0164374508527279</v>
      </c>
      <c r="K168" s="17">
        <f>NMM!K77</f>
        <v>2.9669045887109537</v>
      </c>
      <c r="L168" s="17">
        <f>NMM!L77</f>
        <v>2.9135568871700146</v>
      </c>
      <c r="M168" s="17">
        <f>NMM!M77</f>
        <v>2.8959910989613582</v>
      </c>
      <c r="N168" s="17">
        <f>NMM!N77</f>
        <v>2.9400539601765399</v>
      </c>
      <c r="O168" s="17">
        <f>NMM!O77</f>
        <v>3.0376476612684842</v>
      </c>
      <c r="P168" s="17">
        <f>NMM!P77</f>
        <v>3.0767196042372964</v>
      </c>
      <c r="Q168" s="17">
        <f>NMM!Q77</f>
        <v>3.0224186042183008</v>
      </c>
    </row>
    <row r="169" spans="1:17" x14ac:dyDescent="0.25">
      <c r="A169" s="21" t="s">
        <v>57</v>
      </c>
      <c r="B169" s="17">
        <f>NMM!B78</f>
        <v>1.9766730707729834</v>
      </c>
      <c r="C169" s="17">
        <f>NMM!C78</f>
        <v>1.9001440102664171</v>
      </c>
      <c r="D169" s="17">
        <f>NMM!D78</f>
        <v>1.8997560933543205</v>
      </c>
      <c r="E169" s="17">
        <f>NMM!E78</f>
        <v>2.0807478690428498</v>
      </c>
      <c r="F169" s="17">
        <f>NMM!F78</f>
        <v>2.0775859249357946</v>
      </c>
      <c r="G169" s="17">
        <f>NMM!G78</f>
        <v>2.0790372161729098</v>
      </c>
      <c r="H169" s="17">
        <f>NMM!H78</f>
        <v>2.086498872849504</v>
      </c>
      <c r="I169" s="17">
        <f>NMM!I78</f>
        <v>2.0453808908755975</v>
      </c>
      <c r="J169" s="17">
        <f>NMM!J78</f>
        <v>2.100478691014886</v>
      </c>
      <c r="K169" s="17">
        <f>NMM!K78</f>
        <v>2.1009974886449894</v>
      </c>
      <c r="L169" s="17">
        <f>NMM!L78</f>
        <v>2.1131232875222428</v>
      </c>
      <c r="M169" s="17">
        <f>NMM!M78</f>
        <v>2.0859307062304335</v>
      </c>
      <c r="N169" s="17">
        <f>NMM!N78</f>
        <v>2.104239727544801</v>
      </c>
      <c r="O169" s="17">
        <f>NMM!O78</f>
        <v>2.1316797200009714</v>
      </c>
      <c r="P169" s="17">
        <f>NMM!P78</f>
        <v>2.1592243720492315</v>
      </c>
      <c r="Q169" s="17">
        <f>NMM!Q78</f>
        <v>2.1506938483165308</v>
      </c>
    </row>
    <row r="170" spans="1:17" x14ac:dyDescent="0.25">
      <c r="A170" s="23" t="s">
        <v>9</v>
      </c>
      <c r="B170" s="22">
        <f>PPA!B73</f>
        <v>1.5192704115846858</v>
      </c>
      <c r="C170" s="22">
        <f>PPA!C73</f>
        <v>1.4763955492941143</v>
      </c>
      <c r="D170" s="22">
        <f>PPA!D73</f>
        <v>1.4677033845927938</v>
      </c>
      <c r="E170" s="22">
        <f>PPA!E73</f>
        <v>1.311927196485716</v>
      </c>
      <c r="F170" s="22">
        <f>PPA!F73</f>
        <v>1.2133111645012158</v>
      </c>
      <c r="G170" s="22">
        <f>PPA!G73</f>
        <v>1.2443428422971543</v>
      </c>
      <c r="H170" s="22">
        <f>PPA!H73</f>
        <v>1.185605950782106</v>
      </c>
      <c r="I170" s="22">
        <f>PPA!I73</f>
        <v>1.2124112078500668</v>
      </c>
      <c r="J170" s="22">
        <f>PPA!J73</f>
        <v>1.2499548502823168</v>
      </c>
      <c r="K170" s="22">
        <f>PPA!K73</f>
        <v>1.2327804456938691</v>
      </c>
      <c r="L170" s="22">
        <f>PPA!L73</f>
        <v>1.1663107652302565</v>
      </c>
      <c r="M170" s="22">
        <f>PPA!M73</f>
        <v>1.0902472825308382</v>
      </c>
      <c r="N170" s="22">
        <f>PPA!N73</f>
        <v>1.1031569722763708</v>
      </c>
      <c r="O170" s="22">
        <f>PPA!O73</f>
        <v>1.1413188414193085</v>
      </c>
      <c r="P170" s="22">
        <f>PPA!P73</f>
        <v>1.167975593010824</v>
      </c>
      <c r="Q170" s="22">
        <f>PPA!Q73</f>
        <v>1.1946466598700365</v>
      </c>
    </row>
    <row r="171" spans="1:17" x14ac:dyDescent="0.25">
      <c r="A171" s="21" t="s">
        <v>35</v>
      </c>
      <c r="B171" s="17">
        <f>PPA!B74</f>
        <v>1.3045472611424109</v>
      </c>
      <c r="C171" s="17">
        <f>PPA!C74</f>
        <v>1.2799568694732897</v>
      </c>
      <c r="D171" s="17">
        <f>PPA!D74</f>
        <v>1.2644690604591491</v>
      </c>
      <c r="E171" s="17">
        <f>PPA!E74</f>
        <v>0.19051102346834009</v>
      </c>
      <c r="F171" s="17">
        <f>PPA!F74</f>
        <v>0.12094086331463073</v>
      </c>
      <c r="G171" s="17">
        <f>PPA!G74</f>
        <v>7.4416846623272553E-2</v>
      </c>
      <c r="H171" s="17">
        <f>PPA!H74</f>
        <v>0.10108882471112697</v>
      </c>
      <c r="I171" s="17">
        <f>PPA!I74</f>
        <v>0.11017338977903342</v>
      </c>
      <c r="J171" s="17">
        <f>PPA!J74</f>
        <v>0.13010452109339327</v>
      </c>
      <c r="K171" s="17">
        <f>PPA!K74</f>
        <v>0.25883853812163904</v>
      </c>
      <c r="L171" s="17">
        <f>PPA!L74</f>
        <v>0.10585903279343004</v>
      </c>
      <c r="M171" s="17">
        <f>PPA!M74</f>
        <v>6.0028623925725728E-2</v>
      </c>
      <c r="N171" s="17">
        <f>PPA!N74</f>
        <v>7.4889586644916267E-2</v>
      </c>
      <c r="O171" s="17">
        <f>PPA!O74</f>
        <v>0.18103479318689294</v>
      </c>
      <c r="P171" s="17">
        <f>PPA!P74</f>
        <v>0.17494482915833512</v>
      </c>
      <c r="Q171" s="17">
        <f>PPA!Q74</f>
        <v>0.20524135820644676</v>
      </c>
    </row>
    <row r="172" spans="1:17" x14ac:dyDescent="0.25">
      <c r="A172" s="21" t="s">
        <v>56</v>
      </c>
      <c r="B172" s="17">
        <f>PPA!B75</f>
        <v>1.6457967599527481</v>
      </c>
      <c r="C172" s="17">
        <f>PPA!C75</f>
        <v>1.592859629454944</v>
      </c>
      <c r="D172" s="17">
        <f>PPA!D75</f>
        <v>1.5763341460747435</v>
      </c>
      <c r="E172" s="17">
        <f>PPA!E75</f>
        <v>1.527526584021774</v>
      </c>
      <c r="F172" s="17">
        <f>PPA!F75</f>
        <v>1.4131463371316657</v>
      </c>
      <c r="G172" s="17">
        <f>PPA!G75</f>
        <v>1.4661296840688021</v>
      </c>
      <c r="H172" s="17">
        <f>PPA!H75</f>
        <v>1.3873946286752201</v>
      </c>
      <c r="I172" s="17">
        <f>PPA!I75</f>
        <v>1.4183027596197482</v>
      </c>
      <c r="J172" s="17">
        <f>PPA!J75</f>
        <v>1.4528753529495397</v>
      </c>
      <c r="K172" s="17">
        <f>PPA!K75</f>
        <v>1.4101193143154609</v>
      </c>
      <c r="L172" s="17">
        <f>PPA!L75</f>
        <v>1.349159560681771</v>
      </c>
      <c r="M172" s="17">
        <f>PPA!M75</f>
        <v>1.2668694387016277</v>
      </c>
      <c r="N172" s="17">
        <f>PPA!N75</f>
        <v>1.2803529933153583</v>
      </c>
      <c r="O172" s="17">
        <f>PPA!O75</f>
        <v>1.3104719032264505</v>
      </c>
      <c r="P172" s="17">
        <f>PPA!P75</f>
        <v>1.3452243127353782</v>
      </c>
      <c r="Q172" s="17">
        <f>PPA!Q75</f>
        <v>1.3636100950130297</v>
      </c>
    </row>
    <row r="173" spans="1:17" x14ac:dyDescent="0.25">
      <c r="A173" s="21" t="s">
        <v>55</v>
      </c>
      <c r="B173" s="17">
        <f>PPA!B76</f>
        <v>0.25293478883204745</v>
      </c>
      <c r="C173" s="17">
        <f>PPA!C76</f>
        <v>0.24965701641617008</v>
      </c>
      <c r="D173" s="17">
        <f>PPA!D76</f>
        <v>0.24588418707946347</v>
      </c>
      <c r="E173" s="17">
        <f>PPA!E76</f>
        <v>0.22712453693336773</v>
      </c>
      <c r="F173" s="17">
        <f>PPA!F76</f>
        <v>0.22433922703519335</v>
      </c>
      <c r="G173" s="17">
        <f>PPA!G76</f>
        <v>0.23972882466682019</v>
      </c>
      <c r="H173" s="17">
        <f>PPA!H76</f>
        <v>0.23476874482386864</v>
      </c>
      <c r="I173" s="17">
        <f>PPA!I76</f>
        <v>0.24947129824041384</v>
      </c>
      <c r="J173" s="17">
        <f>PPA!J76</f>
        <v>0.24730904173873178</v>
      </c>
      <c r="K173" s="17">
        <f>PPA!K76</f>
        <v>0.23856179274141706</v>
      </c>
      <c r="L173" s="17">
        <f>PPA!L76</f>
        <v>0.24585388714875861</v>
      </c>
      <c r="M173" s="17">
        <f>PPA!M76</f>
        <v>0.23801363628252262</v>
      </c>
      <c r="N173" s="17">
        <f>PPA!N76</f>
        <v>0.23454412192344656</v>
      </c>
      <c r="O173" s="17">
        <f>PPA!O76</f>
        <v>0.24045137911224593</v>
      </c>
      <c r="P173" s="17">
        <f>PPA!P76</f>
        <v>0.24623590704995946</v>
      </c>
      <c r="Q173" s="17">
        <f>PPA!Q76</f>
        <v>0.24743841358601459</v>
      </c>
    </row>
    <row r="174" spans="1:17" x14ac:dyDescent="0.25">
      <c r="A174" s="20" t="s">
        <v>54</v>
      </c>
      <c r="B174" s="19">
        <f>FBT!B$37</f>
        <v>1.8990555629966823</v>
      </c>
      <c r="C174" s="19">
        <f>FBT!C$37</f>
        <v>1.8756179707550964</v>
      </c>
      <c r="D174" s="19">
        <f>FBT!D$37</f>
        <v>1.8232788151389556</v>
      </c>
      <c r="E174" s="19">
        <f>FBT!E$37</f>
        <v>1.7671308056412183</v>
      </c>
      <c r="F174" s="19">
        <f>FBT!F$37</f>
        <v>1.7967728026837628</v>
      </c>
      <c r="G174" s="19">
        <f>FBT!G$37</f>
        <v>1.734032641201231</v>
      </c>
      <c r="H174" s="19">
        <f>FBT!H$37</f>
        <v>1.7121272433996091</v>
      </c>
      <c r="I174" s="19">
        <f>FBT!I$37</f>
        <v>1.6758340663831839</v>
      </c>
      <c r="J174" s="19">
        <f>FBT!J$37</f>
        <v>1.623821402038651</v>
      </c>
      <c r="K174" s="19">
        <f>FBT!K$37</f>
        <v>1.6190000455718876</v>
      </c>
      <c r="L174" s="19">
        <f>FBT!L$37</f>
        <v>1.6579473249379533</v>
      </c>
      <c r="M174" s="19">
        <f>FBT!M$37</f>
        <v>1.6313846630509237</v>
      </c>
      <c r="N174" s="19">
        <f>FBT!N$37</f>
        <v>1.6236723694553139</v>
      </c>
      <c r="O174" s="19">
        <f>FBT!O$37</f>
        <v>1.5898444616840863</v>
      </c>
      <c r="P174" s="19">
        <f>FBT!P$37</f>
        <v>1.552510808874789</v>
      </c>
      <c r="Q174" s="19">
        <f>FBT!Q$37</f>
        <v>1.5583828026157678</v>
      </c>
    </row>
    <row r="175" spans="1:17" x14ac:dyDescent="0.25">
      <c r="A175" s="18" t="s">
        <v>53</v>
      </c>
      <c r="B175" s="17">
        <f>TRE!B$37</f>
        <v>0.95575897207398508</v>
      </c>
      <c r="C175" s="17">
        <f>TRE!C$37</f>
        <v>0.95426559658637011</v>
      </c>
      <c r="D175" s="17">
        <f>TRE!D$37</f>
        <v>0.96527776950701372</v>
      </c>
      <c r="E175" s="17">
        <f>TRE!E$37</f>
        <v>0.86867218879760966</v>
      </c>
      <c r="F175" s="17">
        <f>TRE!F$37</f>
        <v>0.86487042281990467</v>
      </c>
      <c r="G175" s="17">
        <f>TRE!G$37</f>
        <v>0.84087059455146229</v>
      </c>
      <c r="H175" s="17">
        <f>TRE!H$37</f>
        <v>0.89091858611574337</v>
      </c>
      <c r="I175" s="17">
        <f>TRE!I$37</f>
        <v>0.84974756178951238</v>
      </c>
      <c r="J175" s="17">
        <f>TRE!J$37</f>
        <v>0.84060029359211996</v>
      </c>
      <c r="K175" s="17">
        <f>TRE!K$37</f>
        <v>0.80420103129804343</v>
      </c>
      <c r="L175" s="17">
        <f>TRE!L$37</f>
        <v>0.85260902968227759</v>
      </c>
      <c r="M175" s="17">
        <f>TRE!M$37</f>
        <v>0.83059915952387209</v>
      </c>
      <c r="N175" s="17">
        <f>TRE!N$37</f>
        <v>0.78111137346801007</v>
      </c>
      <c r="O175" s="17">
        <f>TRE!O$37</f>
        <v>0.81226309174068889</v>
      </c>
      <c r="P175" s="17">
        <f>TRE!P$37</f>
        <v>0.73606107162729995</v>
      </c>
      <c r="Q175" s="17">
        <f>TRE!Q$37</f>
        <v>0.7879219174036507</v>
      </c>
    </row>
    <row r="176" spans="1:17" x14ac:dyDescent="0.25">
      <c r="A176" s="18" t="s">
        <v>52</v>
      </c>
      <c r="B176" s="17">
        <f>MAE!B$37</f>
        <v>1.8317901561496535</v>
      </c>
      <c r="C176" s="17">
        <f>MAE!C$37</f>
        <v>1.8223745719081483</v>
      </c>
      <c r="D176" s="17">
        <f>MAE!D$37</f>
        <v>1.846280106029343</v>
      </c>
      <c r="E176" s="17">
        <f>MAE!E$37</f>
        <v>1.0918486181708174</v>
      </c>
      <c r="F176" s="17">
        <f>MAE!F$37</f>
        <v>1.2401498724376165</v>
      </c>
      <c r="G176" s="17">
        <f>MAE!G$37</f>
        <v>1.2299821529829231</v>
      </c>
      <c r="H176" s="17">
        <f>MAE!H$37</f>
        <v>1.2907632129564877</v>
      </c>
      <c r="I176" s="17">
        <f>MAE!I$37</f>
        <v>1.2312369615024854</v>
      </c>
      <c r="J176" s="17">
        <f>MAE!J$37</f>
        <v>1.0594023009660809</v>
      </c>
      <c r="K176" s="17">
        <f>MAE!K$37</f>
        <v>1.1684337744274957</v>
      </c>
      <c r="L176" s="17">
        <f>MAE!L$37</f>
        <v>1.0774755318328046</v>
      </c>
      <c r="M176" s="17">
        <f>MAE!M$37</f>
        <v>0.97691435688592865</v>
      </c>
      <c r="N176" s="17">
        <f>MAE!N$37</f>
        <v>0.97815831631959482</v>
      </c>
      <c r="O176" s="17">
        <f>MAE!O$37</f>
        <v>0.96738864523300006</v>
      </c>
      <c r="P176" s="17">
        <f>MAE!P$37</f>
        <v>0.86394916857576309</v>
      </c>
      <c r="Q176" s="17">
        <f>MAE!Q$37</f>
        <v>0.92967464622326423</v>
      </c>
    </row>
    <row r="177" spans="1:17" x14ac:dyDescent="0.25">
      <c r="A177" s="18" t="s">
        <v>51</v>
      </c>
      <c r="B177" s="17">
        <f>TEL!B$37</f>
        <v>1.5527858846176277</v>
      </c>
      <c r="C177" s="17">
        <f>TEL!C$37</f>
        <v>1.5103157246995702</v>
      </c>
      <c r="D177" s="17">
        <f>TEL!D$37</f>
        <v>1.4459921975517789</v>
      </c>
      <c r="E177" s="17">
        <f>TEL!E$37</f>
        <v>1.6107847438127796</v>
      </c>
      <c r="F177" s="17">
        <f>TEL!F$37</f>
        <v>1.5651212041139828</v>
      </c>
      <c r="G177" s="17">
        <f>TEL!G$37</f>
        <v>1.4948585161649111</v>
      </c>
      <c r="H177" s="17">
        <f>TEL!H$37</f>
        <v>1.5354178493992618</v>
      </c>
      <c r="I177" s="17">
        <f>TEL!I$37</f>
        <v>1.4791711788172184</v>
      </c>
      <c r="J177" s="17">
        <f>TEL!J$37</f>
        <v>1.4725959270028657</v>
      </c>
      <c r="K177" s="17">
        <f>TEL!K$37</f>
        <v>1.4613881098701094</v>
      </c>
      <c r="L177" s="17">
        <f>TEL!L$37</f>
        <v>1.3329982062992383</v>
      </c>
      <c r="M177" s="17">
        <f>TEL!M$37</f>
        <v>1.2724416073502454</v>
      </c>
      <c r="N177" s="17">
        <f>TEL!N$37</f>
        <v>1.2177576600997866</v>
      </c>
      <c r="O177" s="17">
        <f>TEL!O$37</f>
        <v>1.4098970564019171</v>
      </c>
      <c r="P177" s="17">
        <f>TEL!P$37</f>
        <v>1.3763198591897206</v>
      </c>
      <c r="Q177" s="17">
        <f>TEL!Q$37</f>
        <v>1.2538903613380374</v>
      </c>
    </row>
    <row r="178" spans="1:17" x14ac:dyDescent="0.25">
      <c r="A178" s="18" t="s">
        <v>50</v>
      </c>
      <c r="B178" s="17">
        <f>WWP!B$37</f>
        <v>1.182929451604104</v>
      </c>
      <c r="C178" s="17">
        <f>WWP!C$37</f>
        <v>1.1183780266068919</v>
      </c>
      <c r="D178" s="17">
        <f>WWP!D$37</f>
        <v>1.0867605625791164</v>
      </c>
      <c r="E178" s="17">
        <f>WWP!E$37</f>
        <v>0.7349786892457133</v>
      </c>
      <c r="F178" s="17">
        <f>WWP!F$37</f>
        <v>0.67186209937625097</v>
      </c>
      <c r="G178" s="17">
        <f>WWP!G$37</f>
        <v>0.68351728851324856</v>
      </c>
      <c r="H178" s="17">
        <f>WWP!H$37</f>
        <v>0.85696957553312292</v>
      </c>
      <c r="I178" s="17">
        <f>WWP!I$37</f>
        <v>0.58339507609142516</v>
      </c>
      <c r="J178" s="17">
        <f>WWP!J$37</f>
        <v>0.69007846374538873</v>
      </c>
      <c r="K178" s="17">
        <f>WWP!K$37</f>
        <v>0.42721060440806763</v>
      </c>
      <c r="L178" s="17">
        <f>WWP!L$37</f>
        <v>0.44154036772526284</v>
      </c>
      <c r="M178" s="17">
        <f>WWP!M$37</f>
        <v>0.29627959488957517</v>
      </c>
      <c r="N178" s="17">
        <f>WWP!N$37</f>
        <v>0.29997967361443739</v>
      </c>
      <c r="O178" s="17">
        <f>WWP!O$37</f>
        <v>0.29303112633897599</v>
      </c>
      <c r="P178" s="17">
        <f>WWP!P$37</f>
        <v>0.19614478515030065</v>
      </c>
      <c r="Q178" s="17">
        <f>WWP!Q$37</f>
        <v>0.18397783050344177</v>
      </c>
    </row>
    <row r="179" spans="1:17" x14ac:dyDescent="0.25">
      <c r="A179" s="16" t="s">
        <v>49</v>
      </c>
      <c r="B179" s="15">
        <f>OIS!B$37</f>
        <v>1.2213084095644664</v>
      </c>
      <c r="C179" s="15">
        <f>OIS!C$37</f>
        <v>0.94040232704012428</v>
      </c>
      <c r="D179" s="15">
        <f>OIS!D$37</f>
        <v>0.86083116658438186</v>
      </c>
      <c r="E179" s="15">
        <f>OIS!E$37</f>
        <v>0.93398759448523661</v>
      </c>
      <c r="F179" s="15">
        <f>OIS!F$37</f>
        <v>0.9688113369692346</v>
      </c>
      <c r="G179" s="15">
        <f>OIS!G$37</f>
        <v>0.8794935820071097</v>
      </c>
      <c r="H179" s="15">
        <f>OIS!H$37</f>
        <v>0.85843675338153935</v>
      </c>
      <c r="I179" s="15">
        <f>OIS!I$37</f>
        <v>0.85157176795764922</v>
      </c>
      <c r="J179" s="15">
        <f>OIS!J$37</f>
        <v>1.1528800443092873</v>
      </c>
      <c r="K179" s="15">
        <f>OIS!K$37</f>
        <v>0.94762756725429298</v>
      </c>
      <c r="L179" s="15">
        <f>OIS!L$37</f>
        <v>1.022903512884884</v>
      </c>
      <c r="M179" s="15">
        <f>OIS!M$37</f>
        <v>0.91120971910594184</v>
      </c>
      <c r="N179" s="15">
        <f>OIS!N$37</f>
        <v>0.88367270810637377</v>
      </c>
      <c r="O179" s="15">
        <f>OIS!O$37</f>
        <v>0.91171849128361948</v>
      </c>
      <c r="P179" s="15">
        <f>OIS!P$37</f>
        <v>0.89857187822340867</v>
      </c>
      <c r="Q179" s="15">
        <f>OIS!Q$37</f>
        <v>0.88973215937752614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8558.3200446906339</v>
      </c>
      <c r="C5" s="96">
        <v>8433.8854237536088</v>
      </c>
      <c r="D5" s="96">
        <v>8408.6509352189387</v>
      </c>
      <c r="E5" s="96">
        <v>8477.9717502037693</v>
      </c>
      <c r="F5" s="96">
        <v>8717.9800715918645</v>
      </c>
      <c r="G5" s="96">
        <v>8387.6628398515331</v>
      </c>
      <c r="H5" s="96">
        <v>8214.9445431758886</v>
      </c>
      <c r="I5" s="96">
        <v>8221.3056568121392</v>
      </c>
      <c r="J5" s="96">
        <v>7759.2556353620521</v>
      </c>
      <c r="K5" s="96">
        <v>7635.2446575381591</v>
      </c>
      <c r="L5" s="96">
        <v>7979.4659643154828</v>
      </c>
      <c r="M5" s="96">
        <v>8039.5499955807263</v>
      </c>
      <c r="N5" s="96">
        <v>8093.0761822579261</v>
      </c>
      <c r="O5" s="96">
        <v>7855.1850861159792</v>
      </c>
      <c r="P5" s="96">
        <v>7764.5028476075386</v>
      </c>
      <c r="Q5" s="96">
        <v>7614.5544891094696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113.51906336325834</v>
      </c>
      <c r="C10" s="158">
        <v>113.26644218529233</v>
      </c>
      <c r="D10" s="158">
        <v>116.16925007830788</v>
      </c>
      <c r="E10" s="158">
        <v>119.95079435442287</v>
      </c>
      <c r="F10" s="158">
        <v>121.7468913087751</v>
      </c>
      <c r="G10" s="158">
        <v>120.72457748527043</v>
      </c>
      <c r="H10" s="158">
        <v>120.23117254922042</v>
      </c>
      <c r="I10" s="158">
        <v>122.20877136736229</v>
      </c>
      <c r="J10" s="158">
        <v>117.98263224182674</v>
      </c>
      <c r="K10" s="158">
        <v>116.78512412309843</v>
      </c>
      <c r="L10" s="158">
        <v>119.94527387034805</v>
      </c>
      <c r="M10" s="158">
        <v>123.52408252758427</v>
      </c>
      <c r="N10" s="158">
        <v>124.93156165282878</v>
      </c>
      <c r="O10" s="158">
        <v>123.86533147859581</v>
      </c>
      <c r="P10" s="158">
        <v>124.78374776662784</v>
      </c>
      <c r="Q10" s="158">
        <v>122.36620112063974</v>
      </c>
    </row>
    <row r="11" spans="1:17" x14ac:dyDescent="0.25">
      <c r="A11" s="92" t="s">
        <v>125</v>
      </c>
      <c r="B11" s="91">
        <v>53.154897916065991</v>
      </c>
      <c r="C11" s="91">
        <v>53.036608947425975</v>
      </c>
      <c r="D11" s="91">
        <v>54.395838425292979</v>
      </c>
      <c r="E11" s="91">
        <v>55.822936299110758</v>
      </c>
      <c r="F11" s="91">
        <v>56.893081069177491</v>
      </c>
      <c r="G11" s="91">
        <v>56.094431899402025</v>
      </c>
      <c r="H11" s="91">
        <v>56.071375232016322</v>
      </c>
      <c r="I11" s="91">
        <v>56.711856944296514</v>
      </c>
      <c r="J11" s="91">
        <v>54.28634155593484</v>
      </c>
      <c r="K11" s="91">
        <v>53.919845061476678</v>
      </c>
      <c r="L11" s="91">
        <v>55.833788055821202</v>
      </c>
      <c r="M11" s="91">
        <v>57.94313975756792</v>
      </c>
      <c r="N11" s="91">
        <v>58.614058716711902</v>
      </c>
      <c r="O11" s="91">
        <v>58.096471596722097</v>
      </c>
      <c r="P11" s="91">
        <v>58.279897064495508</v>
      </c>
      <c r="Q11" s="91">
        <v>57.321189931179696</v>
      </c>
    </row>
    <row r="12" spans="1:17" x14ac:dyDescent="0.25">
      <c r="A12" s="92" t="s">
        <v>26</v>
      </c>
      <c r="B12" s="91">
        <v>60.364165447192356</v>
      </c>
      <c r="C12" s="91">
        <v>60.229833237866352</v>
      </c>
      <c r="D12" s="91">
        <v>61.773411653014904</v>
      </c>
      <c r="E12" s="91">
        <v>64.127858055312117</v>
      </c>
      <c r="F12" s="91">
        <v>64.853810239597621</v>
      </c>
      <c r="G12" s="91">
        <v>64.630145585868405</v>
      </c>
      <c r="H12" s="91">
        <v>64.159797317204095</v>
      </c>
      <c r="I12" s="91">
        <v>65.496914423065775</v>
      </c>
      <c r="J12" s="91">
        <v>63.696290685891903</v>
      </c>
      <c r="K12" s="91">
        <v>62.865279061621742</v>
      </c>
      <c r="L12" s="91">
        <v>64.111485814526844</v>
      </c>
      <c r="M12" s="91">
        <v>65.58094277001635</v>
      </c>
      <c r="N12" s="91">
        <v>66.317502936116867</v>
      </c>
      <c r="O12" s="91">
        <v>65.768859881873709</v>
      </c>
      <c r="P12" s="91">
        <v>66.50385070213234</v>
      </c>
      <c r="Q12" s="91">
        <v>65.045011189460055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309.9870491033837</v>
      </c>
      <c r="C15" s="204">
        <v>309.34888165690944</v>
      </c>
      <c r="D15" s="204">
        <v>315.24082470619766</v>
      </c>
      <c r="E15" s="204">
        <v>322.05046578476197</v>
      </c>
      <c r="F15" s="204">
        <v>323.88704960566349</v>
      </c>
      <c r="G15" s="204">
        <v>322.22540891402946</v>
      </c>
      <c r="H15" s="204">
        <v>320.63096723717598</v>
      </c>
      <c r="I15" s="204">
        <v>328.35713520652189</v>
      </c>
      <c r="J15" s="204">
        <v>314.62477084387973</v>
      </c>
      <c r="K15" s="204">
        <v>311.04451159936286</v>
      </c>
      <c r="L15" s="204">
        <v>317.56783436953526</v>
      </c>
      <c r="M15" s="204">
        <v>322.26394290587933</v>
      </c>
      <c r="N15" s="204">
        <v>323.8491649470713</v>
      </c>
      <c r="O15" s="204">
        <v>319.64337278917714</v>
      </c>
      <c r="P15" s="204">
        <v>321.46950018970182</v>
      </c>
      <c r="Q15" s="204">
        <v>313.61045200292483</v>
      </c>
    </row>
    <row r="16" spans="1:17" x14ac:dyDescent="0.25">
      <c r="A16" s="152" t="s">
        <v>277</v>
      </c>
      <c r="B16" s="264">
        <v>309.9870491033837</v>
      </c>
      <c r="C16" s="264">
        <v>309.34888165690944</v>
      </c>
      <c r="D16" s="264">
        <v>315.24082470619766</v>
      </c>
      <c r="E16" s="264">
        <v>322.05046578476197</v>
      </c>
      <c r="F16" s="264">
        <v>323.88704960566349</v>
      </c>
      <c r="G16" s="264">
        <v>322.22540891402946</v>
      </c>
      <c r="H16" s="264">
        <v>320.63096723717598</v>
      </c>
      <c r="I16" s="264">
        <v>328.35713520652189</v>
      </c>
      <c r="J16" s="264">
        <v>314.62477084387973</v>
      </c>
      <c r="K16" s="264">
        <v>311.04451159936286</v>
      </c>
      <c r="L16" s="264">
        <v>317.56783436953526</v>
      </c>
      <c r="M16" s="264">
        <v>322.26394290587933</v>
      </c>
      <c r="N16" s="264">
        <v>323.8491649470713</v>
      </c>
      <c r="O16" s="264">
        <v>319.64337278917714</v>
      </c>
      <c r="P16" s="264">
        <v>321.46950018970182</v>
      </c>
      <c r="Q16" s="264">
        <v>313.61045200292483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57.590791014667147</v>
      </c>
      <c r="C18" s="83">
        <v>66.820083486500792</v>
      </c>
      <c r="D18" s="83">
        <v>64.497986421542279</v>
      </c>
      <c r="E18" s="83">
        <v>18.53152257309192</v>
      </c>
      <c r="F18" s="83">
        <v>12.294354578601823</v>
      </c>
      <c r="G18" s="83">
        <v>12.28581506093442</v>
      </c>
      <c r="H18" s="83">
        <v>13.830249063765402</v>
      </c>
      <c r="I18" s="83">
        <v>64.081817849688221</v>
      </c>
      <c r="J18" s="83">
        <v>9.9910579949232705</v>
      </c>
      <c r="K18" s="83">
        <v>9.223516115878363</v>
      </c>
      <c r="L18" s="83">
        <v>29.963573948793268</v>
      </c>
      <c r="M18" s="83">
        <v>12.28714823629182</v>
      </c>
      <c r="N18" s="83">
        <v>6.1434002935484333</v>
      </c>
      <c r="O18" s="83">
        <v>4.6097605500266852</v>
      </c>
      <c r="P18" s="83">
        <v>4.6059434625231734</v>
      </c>
      <c r="Q18" s="83">
        <v>3.7899275149642282</v>
      </c>
    </row>
    <row r="19" spans="1:17" x14ac:dyDescent="0.25">
      <c r="A19" s="154" t="s">
        <v>125</v>
      </c>
      <c r="B19" s="83">
        <v>65.138777197450281</v>
      </c>
      <c r="C19" s="83">
        <v>60.933128011091256</v>
      </c>
      <c r="D19" s="83">
        <v>55.955334784749127</v>
      </c>
      <c r="E19" s="83">
        <v>60.826567118915968</v>
      </c>
      <c r="F19" s="83">
        <v>55.494901160037735</v>
      </c>
      <c r="G19" s="83">
        <v>54.867375942101461</v>
      </c>
      <c r="H19" s="83">
        <v>55.682467699125887</v>
      </c>
      <c r="I19" s="83">
        <v>38.329352947550014</v>
      </c>
      <c r="J19" s="83">
        <v>45.06198898000013</v>
      </c>
      <c r="K19" s="83">
        <v>46.168721511333167</v>
      </c>
      <c r="L19" s="83">
        <v>36.06712736828252</v>
      </c>
      <c r="M19" s="83">
        <v>33.345890831518375</v>
      </c>
      <c r="N19" s="83">
        <v>28.384994132797104</v>
      </c>
      <c r="O19" s="83">
        <v>22.689680456282865</v>
      </c>
      <c r="P19" s="83">
        <v>16.233449247823902</v>
      </c>
      <c r="Q19" s="83">
        <v>12.645268129700815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187.25748089126628</v>
      </c>
      <c r="C21" s="83">
        <v>181.59567015931739</v>
      </c>
      <c r="D21" s="83">
        <v>194.78750349990625</v>
      </c>
      <c r="E21" s="83">
        <v>242.69237609275407</v>
      </c>
      <c r="F21" s="83">
        <v>256.09779386702394</v>
      </c>
      <c r="G21" s="83">
        <v>255.07221791099354</v>
      </c>
      <c r="H21" s="83">
        <v>251.11825047428468</v>
      </c>
      <c r="I21" s="83">
        <v>225.94596440928362</v>
      </c>
      <c r="J21" s="83">
        <v>259.57172386895633</v>
      </c>
      <c r="K21" s="83">
        <v>255.65227397215131</v>
      </c>
      <c r="L21" s="83">
        <v>251.53713305245947</v>
      </c>
      <c r="M21" s="83">
        <v>276.63090383806912</v>
      </c>
      <c r="N21" s="83">
        <v>289.32077052072577</v>
      </c>
      <c r="O21" s="83">
        <v>292.34393178286757</v>
      </c>
      <c r="P21" s="83">
        <v>300.63010747935476</v>
      </c>
      <c r="Q21" s="83">
        <v>297.17525635825979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425.4942586200375</v>
      </c>
      <c r="C24" s="204">
        <v>424.61829755876431</v>
      </c>
      <c r="D24" s="204">
        <v>432.70569329623316</v>
      </c>
      <c r="E24" s="204">
        <v>442.05273921499804</v>
      </c>
      <c r="F24" s="204">
        <v>444.57366992332351</v>
      </c>
      <c r="G24" s="204">
        <v>442.29286956013192</v>
      </c>
      <c r="H24" s="204">
        <v>440.10430787290198</v>
      </c>
      <c r="I24" s="204">
        <v>450.70939644546701</v>
      </c>
      <c r="J24" s="204">
        <v>431.86008577109374</v>
      </c>
      <c r="K24" s="204">
        <v>426.94575222935487</v>
      </c>
      <c r="L24" s="204">
        <v>435.89979206380025</v>
      </c>
      <c r="M24" s="204">
        <v>442.34576206754815</v>
      </c>
      <c r="N24" s="204">
        <v>444.52166870337936</v>
      </c>
      <c r="O24" s="204">
        <v>438.74871650647412</v>
      </c>
      <c r="P24" s="204">
        <v>441.25529452861718</v>
      </c>
      <c r="Q24" s="204">
        <v>430.46781198260874</v>
      </c>
    </row>
    <row r="25" spans="1:17" x14ac:dyDescent="0.25">
      <c r="A25" s="152" t="s">
        <v>274</v>
      </c>
      <c r="B25" s="264">
        <v>425.4942586200375</v>
      </c>
      <c r="C25" s="264">
        <v>424.61829755876431</v>
      </c>
      <c r="D25" s="264">
        <v>432.70569329623316</v>
      </c>
      <c r="E25" s="264">
        <v>442.05273921499804</v>
      </c>
      <c r="F25" s="264">
        <v>444.57366992332351</v>
      </c>
      <c r="G25" s="264">
        <v>442.29286956013192</v>
      </c>
      <c r="H25" s="264">
        <v>440.10430787290198</v>
      </c>
      <c r="I25" s="264">
        <v>450.70939644546701</v>
      </c>
      <c r="J25" s="264">
        <v>431.86008577109374</v>
      </c>
      <c r="K25" s="264">
        <v>426.94575222935487</v>
      </c>
      <c r="L25" s="264">
        <v>435.89979206380025</v>
      </c>
      <c r="M25" s="264">
        <v>442.34576206754815</v>
      </c>
      <c r="N25" s="264">
        <v>444.52166870337936</v>
      </c>
      <c r="O25" s="264">
        <v>438.74871650647412</v>
      </c>
      <c r="P25" s="264">
        <v>441.25529452861718</v>
      </c>
      <c r="Q25" s="264">
        <v>430.46781198260874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79.050240960082206</v>
      </c>
      <c r="C27" s="83">
        <v>91.718547488528614</v>
      </c>
      <c r="D27" s="83">
        <v>88.531191849136746</v>
      </c>
      <c r="E27" s="83">
        <v>25.436728667036935</v>
      </c>
      <c r="F27" s="83">
        <v>16.875470448732798</v>
      </c>
      <c r="G27" s="83">
        <v>16.863748940529877</v>
      </c>
      <c r="H27" s="83">
        <v>18.983669120817808</v>
      </c>
      <c r="I27" s="83">
        <v>87.959950765180352</v>
      </c>
      <c r="J27" s="83">
        <v>13.713920715964719</v>
      </c>
      <c r="K27" s="83">
        <v>12.660377789804832</v>
      </c>
      <c r="L27" s="83">
        <v>41.128584951613277</v>
      </c>
      <c r="M27" s="83">
        <v>16.865578882980508</v>
      </c>
      <c r="N27" s="83">
        <v>8.4325508464636751</v>
      </c>
      <c r="O27" s="83">
        <v>6.327447076653006</v>
      </c>
      <c r="P27" s="83">
        <v>6.322207668032231</v>
      </c>
      <c r="Q27" s="83">
        <v>5.2021282917066864</v>
      </c>
    </row>
    <row r="28" spans="1:17" x14ac:dyDescent="0.25">
      <c r="A28" s="154" t="s">
        <v>125</v>
      </c>
      <c r="B28" s="83">
        <v>89.410753743461399</v>
      </c>
      <c r="C28" s="83">
        <v>83.637997792069697</v>
      </c>
      <c r="D28" s="83">
        <v>76.805381898817529</v>
      </c>
      <c r="E28" s="83">
        <v>83.491730236876407</v>
      </c>
      <c r="F28" s="83">
        <v>76.173381741530051</v>
      </c>
      <c r="G28" s="83">
        <v>75.312028410339366</v>
      </c>
      <c r="H28" s="83">
        <v>76.430839224744815</v>
      </c>
      <c r="I28" s="83">
        <v>52.611616075496883</v>
      </c>
      <c r="J28" s="83">
        <v>61.852963368785211</v>
      </c>
      <c r="K28" s="83">
        <v>63.372085987850355</v>
      </c>
      <c r="L28" s="83">
        <v>49.506441202979545</v>
      </c>
      <c r="M28" s="83">
        <v>45.771218953891093</v>
      </c>
      <c r="N28" s="83">
        <v>38.961795563403101</v>
      </c>
      <c r="O28" s="83">
        <v>31.144297131109507</v>
      </c>
      <c r="P28" s="83">
        <v>22.282348480452708</v>
      </c>
      <c r="Q28" s="83">
        <v>17.357141220774611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257.03326391649392</v>
      </c>
      <c r="C30" s="83">
        <v>249.261752278166</v>
      </c>
      <c r="D30" s="83">
        <v>267.36911954827889</v>
      </c>
      <c r="E30" s="83">
        <v>333.1242803110847</v>
      </c>
      <c r="F30" s="83">
        <v>351.52481773306067</v>
      </c>
      <c r="G30" s="83">
        <v>350.11709220926269</v>
      </c>
      <c r="H30" s="83">
        <v>344.68979952733935</v>
      </c>
      <c r="I30" s="83">
        <v>310.13782960478977</v>
      </c>
      <c r="J30" s="83">
        <v>356.29320168634382</v>
      </c>
      <c r="K30" s="83">
        <v>350.91328845169971</v>
      </c>
      <c r="L30" s="83">
        <v>345.26476590920743</v>
      </c>
      <c r="M30" s="83">
        <v>379.70896423067654</v>
      </c>
      <c r="N30" s="83">
        <v>397.12732229351258</v>
      </c>
      <c r="O30" s="83">
        <v>401.2769722987116</v>
      </c>
      <c r="P30" s="83">
        <v>412.65073838013222</v>
      </c>
      <c r="Q30" s="83">
        <v>407.90854247012743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6463.5257375294295</v>
      </c>
      <c r="C33" s="204">
        <v>6343.0871386831232</v>
      </c>
      <c r="D33" s="204">
        <v>6283.6403494406086</v>
      </c>
      <c r="E33" s="204">
        <v>6312.2166386303179</v>
      </c>
      <c r="F33" s="204">
        <v>6528.1447164447709</v>
      </c>
      <c r="G33" s="204">
        <v>6223.1100685328975</v>
      </c>
      <c r="H33" s="204">
        <v>6063.6854919213565</v>
      </c>
      <c r="I33" s="204">
        <v>6044.2130616343802</v>
      </c>
      <c r="J33" s="204">
        <v>5657.2271432175976</v>
      </c>
      <c r="K33" s="204">
        <v>5559.5832644862921</v>
      </c>
      <c r="L33" s="204">
        <v>5855.9131378928769</v>
      </c>
      <c r="M33" s="204">
        <v>5889.2738925250969</v>
      </c>
      <c r="N33" s="204">
        <v>5928.7105847900011</v>
      </c>
      <c r="O33" s="204">
        <v>5728.9109673966113</v>
      </c>
      <c r="P33" s="204">
        <v>5635.8279604944601</v>
      </c>
      <c r="Q33" s="204">
        <v>5524.203236879559</v>
      </c>
    </row>
    <row r="34" spans="1:17" x14ac:dyDescent="0.25">
      <c r="A34" s="150" t="s">
        <v>33</v>
      </c>
      <c r="B34" s="87">
        <v>979.53799941584191</v>
      </c>
      <c r="C34" s="87">
        <v>994.14011005534803</v>
      </c>
      <c r="D34" s="87">
        <v>974.059014779162</v>
      </c>
      <c r="E34" s="87">
        <v>858.28936776807507</v>
      </c>
      <c r="F34" s="87">
        <v>1060.5278644975992</v>
      </c>
      <c r="G34" s="87">
        <v>826.90443863611824</v>
      </c>
      <c r="H34" s="87">
        <v>919.00533889574876</v>
      </c>
      <c r="I34" s="87">
        <v>714.54187042663375</v>
      </c>
      <c r="J34" s="87">
        <v>660.73540902948105</v>
      </c>
      <c r="K34" s="87">
        <v>723.54616863166711</v>
      </c>
      <c r="L34" s="87">
        <v>744.77626095709411</v>
      </c>
      <c r="M34" s="87">
        <v>818.82611084783366</v>
      </c>
      <c r="N34" s="87">
        <v>875.76294157959205</v>
      </c>
      <c r="O34" s="87">
        <v>769.09088908159072</v>
      </c>
      <c r="P34" s="87">
        <v>832.83552630087343</v>
      </c>
      <c r="Q34" s="87">
        <v>760.63673667065916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1142.9119125850061</v>
      </c>
      <c r="C37" s="87">
        <v>1091.8597292432728</v>
      </c>
      <c r="D37" s="87">
        <v>1051.1898019277048</v>
      </c>
      <c r="E37" s="87">
        <v>985.9330597591387</v>
      </c>
      <c r="F37" s="87">
        <v>887.90006972299284</v>
      </c>
      <c r="G37" s="87">
        <v>877.84204855954056</v>
      </c>
      <c r="H37" s="87">
        <v>864.94190286987464</v>
      </c>
      <c r="I37" s="87">
        <v>765.97864755834951</v>
      </c>
      <c r="J37" s="87">
        <v>718.71233033073281</v>
      </c>
      <c r="K37" s="87">
        <v>738.57217558300692</v>
      </c>
      <c r="L37" s="87">
        <v>703.63466238781234</v>
      </c>
      <c r="M37" s="87">
        <v>627.42269833314515</v>
      </c>
      <c r="N37" s="87">
        <v>548.03969133741316</v>
      </c>
      <c r="O37" s="87">
        <v>481.12579241676957</v>
      </c>
      <c r="P37" s="87">
        <v>385.12080319186327</v>
      </c>
      <c r="Q37" s="87">
        <v>340.89424462892788</v>
      </c>
    </row>
    <row r="38" spans="1:17" x14ac:dyDescent="0.25">
      <c r="A38" s="150" t="s">
        <v>29</v>
      </c>
      <c r="B38" s="87">
        <v>892.04724734722095</v>
      </c>
      <c r="C38" s="87">
        <v>876.56430915517114</v>
      </c>
      <c r="D38" s="87">
        <v>549.54550859521009</v>
      </c>
      <c r="E38" s="87">
        <v>620.47426370100391</v>
      </c>
      <c r="F38" s="87">
        <v>689.29498906598008</v>
      </c>
      <c r="G38" s="87">
        <v>639.99043808616284</v>
      </c>
      <c r="H38" s="87">
        <v>568.29136034301905</v>
      </c>
      <c r="I38" s="87">
        <v>546.45773793405056</v>
      </c>
      <c r="J38" s="87">
        <v>493.58350660498746</v>
      </c>
      <c r="K38" s="87">
        <v>307.2957801245837</v>
      </c>
      <c r="L38" s="87">
        <v>132.81690947252361</v>
      </c>
      <c r="M38" s="87">
        <v>118.74798791921175</v>
      </c>
      <c r="N38" s="87">
        <v>113.09862399229827</v>
      </c>
      <c r="O38" s="87">
        <v>42.413580764566021</v>
      </c>
      <c r="P38" s="87">
        <v>50.884969849547367</v>
      </c>
      <c r="Q38" s="87">
        <v>73.380184876929945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5.3355932700251651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3367.0553540473798</v>
      </c>
      <c r="C40" s="87">
        <v>3307.4445732399636</v>
      </c>
      <c r="D40" s="87">
        <v>3638.9097914525555</v>
      </c>
      <c r="E40" s="87">
        <v>3845.0937570532988</v>
      </c>
      <c r="F40" s="87">
        <v>3889.9109316326499</v>
      </c>
      <c r="G40" s="87">
        <v>3877.5343854553489</v>
      </c>
      <c r="H40" s="87">
        <v>3710.7453419891158</v>
      </c>
      <c r="I40" s="87">
        <v>4010.8459288397462</v>
      </c>
      <c r="J40" s="87">
        <v>3768.3793663725933</v>
      </c>
      <c r="K40" s="87">
        <v>3754.7367933626133</v>
      </c>
      <c r="L40" s="87">
        <v>4248.5063229788748</v>
      </c>
      <c r="M40" s="87">
        <v>4298.1399606177656</v>
      </c>
      <c r="N40" s="87">
        <v>4331.6086701162603</v>
      </c>
      <c r="O40" s="87">
        <v>4432.2324923245324</v>
      </c>
      <c r="P40" s="87">
        <v>4365.9420661548775</v>
      </c>
      <c r="Q40" s="87">
        <v>4349.2920707030416</v>
      </c>
    </row>
    <row r="41" spans="1:17" x14ac:dyDescent="0.25">
      <c r="A41" s="150" t="s">
        <v>25</v>
      </c>
      <c r="B41" s="87">
        <v>81.973224133980665</v>
      </c>
      <c r="C41" s="87">
        <v>73.078416989368137</v>
      </c>
      <c r="D41" s="87">
        <v>69.936232685976051</v>
      </c>
      <c r="E41" s="87">
        <v>1.020727461165911</v>
      </c>
      <c r="F41" s="87">
        <v>0.51086152554860897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1.4054628876355046</v>
      </c>
      <c r="F42" s="87">
        <v>0</v>
      </c>
      <c r="G42" s="87">
        <v>0.8387577957261374</v>
      </c>
      <c r="H42" s="87">
        <v>0.70154782359909018</v>
      </c>
      <c r="I42" s="87">
        <v>1.0532836055753587</v>
      </c>
      <c r="J42" s="87">
        <v>15.81653087980335</v>
      </c>
      <c r="K42" s="87">
        <v>35.432346784421391</v>
      </c>
      <c r="L42" s="87">
        <v>26.178982096572213</v>
      </c>
      <c r="M42" s="87">
        <v>26.137134807141003</v>
      </c>
      <c r="N42" s="87">
        <v>60.200657764436897</v>
      </c>
      <c r="O42" s="87">
        <v>4.0482128091525018</v>
      </c>
      <c r="P42" s="87">
        <v>1.0445949972982824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933.31569945079775</v>
      </c>
      <c r="C44" s="204">
        <v>931.71427442478421</v>
      </c>
      <c r="D44" s="204">
        <v>942.72841964279701</v>
      </c>
      <c r="E44" s="204">
        <v>954.26879513750055</v>
      </c>
      <c r="F44" s="204">
        <v>967.63257224136055</v>
      </c>
      <c r="G44" s="204">
        <v>950.62323845374112</v>
      </c>
      <c r="H44" s="204">
        <v>944.1075649408242</v>
      </c>
      <c r="I44" s="204">
        <v>946.05305927160407</v>
      </c>
      <c r="J44" s="204">
        <v>916.36862017949773</v>
      </c>
      <c r="K44" s="204">
        <v>904.06600622505528</v>
      </c>
      <c r="L44" s="204">
        <v>926.38637644049447</v>
      </c>
      <c r="M44" s="204">
        <v>932.83702285726986</v>
      </c>
      <c r="N44" s="204">
        <v>938.40275319348166</v>
      </c>
      <c r="O44" s="204">
        <v>916.17327200543741</v>
      </c>
      <c r="P44" s="204">
        <v>911.71157097009052</v>
      </c>
      <c r="Q44" s="204">
        <v>900.08490287519453</v>
      </c>
    </row>
    <row r="45" spans="1:17" x14ac:dyDescent="0.25">
      <c r="A45" s="299" t="s">
        <v>271</v>
      </c>
      <c r="B45" s="298">
        <v>436.27806910846607</v>
      </c>
      <c r="C45" s="298">
        <v>435.37990751713198</v>
      </c>
      <c r="D45" s="298">
        <v>443.67227180872277</v>
      </c>
      <c r="E45" s="298">
        <v>453.25621110448003</v>
      </c>
      <c r="F45" s="298">
        <v>455.84103277834129</v>
      </c>
      <c r="G45" s="298">
        <v>453.50242736048602</v>
      </c>
      <c r="H45" s="298">
        <v>451.25839833380343</v>
      </c>
      <c r="I45" s="298">
        <v>462.13226436473462</v>
      </c>
      <c r="J45" s="298">
        <v>442.80523303953453</v>
      </c>
      <c r="K45" s="298">
        <v>437.76634965836251</v>
      </c>
      <c r="L45" s="298">
        <v>446.94732244601266</v>
      </c>
      <c r="M45" s="298">
        <v>453.55666038605261</v>
      </c>
      <c r="N45" s="298">
        <v>455.78771362921157</v>
      </c>
      <c r="O45" s="298">
        <v>449.86845059217541</v>
      </c>
      <c r="P45" s="298">
        <v>452.43855582254349</v>
      </c>
      <c r="Q45" s="298">
        <v>441.37767318930167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81.053705872494518</v>
      </c>
      <c r="C47" s="83">
        <v>94.043080462482635</v>
      </c>
      <c r="D47" s="83">
        <v>90.774943852541</v>
      </c>
      <c r="E47" s="83">
        <v>26.081402139907158</v>
      </c>
      <c r="F47" s="83">
        <v>17.303165703217388</v>
      </c>
      <c r="G47" s="83">
        <v>17.291147122796598</v>
      </c>
      <c r="H47" s="83">
        <v>19.464794978632796</v>
      </c>
      <c r="I47" s="83">
        <v>90.189225121783451</v>
      </c>
      <c r="J47" s="83">
        <v>14.061489029892014</v>
      </c>
      <c r="K47" s="83">
        <v>12.981244903828806</v>
      </c>
      <c r="L47" s="83">
        <v>42.170955927931274</v>
      </c>
      <c r="M47" s="83">
        <v>17.293023443669977</v>
      </c>
      <c r="N47" s="83">
        <v>8.6462670798089096</v>
      </c>
      <c r="O47" s="83">
        <v>6.487811144482003</v>
      </c>
      <c r="P47" s="83">
        <v>6.4824389472548392</v>
      </c>
      <c r="Q47" s="83">
        <v>5.3339720580978032</v>
      </c>
    </row>
    <row r="48" spans="1:17" x14ac:dyDescent="0.25">
      <c r="A48" s="154" t="s">
        <v>125</v>
      </c>
      <c r="B48" s="83">
        <v>91.676797537152268</v>
      </c>
      <c r="C48" s="83">
        <v>85.757735719313658</v>
      </c>
      <c r="D48" s="83">
        <v>78.751952660017309</v>
      </c>
      <c r="E48" s="83">
        <v>85.60776113032621</v>
      </c>
      <c r="F48" s="83">
        <v>78.103934965979064</v>
      </c>
      <c r="G48" s="83">
        <v>77.220751325920602</v>
      </c>
      <c r="H48" s="83">
        <v>78.367917502473503</v>
      </c>
      <c r="I48" s="83">
        <v>53.945015259514854</v>
      </c>
      <c r="J48" s="83">
        <v>63.420577082963156</v>
      </c>
      <c r="K48" s="83">
        <v>64.978200645580017</v>
      </c>
      <c r="L48" s="83">
        <v>50.76114222202726</v>
      </c>
      <c r="M48" s="83">
        <v>46.931253762877731</v>
      </c>
      <c r="N48" s="83">
        <v>39.949251001714458</v>
      </c>
      <c r="O48" s="83">
        <v>31.933624345879597</v>
      </c>
      <c r="P48" s="83">
        <v>22.847076719159578</v>
      </c>
      <c r="Q48" s="83">
        <v>17.797044034393739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263.54756569881926</v>
      </c>
      <c r="C50" s="83">
        <v>255.5790913353357</v>
      </c>
      <c r="D50" s="83">
        <v>274.14537529616445</v>
      </c>
      <c r="E50" s="83">
        <v>341.56704783424664</v>
      </c>
      <c r="F50" s="83">
        <v>360.43393210914485</v>
      </c>
      <c r="G50" s="83">
        <v>358.99052891176882</v>
      </c>
      <c r="H50" s="83">
        <v>353.42568585269714</v>
      </c>
      <c r="I50" s="83">
        <v>317.99802398343633</v>
      </c>
      <c r="J50" s="83">
        <v>365.32316692667933</v>
      </c>
      <c r="K50" s="83">
        <v>359.80690410895369</v>
      </c>
      <c r="L50" s="83">
        <v>354.0152242960541</v>
      </c>
      <c r="M50" s="83">
        <v>389.33238317950492</v>
      </c>
      <c r="N50" s="83">
        <v>407.19219554768819</v>
      </c>
      <c r="O50" s="83">
        <v>411.4470151018138</v>
      </c>
      <c r="P50" s="83">
        <v>423.10904015612908</v>
      </c>
      <c r="Q50" s="83">
        <v>418.24665709681011</v>
      </c>
    </row>
    <row r="51" spans="1:17" x14ac:dyDescent="0.25">
      <c r="A51" s="299" t="s">
        <v>270</v>
      </c>
      <c r="B51" s="298">
        <v>497.03763034233168</v>
      </c>
      <c r="C51" s="298">
        <v>496.33436690765217</v>
      </c>
      <c r="D51" s="298">
        <v>499.05614783407418</v>
      </c>
      <c r="E51" s="298">
        <v>501.01258403302052</v>
      </c>
      <c r="F51" s="298">
        <v>511.79153946301921</v>
      </c>
      <c r="G51" s="298">
        <v>497.12081109325516</v>
      </c>
      <c r="H51" s="298">
        <v>492.84916660702083</v>
      </c>
      <c r="I51" s="298">
        <v>483.9207949068695</v>
      </c>
      <c r="J51" s="298">
        <v>473.5633871399632</v>
      </c>
      <c r="K51" s="298">
        <v>466.29965656669276</v>
      </c>
      <c r="L51" s="298">
        <v>479.43905399448181</v>
      </c>
      <c r="M51" s="298">
        <v>479.28036247121719</v>
      </c>
      <c r="N51" s="298">
        <v>482.61503956427015</v>
      </c>
      <c r="O51" s="298">
        <v>466.30482141326195</v>
      </c>
      <c r="P51" s="298">
        <v>459.27301514754703</v>
      </c>
      <c r="Q51" s="298">
        <v>458.7072296858928</v>
      </c>
    </row>
    <row r="52" spans="1:17" x14ac:dyDescent="0.25">
      <c r="A52" s="150" t="s">
        <v>33</v>
      </c>
      <c r="B52" s="87">
        <v>75.325335711591833</v>
      </c>
      <c r="C52" s="87">
        <v>77.789551263245613</v>
      </c>
      <c r="D52" s="87">
        <v>77.361228944622425</v>
      </c>
      <c r="E52" s="87">
        <v>68.124051915756027</v>
      </c>
      <c r="F52" s="87">
        <v>83.142946731463809</v>
      </c>
      <c r="G52" s="87">
        <v>66.055621820025181</v>
      </c>
      <c r="H52" s="87">
        <v>74.695664210423189</v>
      </c>
      <c r="I52" s="87">
        <v>57.20871623899987</v>
      </c>
      <c r="J52" s="87">
        <v>55.309799373787442</v>
      </c>
      <c r="K52" s="87">
        <v>60.68608273182641</v>
      </c>
      <c r="L52" s="87">
        <v>60.976796885908406</v>
      </c>
      <c r="M52" s="87">
        <v>66.637633496067593</v>
      </c>
      <c r="N52" s="87">
        <v>71.28976202408559</v>
      </c>
      <c r="O52" s="87">
        <v>62.600168116547053</v>
      </c>
      <c r="P52" s="87">
        <v>67.86915533394631</v>
      </c>
      <c r="Q52" s="87">
        <v>63.160161803279998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87.888600090638548</v>
      </c>
      <c r="C55" s="87">
        <v>85.435923489209529</v>
      </c>
      <c r="D55" s="87">
        <v>83.487071827592075</v>
      </c>
      <c r="E55" s="87">
        <v>78.255373386660807</v>
      </c>
      <c r="F55" s="87">
        <v>69.609324442232918</v>
      </c>
      <c r="G55" s="87">
        <v>70.124671809728042</v>
      </c>
      <c r="H55" s="87">
        <v>70.301452237397328</v>
      </c>
      <c r="I55" s="87">
        <v>61.326924155101473</v>
      </c>
      <c r="J55" s="87">
        <v>60.16301571675934</v>
      </c>
      <c r="K55" s="87">
        <v>61.946360984287452</v>
      </c>
      <c r="L55" s="87">
        <v>57.608425697094169</v>
      </c>
      <c r="M55" s="87">
        <v>51.060858056110099</v>
      </c>
      <c r="N55" s="87">
        <v>44.612094575192451</v>
      </c>
      <c r="O55" s="87">
        <v>39.16124338238194</v>
      </c>
      <c r="P55" s="87">
        <v>31.384136229462523</v>
      </c>
      <c r="Q55" s="87">
        <v>28.306463007311301</v>
      </c>
    </row>
    <row r="56" spans="1:17" x14ac:dyDescent="0.25">
      <c r="A56" s="150" t="s">
        <v>29</v>
      </c>
      <c r="B56" s="87">
        <v>68.597398382811619</v>
      </c>
      <c r="C56" s="87">
        <v>68.589471014061971</v>
      </c>
      <c r="D56" s="87">
        <v>43.645729119977041</v>
      </c>
      <c r="E56" s="87">
        <v>49.248216906934324</v>
      </c>
      <c r="F56" s="87">
        <v>54.039142654047119</v>
      </c>
      <c r="G56" s="87">
        <v>51.124367425550901</v>
      </c>
      <c r="H56" s="87">
        <v>46.19004790208529</v>
      </c>
      <c r="I56" s="87">
        <v>43.751313897685336</v>
      </c>
      <c r="J56" s="87">
        <v>41.317605128249241</v>
      </c>
      <c r="K56" s="87">
        <v>25.773859283988529</v>
      </c>
      <c r="L56" s="87">
        <v>10.874070692737503</v>
      </c>
      <c r="M56" s="87">
        <v>9.663938157959425</v>
      </c>
      <c r="N56" s="87">
        <v>9.2065713298165512</v>
      </c>
      <c r="O56" s="87">
        <v>3.4522542445629032</v>
      </c>
      <c r="P56" s="87">
        <v>4.146701015771117</v>
      </c>
      <c r="Q56" s="87">
        <v>6.093190253034324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0.42718622096887759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258.92265032534038</v>
      </c>
      <c r="C58" s="87">
        <v>258.80117558687937</v>
      </c>
      <c r="D58" s="87">
        <v>289.00767737282655</v>
      </c>
      <c r="E58" s="87">
        <v>305.19237050275336</v>
      </c>
      <c r="F58" s="87">
        <v>304.96007526599442</v>
      </c>
      <c r="G58" s="87">
        <v>309.74914753419807</v>
      </c>
      <c r="H58" s="87">
        <v>301.60498128189187</v>
      </c>
      <c r="I58" s="87">
        <v>321.12232483218833</v>
      </c>
      <c r="J58" s="87">
        <v>315.44897377989417</v>
      </c>
      <c r="K58" s="87">
        <v>314.92153169597134</v>
      </c>
      <c r="L58" s="87">
        <v>347.83641840553327</v>
      </c>
      <c r="M58" s="87">
        <v>349.79084278820153</v>
      </c>
      <c r="N58" s="87">
        <v>352.60609534023013</v>
      </c>
      <c r="O58" s="87">
        <v>360.76165130816315</v>
      </c>
      <c r="P58" s="87">
        <v>355.78789678074895</v>
      </c>
      <c r="Q58" s="87">
        <v>361.14741462226715</v>
      </c>
    </row>
    <row r="59" spans="1:17" x14ac:dyDescent="0.25">
      <c r="A59" s="150" t="s">
        <v>25</v>
      </c>
      <c r="B59" s="87">
        <v>6.3036458319493276</v>
      </c>
      <c r="C59" s="87">
        <v>5.7182455542557262</v>
      </c>
      <c r="D59" s="87">
        <v>5.5544405690560863</v>
      </c>
      <c r="E59" s="87">
        <v>8.1017070894316659E-2</v>
      </c>
      <c r="F59" s="87">
        <v>4.0050369280927547E-2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0.11155425002168001</v>
      </c>
      <c r="F60" s="87">
        <v>0</v>
      </c>
      <c r="G60" s="87">
        <v>6.70025037529937E-2</v>
      </c>
      <c r="H60" s="87">
        <v>5.7020975223143242E-2</v>
      </c>
      <c r="I60" s="87">
        <v>8.4329561925564303E-2</v>
      </c>
      <c r="J60" s="87">
        <v>1.3239931412729908</v>
      </c>
      <c r="K60" s="87">
        <v>2.9718218706189843</v>
      </c>
      <c r="L60" s="87">
        <v>2.1433423132084473</v>
      </c>
      <c r="M60" s="87">
        <v>2.1270899728785579</v>
      </c>
      <c r="N60" s="87">
        <v>4.9005162949454215</v>
      </c>
      <c r="O60" s="87">
        <v>0.32950436160689106</v>
      </c>
      <c r="P60" s="87">
        <v>8.5125787618104409E-2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312.47823662372639</v>
      </c>
      <c r="C65" s="204">
        <v>311.85038924473645</v>
      </c>
      <c r="D65" s="204">
        <v>318.1663980547952</v>
      </c>
      <c r="E65" s="204">
        <v>327.43231708176864</v>
      </c>
      <c r="F65" s="204">
        <v>331.99517206797157</v>
      </c>
      <c r="G65" s="204">
        <v>328.68667690546391</v>
      </c>
      <c r="H65" s="204">
        <v>326.18503865440903</v>
      </c>
      <c r="I65" s="204">
        <v>329.76423288680462</v>
      </c>
      <c r="J65" s="204">
        <v>321.19238310815638</v>
      </c>
      <c r="K65" s="204">
        <v>316.81999887499569</v>
      </c>
      <c r="L65" s="204">
        <v>323.75354967842816</v>
      </c>
      <c r="M65" s="204">
        <v>329.30529269734825</v>
      </c>
      <c r="N65" s="204">
        <v>332.66044897116331</v>
      </c>
      <c r="O65" s="204">
        <v>327.84342593968233</v>
      </c>
      <c r="P65" s="204">
        <v>329.45477365804186</v>
      </c>
      <c r="Q65" s="204">
        <v>323.82188424854331</v>
      </c>
    </row>
    <row r="66" spans="1:17" x14ac:dyDescent="0.25">
      <c r="A66" s="299" t="s">
        <v>266</v>
      </c>
      <c r="B66" s="298">
        <v>229.15418943183448</v>
      </c>
      <c r="C66" s="298">
        <v>228.64423806723531</v>
      </c>
      <c r="D66" s="298">
        <v>234.50396391496992</v>
      </c>
      <c r="E66" s="298">
        <v>243.44190338422521</v>
      </c>
      <c r="F66" s="298">
        <v>246.19775999424903</v>
      </c>
      <c r="G66" s="298">
        <v>245.34868518222814</v>
      </c>
      <c r="H66" s="298">
        <v>243.56315107506435</v>
      </c>
      <c r="I66" s="298">
        <v>248.63910937415204</v>
      </c>
      <c r="J66" s="298">
        <v>241.80358916266547</v>
      </c>
      <c r="K66" s="298">
        <v>238.64890635114463</v>
      </c>
      <c r="L66" s="298">
        <v>243.37975115303743</v>
      </c>
      <c r="M66" s="298">
        <v>248.95809742926895</v>
      </c>
      <c r="N66" s="298">
        <v>251.75422401496982</v>
      </c>
      <c r="O66" s="298">
        <v>249.67146757410623</v>
      </c>
      <c r="P66" s="298">
        <v>252.46163661576304</v>
      </c>
      <c r="Q66" s="298">
        <v>246.92359623102519</v>
      </c>
    </row>
    <row r="67" spans="1:17" x14ac:dyDescent="0.25">
      <c r="A67" s="299" t="s">
        <v>265</v>
      </c>
      <c r="B67" s="298">
        <v>83.324047191891879</v>
      </c>
      <c r="C67" s="298">
        <v>83.206151177501155</v>
      </c>
      <c r="D67" s="298">
        <v>83.662434139825294</v>
      </c>
      <c r="E67" s="298">
        <v>83.990413697543417</v>
      </c>
      <c r="F67" s="298">
        <v>85.797412073722512</v>
      </c>
      <c r="G67" s="298">
        <v>83.337991723235774</v>
      </c>
      <c r="H67" s="298">
        <v>82.621887579344644</v>
      </c>
      <c r="I67" s="298">
        <v>81.125123512652578</v>
      </c>
      <c r="J67" s="298">
        <v>79.388793945490931</v>
      </c>
      <c r="K67" s="298">
        <v>78.17109252385103</v>
      </c>
      <c r="L67" s="298">
        <v>80.37379852539074</v>
      </c>
      <c r="M67" s="298">
        <v>80.34719526807929</v>
      </c>
      <c r="N67" s="298">
        <v>80.906224956193455</v>
      </c>
      <c r="O67" s="298">
        <v>78.171958365576089</v>
      </c>
      <c r="P67" s="298">
        <v>76.993137042278832</v>
      </c>
      <c r="Q67" s="298">
        <v>76.898288017518112</v>
      </c>
    </row>
    <row r="68" spans="1:17" x14ac:dyDescent="0.25">
      <c r="A68" s="150" t="s">
        <v>33</v>
      </c>
      <c r="B68" s="87">
        <v>12.627639125140149</v>
      </c>
      <c r="C68" s="87">
        <v>13.040743486625972</v>
      </c>
      <c r="D68" s="87">
        <v>12.968938965375299</v>
      </c>
      <c r="E68" s="87">
        <v>11.420406364044872</v>
      </c>
      <c r="F68" s="87">
        <v>13.938193799036819</v>
      </c>
      <c r="G68" s="87">
        <v>11.073652001017868</v>
      </c>
      <c r="H68" s="87">
        <v>12.52208016003196</v>
      </c>
      <c r="I68" s="87">
        <v>9.5905450225223969</v>
      </c>
      <c r="J68" s="87">
        <v>9.2722080821554034</v>
      </c>
      <c r="K68" s="87">
        <v>10.173495350754527</v>
      </c>
      <c r="L68" s="87">
        <v>10.222231056896929</v>
      </c>
      <c r="M68" s="87">
        <v>11.171221209867081</v>
      </c>
      <c r="N68" s="87">
        <v>11.951110202868151</v>
      </c>
      <c r="O68" s="87">
        <v>10.494375161838299</v>
      </c>
      <c r="P68" s="87">
        <v>11.377675163195679</v>
      </c>
      <c r="Q68" s="87">
        <v>10.588253245774037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14.733761418703541</v>
      </c>
      <c r="C71" s="87">
        <v>14.322591462128695</v>
      </c>
      <c r="D71" s="87">
        <v>13.995883386301987</v>
      </c>
      <c r="E71" s="87">
        <v>13.118834524859318</v>
      </c>
      <c r="F71" s="87">
        <v>11.669399419165753</v>
      </c>
      <c r="G71" s="87">
        <v>11.755792934964155</v>
      </c>
      <c r="H71" s="87">
        <v>11.785428640187469</v>
      </c>
      <c r="I71" s="87">
        <v>10.280926856410774</v>
      </c>
      <c r="J71" s="87">
        <v>10.085807703004493</v>
      </c>
      <c r="K71" s="87">
        <v>10.384770067541368</v>
      </c>
      <c r="L71" s="87">
        <v>9.6575528459066273</v>
      </c>
      <c r="M71" s="87">
        <v>8.5599099275350259</v>
      </c>
      <c r="N71" s="87">
        <v>7.4788306695254416</v>
      </c>
      <c r="O71" s="87">
        <v>6.565042750262859</v>
      </c>
      <c r="P71" s="87">
        <v>5.2612781983114569</v>
      </c>
      <c r="Q71" s="87">
        <v>4.745332979783182</v>
      </c>
    </row>
    <row r="72" spans="1:17" x14ac:dyDescent="0.25">
      <c r="A72" s="150" t="s">
        <v>29</v>
      </c>
      <c r="B72" s="87">
        <v>11.499758793219884</v>
      </c>
      <c r="C72" s="87">
        <v>11.498429838614678</v>
      </c>
      <c r="D72" s="87">
        <v>7.3168278836608689</v>
      </c>
      <c r="E72" s="87">
        <v>8.2560363625659896</v>
      </c>
      <c r="F72" s="87">
        <v>9.0591935053568271</v>
      </c>
      <c r="G72" s="87">
        <v>8.5705567224120429</v>
      </c>
      <c r="H72" s="87">
        <v>7.7433608568797947</v>
      </c>
      <c r="I72" s="87">
        <v>7.3345282557523177</v>
      </c>
      <c r="J72" s="87">
        <v>6.9265380916753125</v>
      </c>
      <c r="K72" s="87">
        <v>4.3207639345477853</v>
      </c>
      <c r="L72" s="87">
        <v>1.8229436249033637</v>
      </c>
      <c r="M72" s="87">
        <v>1.6200754026988511</v>
      </c>
      <c r="N72" s="87">
        <v>1.5434018213727556</v>
      </c>
      <c r="O72" s="87">
        <v>0.57874047764602277</v>
      </c>
      <c r="P72" s="87">
        <v>0.69515845488560635</v>
      </c>
      <c r="Q72" s="87">
        <v>1.0214704907620895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7.1614064333963889E-2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43.406136311850439</v>
      </c>
      <c r="C74" s="87">
        <v>43.385772125675686</v>
      </c>
      <c r="D74" s="87">
        <v>48.449630124879306</v>
      </c>
      <c r="E74" s="87">
        <v>51.162853534574651</v>
      </c>
      <c r="F74" s="87">
        <v>51.123911253168657</v>
      </c>
      <c r="G74" s="87">
        <v>51.926757676298323</v>
      </c>
      <c r="H74" s="87">
        <v>50.561458850375637</v>
      </c>
      <c r="I74" s="87">
        <v>53.833372194090053</v>
      </c>
      <c r="J74" s="87">
        <v>52.882284103452058</v>
      </c>
      <c r="K74" s="87">
        <v>52.793863013359719</v>
      </c>
      <c r="L74" s="87">
        <v>58.311758251220013</v>
      </c>
      <c r="M74" s="87">
        <v>58.639400545390508</v>
      </c>
      <c r="N74" s="87">
        <v>59.111353214931377</v>
      </c>
      <c r="O74" s="87">
        <v>60.478561427879207</v>
      </c>
      <c r="P74" s="87">
        <v>59.644754626012499</v>
      </c>
      <c r="Q74" s="87">
        <v>60.543231301198801</v>
      </c>
    </row>
    <row r="75" spans="1:17" x14ac:dyDescent="0.25">
      <c r="A75" s="150" t="s">
        <v>25</v>
      </c>
      <c r="B75" s="87">
        <v>1.05675154297786</v>
      </c>
      <c r="C75" s="87">
        <v>0.95861426445612574</v>
      </c>
      <c r="D75" s="87">
        <v>0.93115377960784285</v>
      </c>
      <c r="E75" s="87">
        <v>1.3581809155772388E-2</v>
      </c>
      <c r="F75" s="87">
        <v>6.7140969944634874E-3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1.8701102342815752E-2</v>
      </c>
      <c r="F76" s="87">
        <v>0</v>
      </c>
      <c r="G76" s="87">
        <v>1.1232388543386861E-2</v>
      </c>
      <c r="H76" s="87">
        <v>9.5590718697667054E-3</v>
      </c>
      <c r="I76" s="87">
        <v>1.4137119543077056E-2</v>
      </c>
      <c r="J76" s="87">
        <v>0.22195596520365937</v>
      </c>
      <c r="K76" s="87">
        <v>0.49820015764762704</v>
      </c>
      <c r="L76" s="87">
        <v>0.35931274646379435</v>
      </c>
      <c r="M76" s="87">
        <v>0.35658818258782843</v>
      </c>
      <c r="N76" s="87">
        <v>0.82152904749572397</v>
      </c>
      <c r="O76" s="87">
        <v>5.523854794969324E-2</v>
      </c>
      <c r="P76" s="87">
        <v>1.4270599873600348E-2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1.0000000000000002</v>
      </c>
      <c r="D83" s="77">
        <f t="shared" si="0"/>
        <v>1</v>
      </c>
      <c r="E83" s="77">
        <f t="shared" si="0"/>
        <v>1</v>
      </c>
      <c r="F83" s="77">
        <f t="shared" si="0"/>
        <v>1.0000000000000002</v>
      </c>
      <c r="G83" s="77">
        <f t="shared" si="0"/>
        <v>1.0000000000000002</v>
      </c>
      <c r="H83" s="77">
        <f t="shared" si="0"/>
        <v>1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0.99999999999999989</v>
      </c>
      <c r="O83" s="77">
        <f t="shared" si="0"/>
        <v>0.99999999999999989</v>
      </c>
      <c r="P83" s="77">
        <f t="shared" si="0"/>
        <v>1.0000000000000002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1.3264176003055963E-2</v>
      </c>
      <c r="C88" s="201">
        <f t="shared" si="5"/>
        <v>1.3429924227602519E-2</v>
      </c>
      <c r="D88" s="201">
        <f t="shared" si="5"/>
        <v>1.3815444471804935E-2</v>
      </c>
      <c r="E88" s="201">
        <f t="shared" si="5"/>
        <v>1.4148524893532445E-2</v>
      </c>
      <c r="F88" s="201">
        <f t="shared" si="5"/>
        <v>1.3965034366790502E-2</v>
      </c>
      <c r="G88" s="201">
        <f t="shared" si="5"/>
        <v>1.439311281227028E-2</v>
      </c>
      <c r="H88" s="201">
        <f t="shared" si="5"/>
        <v>1.4635664540072375E-2</v>
      </c>
      <c r="I88" s="201">
        <f t="shared" si="5"/>
        <v>1.4864886000935948E-2</v>
      </c>
      <c r="J88" s="201">
        <f t="shared" si="5"/>
        <v>1.5205406006232399E-2</v>
      </c>
      <c r="K88" s="201">
        <f t="shared" si="5"/>
        <v>1.529553136294045E-2</v>
      </c>
      <c r="L88" s="201">
        <f t="shared" si="5"/>
        <v>1.5031742024685425E-2</v>
      </c>
      <c r="M88" s="201">
        <f t="shared" si="5"/>
        <v>1.5364551821368663E-2</v>
      </c>
      <c r="N88" s="201">
        <f t="shared" si="5"/>
        <v>1.5436844883124964E-2</v>
      </c>
      <c r="O88" s="201">
        <f t="shared" si="5"/>
        <v>1.5768607629313213E-2</v>
      </c>
      <c r="P88" s="201">
        <f t="shared" si="5"/>
        <v>1.6071054414652862E-2</v>
      </c>
      <c r="Q88" s="201">
        <f t="shared" si="5"/>
        <v>1.6070040774631138E-2</v>
      </c>
    </row>
    <row r="89" spans="1:17" x14ac:dyDescent="0.25">
      <c r="A89" s="127" t="s">
        <v>263</v>
      </c>
      <c r="B89" s="200">
        <f t="shared" ref="B89:Q89" si="6">IF(B$15=0,0,B$15/B$5)</f>
        <v>3.6220548832558777E-2</v>
      </c>
      <c r="C89" s="200">
        <f t="shared" si="6"/>
        <v>3.6679284352813715E-2</v>
      </c>
      <c r="D89" s="200">
        <f t="shared" si="6"/>
        <v>3.7490059598720829E-2</v>
      </c>
      <c r="E89" s="200">
        <f t="shared" si="6"/>
        <v>3.7986734949549864E-2</v>
      </c>
      <c r="F89" s="200">
        <f t="shared" si="6"/>
        <v>3.7151616193878627E-2</v>
      </c>
      <c r="G89" s="200">
        <f t="shared" si="6"/>
        <v>3.8416590540939419E-2</v>
      </c>
      <c r="H89" s="200">
        <f t="shared" si="6"/>
        <v>3.9030204714348614E-2</v>
      </c>
      <c r="I89" s="200">
        <f t="shared" si="6"/>
        <v>3.993977950867774E-2</v>
      </c>
      <c r="J89" s="200">
        <f t="shared" si="6"/>
        <v>4.0548318760115075E-2</v>
      </c>
      <c r="K89" s="200">
        <f t="shared" si="6"/>
        <v>4.0737988833438814E-2</v>
      </c>
      <c r="L89" s="200">
        <f t="shared" si="6"/>
        <v>3.979813132729839E-2</v>
      </c>
      <c r="M89" s="200">
        <f t="shared" si="6"/>
        <v>4.0084823539007178E-2</v>
      </c>
      <c r="N89" s="200">
        <f t="shared" si="6"/>
        <v>4.0015583401652725E-2</v>
      </c>
      <c r="O89" s="200">
        <f t="shared" si="6"/>
        <v>4.0692023075833826E-2</v>
      </c>
      <c r="P89" s="200">
        <f t="shared" si="6"/>
        <v>4.1402457633041581E-2</v>
      </c>
      <c r="Q89" s="200">
        <f t="shared" si="6"/>
        <v>4.1185659968873883E-2</v>
      </c>
    </row>
    <row r="90" spans="1:17" x14ac:dyDescent="0.25">
      <c r="A90" s="142" t="s">
        <v>277</v>
      </c>
      <c r="B90" s="199">
        <f t="shared" ref="B90:Q90" si="7">IF(B$16=0,0,B$16/B$5)</f>
        <v>3.6220548832558777E-2</v>
      </c>
      <c r="C90" s="199">
        <f t="shared" si="7"/>
        <v>3.6679284352813715E-2</v>
      </c>
      <c r="D90" s="199">
        <f t="shared" si="7"/>
        <v>3.7490059598720829E-2</v>
      </c>
      <c r="E90" s="199">
        <f t="shared" si="7"/>
        <v>3.7986734949549864E-2</v>
      </c>
      <c r="F90" s="199">
        <f t="shared" si="7"/>
        <v>3.7151616193878627E-2</v>
      </c>
      <c r="G90" s="199">
        <f t="shared" si="7"/>
        <v>3.8416590540939419E-2</v>
      </c>
      <c r="H90" s="199">
        <f t="shared" si="7"/>
        <v>3.9030204714348614E-2</v>
      </c>
      <c r="I90" s="199">
        <f t="shared" si="7"/>
        <v>3.993977950867774E-2</v>
      </c>
      <c r="J90" s="199">
        <f t="shared" si="7"/>
        <v>4.0548318760115075E-2</v>
      </c>
      <c r="K90" s="199">
        <f t="shared" si="7"/>
        <v>4.0737988833438814E-2</v>
      </c>
      <c r="L90" s="199">
        <f t="shared" si="7"/>
        <v>3.979813132729839E-2</v>
      </c>
      <c r="M90" s="199">
        <f t="shared" si="7"/>
        <v>4.0084823539007178E-2</v>
      </c>
      <c r="N90" s="199">
        <f t="shared" si="7"/>
        <v>4.0015583401652725E-2</v>
      </c>
      <c r="O90" s="199">
        <f t="shared" si="7"/>
        <v>4.0692023075833826E-2</v>
      </c>
      <c r="P90" s="199">
        <f t="shared" si="7"/>
        <v>4.1402457633041581E-2</v>
      </c>
      <c r="Q90" s="199">
        <f t="shared" si="7"/>
        <v>4.1185659968873883E-2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4.9717030491749768E-2</v>
      </c>
      <c r="C93" s="200">
        <f t="shared" si="10"/>
        <v>5.0346699797800015E-2</v>
      </c>
      <c r="D93" s="200">
        <f t="shared" si="10"/>
        <v>5.1459585685009371E-2</v>
      </c>
      <c r="E93" s="200">
        <f t="shared" si="10"/>
        <v>5.2141331941141844E-2</v>
      </c>
      <c r="F93" s="200">
        <f t="shared" si="10"/>
        <v>5.099503167849595E-2</v>
      </c>
      <c r="G93" s="200">
        <f t="shared" si="10"/>
        <v>5.273136009457919E-2</v>
      </c>
      <c r="H93" s="200">
        <f t="shared" si="10"/>
        <v>5.3573618855223354E-2</v>
      </c>
      <c r="I93" s="200">
        <f t="shared" si="10"/>
        <v>5.4822118926087016E-2</v>
      </c>
      <c r="J93" s="200">
        <f t="shared" si="10"/>
        <v>5.5657411750030951E-2</v>
      </c>
      <c r="K93" s="200">
        <f t="shared" si="10"/>
        <v>5.5917756585290024E-2</v>
      </c>
      <c r="L93" s="200">
        <f t="shared" si="10"/>
        <v>5.4627689874631083E-2</v>
      </c>
      <c r="M93" s="200">
        <f t="shared" si="10"/>
        <v>5.5021209185924826E-2</v>
      </c>
      <c r="N93" s="200">
        <f t="shared" si="10"/>
        <v>5.4926168825382309E-2</v>
      </c>
      <c r="O93" s="200">
        <f t="shared" si="10"/>
        <v>5.5854663091511547E-2</v>
      </c>
      <c r="P93" s="200">
        <f t="shared" si="10"/>
        <v>5.6829819395916678E-2</v>
      </c>
      <c r="Q93" s="200">
        <f t="shared" si="10"/>
        <v>5.6532238701328459E-2</v>
      </c>
    </row>
    <row r="94" spans="1:17" x14ac:dyDescent="0.25">
      <c r="A94" s="142" t="s">
        <v>274</v>
      </c>
      <c r="B94" s="199">
        <f t="shared" ref="B94:Q94" si="11">IF(B$25=0,0,B$25/B$5)</f>
        <v>4.9717030491749768E-2</v>
      </c>
      <c r="C94" s="199">
        <f t="shared" si="11"/>
        <v>5.0346699797800015E-2</v>
      </c>
      <c r="D94" s="199">
        <f t="shared" si="11"/>
        <v>5.1459585685009371E-2</v>
      </c>
      <c r="E94" s="199">
        <f t="shared" si="11"/>
        <v>5.2141331941141844E-2</v>
      </c>
      <c r="F94" s="199">
        <f t="shared" si="11"/>
        <v>5.099503167849595E-2</v>
      </c>
      <c r="G94" s="199">
        <f t="shared" si="11"/>
        <v>5.273136009457919E-2</v>
      </c>
      <c r="H94" s="199">
        <f t="shared" si="11"/>
        <v>5.3573618855223354E-2</v>
      </c>
      <c r="I94" s="199">
        <f t="shared" si="11"/>
        <v>5.4822118926087016E-2</v>
      </c>
      <c r="J94" s="199">
        <f t="shared" si="11"/>
        <v>5.5657411750030951E-2</v>
      </c>
      <c r="K94" s="199">
        <f t="shared" si="11"/>
        <v>5.5917756585290024E-2</v>
      </c>
      <c r="L94" s="199">
        <f t="shared" si="11"/>
        <v>5.4627689874631083E-2</v>
      </c>
      <c r="M94" s="199">
        <f t="shared" si="11"/>
        <v>5.5021209185924826E-2</v>
      </c>
      <c r="N94" s="199">
        <f t="shared" si="11"/>
        <v>5.4926168825382309E-2</v>
      </c>
      <c r="O94" s="199">
        <f t="shared" si="11"/>
        <v>5.5854663091511547E-2</v>
      </c>
      <c r="P94" s="199">
        <f t="shared" si="11"/>
        <v>5.6829819395916678E-2</v>
      </c>
      <c r="Q94" s="199">
        <f t="shared" si="11"/>
        <v>5.6532238701328459E-2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0.7552330017781046</v>
      </c>
      <c r="C97" s="200">
        <f t="shared" si="14"/>
        <v>0.75209548387012004</v>
      </c>
      <c r="D97" s="200">
        <f t="shared" si="14"/>
        <v>0.74728281597730506</v>
      </c>
      <c r="E97" s="200">
        <f t="shared" si="14"/>
        <v>0.7445432498024781</v>
      </c>
      <c r="F97" s="200">
        <f t="shared" si="14"/>
        <v>0.74881390675773374</v>
      </c>
      <c r="G97" s="200">
        <f t="shared" si="14"/>
        <v>0.74193612539664866</v>
      </c>
      <c r="H97" s="200">
        <f t="shared" si="14"/>
        <v>0.73812859722326774</v>
      </c>
      <c r="I97" s="200">
        <f t="shared" si="14"/>
        <v>0.73518894856149408</v>
      </c>
      <c r="J97" s="200">
        <f t="shared" si="14"/>
        <v>0.7290940534856637</v>
      </c>
      <c r="K97" s="200">
        <f t="shared" si="14"/>
        <v>0.72814736316241047</v>
      </c>
      <c r="L97" s="200">
        <f t="shared" si="14"/>
        <v>0.73387281355428724</v>
      </c>
      <c r="M97" s="200">
        <f t="shared" si="14"/>
        <v>0.73253775345167105</v>
      </c>
      <c r="N97" s="200">
        <f t="shared" si="14"/>
        <v>0.73256576995867617</v>
      </c>
      <c r="O97" s="200">
        <f t="shared" si="14"/>
        <v>0.72931584737862487</v>
      </c>
      <c r="P97" s="200">
        <f t="shared" si="14"/>
        <v>0.72584530794924196</v>
      </c>
      <c r="Q97" s="200">
        <f t="shared" si="14"/>
        <v>0.72547950701257913</v>
      </c>
    </row>
    <row r="98" spans="1:17" x14ac:dyDescent="0.25">
      <c r="A98" s="127" t="s">
        <v>260</v>
      </c>
      <c r="B98" s="200">
        <f t="shared" ref="B98:Q98" si="15">IF(B$44=0,0,B$44/B$5)</f>
        <v>0.10905361035543457</v>
      </c>
      <c r="C98" s="200">
        <f t="shared" si="15"/>
        <v>0.1104727213628796</v>
      </c>
      <c r="D98" s="200">
        <f t="shared" si="15"/>
        <v>0.11211411044478693</v>
      </c>
      <c r="E98" s="200">
        <f t="shared" si="15"/>
        <v>0.11255861935545663</v>
      </c>
      <c r="F98" s="200">
        <f t="shared" si="15"/>
        <v>0.11099274881281934</v>
      </c>
      <c r="G98" s="200">
        <f t="shared" si="15"/>
        <v>0.11333589065324993</v>
      </c>
      <c r="H98" s="200">
        <f t="shared" si="15"/>
        <v>0.11492561635429291</v>
      </c>
      <c r="I98" s="200">
        <f t="shared" si="15"/>
        <v>0.11507333491337943</v>
      </c>
      <c r="J98" s="200">
        <f t="shared" si="15"/>
        <v>0.11810006825954245</v>
      </c>
      <c r="K98" s="200">
        <f t="shared" si="15"/>
        <v>0.1184069465714481</v>
      </c>
      <c r="L98" s="200">
        <f t="shared" si="15"/>
        <v>0.11609628771942063</v>
      </c>
      <c r="M98" s="200">
        <f t="shared" si="15"/>
        <v>0.11603099966665331</v>
      </c>
      <c r="N98" s="200">
        <f t="shared" si="15"/>
        <v>0.11595130603746179</v>
      </c>
      <c r="O98" s="200">
        <f t="shared" si="15"/>
        <v>0.11663293251037095</v>
      </c>
      <c r="P98" s="200">
        <f t="shared" si="15"/>
        <v>0.11742046965067628</v>
      </c>
      <c r="Q98" s="200">
        <f t="shared" si="15"/>
        <v>0.11820585224815437</v>
      </c>
    </row>
    <row r="99" spans="1:17" x14ac:dyDescent="0.25">
      <c r="A99" s="142" t="s">
        <v>271</v>
      </c>
      <c r="B99" s="199">
        <f t="shared" ref="B99:Q99" si="16">IF(B$45=0,0,B$45/B$5)</f>
        <v>5.0977068727304953E-2</v>
      </c>
      <c r="C99" s="199">
        <f t="shared" si="16"/>
        <v>5.1622696496552663E-2</v>
      </c>
      <c r="D99" s="199">
        <f t="shared" si="16"/>
        <v>5.2763787583384889E-2</v>
      </c>
      <c r="E99" s="199">
        <f t="shared" si="16"/>
        <v>5.3462812151218356E-2</v>
      </c>
      <c r="F99" s="199">
        <f t="shared" si="16"/>
        <v>5.2287459828421784E-2</v>
      </c>
      <c r="G99" s="199">
        <f t="shared" si="16"/>
        <v>5.4067794094655487E-2</v>
      </c>
      <c r="H99" s="199">
        <f t="shared" si="16"/>
        <v>5.4931399227601777E-2</v>
      </c>
      <c r="I99" s="199">
        <f t="shared" si="16"/>
        <v>5.621154153073165E-2</v>
      </c>
      <c r="J99" s="199">
        <f t="shared" si="16"/>
        <v>5.7068004180902715E-2</v>
      </c>
      <c r="K99" s="199">
        <f t="shared" si="16"/>
        <v>5.7334947247062028E-2</v>
      </c>
      <c r="L99" s="199">
        <f t="shared" si="16"/>
        <v>5.6012184831012557E-2</v>
      </c>
      <c r="M99" s="199">
        <f t="shared" si="16"/>
        <v>5.6415677573417533E-2</v>
      </c>
      <c r="N99" s="199">
        <f t="shared" si="16"/>
        <v>5.6318228491214962E-2</v>
      </c>
      <c r="O99" s="199">
        <f t="shared" si="16"/>
        <v>5.7270254699321704E-2</v>
      </c>
      <c r="P99" s="199">
        <f t="shared" si="16"/>
        <v>5.82701255576141E-2</v>
      </c>
      <c r="Q99" s="199">
        <f t="shared" si="16"/>
        <v>5.796500291915585E-2</v>
      </c>
    </row>
    <row r="100" spans="1:17" x14ac:dyDescent="0.25">
      <c r="A100" s="142" t="s">
        <v>270</v>
      </c>
      <c r="B100" s="199">
        <f t="shared" ref="B100:Q100" si="17">IF(B$51=0,0,B$51/B$5)</f>
        <v>5.8076541628129613E-2</v>
      </c>
      <c r="C100" s="199">
        <f t="shared" si="17"/>
        <v>5.8850024866326935E-2</v>
      </c>
      <c r="D100" s="199">
        <f t="shared" si="17"/>
        <v>5.9350322861402037E-2</v>
      </c>
      <c r="E100" s="199">
        <f t="shared" si="17"/>
        <v>5.9095807204238279E-2</v>
      </c>
      <c r="F100" s="199">
        <f t="shared" si="17"/>
        <v>5.8705288984397544E-2</v>
      </c>
      <c r="G100" s="199">
        <f t="shared" si="17"/>
        <v>5.9268096558594448E-2</v>
      </c>
      <c r="H100" s="199">
        <f t="shared" si="17"/>
        <v>5.9994217126691139E-2</v>
      </c>
      <c r="I100" s="199">
        <f t="shared" si="17"/>
        <v>5.8861793382647777E-2</v>
      </c>
      <c r="J100" s="199">
        <f t="shared" si="17"/>
        <v>6.1032064078639731E-2</v>
      </c>
      <c r="K100" s="199">
        <f t="shared" si="17"/>
        <v>6.1071999324386061E-2</v>
      </c>
      <c r="L100" s="199">
        <f t="shared" si="17"/>
        <v>6.0084102888408077E-2</v>
      </c>
      <c r="M100" s="199">
        <f t="shared" si="17"/>
        <v>5.9615322093235765E-2</v>
      </c>
      <c r="N100" s="199">
        <f t="shared" si="17"/>
        <v>5.9633077546246832E-2</v>
      </c>
      <c r="O100" s="199">
        <f t="shared" si="17"/>
        <v>5.9362677811049237E-2</v>
      </c>
      <c r="P100" s="199">
        <f t="shared" si="17"/>
        <v>5.9150344093062177E-2</v>
      </c>
      <c r="Q100" s="199">
        <f t="shared" si="17"/>
        <v>6.0240849328998515E-2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3.651163253909627E-2</v>
      </c>
      <c r="C104" s="200">
        <f t="shared" si="21"/>
        <v>3.6975886388784192E-2</v>
      </c>
      <c r="D104" s="200">
        <f t="shared" si="21"/>
        <v>3.7837983822372925E-2</v>
      </c>
      <c r="E104" s="200">
        <f t="shared" si="21"/>
        <v>3.8621539057841138E-2</v>
      </c>
      <c r="F104" s="200">
        <f t="shared" si="21"/>
        <v>3.8081662190281966E-2</v>
      </c>
      <c r="G104" s="200">
        <f t="shared" si="21"/>
        <v>3.9186920502312643E-2</v>
      </c>
      <c r="H104" s="200">
        <f t="shared" si="21"/>
        <v>3.9706298312794971E-2</v>
      </c>
      <c r="I104" s="200">
        <f t="shared" si="21"/>
        <v>4.0110932089425892E-2</v>
      </c>
      <c r="J104" s="200">
        <f t="shared" si="21"/>
        <v>4.139474173841539E-2</v>
      </c>
      <c r="K104" s="200">
        <f t="shared" si="21"/>
        <v>4.1494413484472199E-2</v>
      </c>
      <c r="L104" s="200">
        <f t="shared" si="21"/>
        <v>4.0573335499677302E-2</v>
      </c>
      <c r="M104" s="200">
        <f t="shared" si="21"/>
        <v>4.096066233537507E-2</v>
      </c>
      <c r="N104" s="200">
        <f t="shared" si="21"/>
        <v>4.1104326893701963E-2</v>
      </c>
      <c r="O104" s="200">
        <f t="shared" si="21"/>
        <v>4.1735926314345514E-2</v>
      </c>
      <c r="P104" s="200">
        <f t="shared" si="21"/>
        <v>4.2430890956470721E-2</v>
      </c>
      <c r="Q104" s="200">
        <f t="shared" si="21"/>
        <v>4.2526701294433131E-2</v>
      </c>
    </row>
    <row r="105" spans="1:17" x14ac:dyDescent="0.25">
      <c r="A105" s="142" t="s">
        <v>266</v>
      </c>
      <c r="B105" s="199">
        <f t="shared" ref="B105:Q105" si="22">IF(B$66=0,0,B$66/B$5)</f>
        <v>2.6775604118006311E-2</v>
      </c>
      <c r="C105" s="199">
        <f t="shared" si="22"/>
        <v>2.7110190212362911E-2</v>
      </c>
      <c r="D105" s="199">
        <f t="shared" si="22"/>
        <v>2.7888417026894229E-2</v>
      </c>
      <c r="E105" s="199">
        <f t="shared" si="22"/>
        <v>2.8714639604499041E-2</v>
      </c>
      <c r="F105" s="199">
        <f t="shared" si="22"/>
        <v>2.8240229728959957E-2</v>
      </c>
      <c r="G105" s="199">
        <f t="shared" si="22"/>
        <v>2.9251138233230528E-2</v>
      </c>
      <c r="H105" s="199">
        <f t="shared" si="22"/>
        <v>2.9648788229178123E-2</v>
      </c>
      <c r="I105" s="199">
        <f t="shared" si="22"/>
        <v>3.0243263023328991E-2</v>
      </c>
      <c r="J105" s="199">
        <f t="shared" si="22"/>
        <v>3.1163245616070329E-2</v>
      </c>
      <c r="K105" s="199">
        <f t="shared" si="22"/>
        <v>3.1256222564594607E-2</v>
      </c>
      <c r="L105" s="199">
        <f t="shared" si="22"/>
        <v>3.0500756847819416E-2</v>
      </c>
      <c r="M105" s="199">
        <f t="shared" si="22"/>
        <v>3.0966670717405716E-2</v>
      </c>
      <c r="N105" s="199">
        <f t="shared" si="22"/>
        <v>3.1107358728054344E-2</v>
      </c>
      <c r="O105" s="199">
        <f t="shared" si="22"/>
        <v>3.1784288318731022E-2</v>
      </c>
      <c r="P105" s="199">
        <f t="shared" si="22"/>
        <v>3.2514848866795579E-2</v>
      </c>
      <c r="Q105" s="199">
        <f t="shared" si="22"/>
        <v>3.2427845461501605E-2</v>
      </c>
    </row>
    <row r="106" spans="1:17" x14ac:dyDescent="0.25">
      <c r="A106" s="142" t="s">
        <v>265</v>
      </c>
      <c r="B106" s="199">
        <f t="shared" ref="B106:Q106" si="23">IF(B$67=0,0,B$67/B$5)</f>
        <v>9.736028421089957E-3</v>
      </c>
      <c r="C106" s="199">
        <f t="shared" si="23"/>
        <v>9.8656961764212805E-3</v>
      </c>
      <c r="D106" s="199">
        <f t="shared" si="23"/>
        <v>9.9495667954787037E-3</v>
      </c>
      <c r="E106" s="199">
        <f t="shared" si="23"/>
        <v>9.9068994533420916E-3</v>
      </c>
      <c r="F106" s="199">
        <f t="shared" si="23"/>
        <v>9.8414324613220056E-3</v>
      </c>
      <c r="G106" s="199">
        <f t="shared" si="23"/>
        <v>9.9357822690821114E-3</v>
      </c>
      <c r="H106" s="199">
        <f t="shared" si="23"/>
        <v>1.0057510083616841E-2</v>
      </c>
      <c r="I106" s="199">
        <f t="shared" si="23"/>
        <v>9.8676690660968978E-3</v>
      </c>
      <c r="J106" s="199">
        <f t="shared" si="23"/>
        <v>1.0231496122345066E-2</v>
      </c>
      <c r="K106" s="199">
        <f t="shared" si="23"/>
        <v>1.0238190919877587E-2</v>
      </c>
      <c r="L106" s="199">
        <f t="shared" si="23"/>
        <v>1.0072578651857888E-2</v>
      </c>
      <c r="M106" s="199">
        <f t="shared" si="23"/>
        <v>9.9939916179693482E-3</v>
      </c>
      <c r="N106" s="199">
        <f t="shared" si="23"/>
        <v>9.9969681656476191E-3</v>
      </c>
      <c r="O106" s="199">
        <f t="shared" si="23"/>
        <v>9.9516379956144947E-3</v>
      </c>
      <c r="P106" s="199">
        <f t="shared" si="23"/>
        <v>9.9160420896751405E-3</v>
      </c>
      <c r="Q106" s="199">
        <f t="shared" si="23"/>
        <v>1.0098855832931528E-2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1.8990555629966828</v>
      </c>
      <c r="C112" s="230">
        <f>IF(C$5=0,0,C$5/FBT_fec!C$5)</f>
        <v>1.875617970755096</v>
      </c>
      <c r="D112" s="230">
        <f>IF(D$5=0,0,D$5/FBT_fec!D$5)</f>
        <v>1.8232788151389556</v>
      </c>
      <c r="E112" s="230">
        <f>IF(E$5=0,0,E$5/FBT_fec!E$5)</f>
        <v>1.7671308056412183</v>
      </c>
      <c r="F112" s="230">
        <f>IF(F$5=0,0,F$5/FBT_fec!F$5)</f>
        <v>1.7967728026837624</v>
      </c>
      <c r="G112" s="230">
        <f>IF(G$5=0,0,G$5/FBT_fec!G$5)</f>
        <v>1.734032641201231</v>
      </c>
      <c r="H112" s="230">
        <f>IF(H$5=0,0,H$5/FBT_fec!H$5)</f>
        <v>1.7121272433996091</v>
      </c>
      <c r="I112" s="230">
        <f>IF(I$5=0,0,I$5/FBT_fec!I$5)</f>
        <v>1.6758340663831832</v>
      </c>
      <c r="J112" s="230">
        <f>IF(J$5=0,0,J$5/FBT_fec!J$5)</f>
        <v>1.6238214020386506</v>
      </c>
      <c r="K112" s="230">
        <f>IF(K$5=0,0,K$5/FBT_fec!K$5)</f>
        <v>1.6190000455718874</v>
      </c>
      <c r="L112" s="230">
        <f>IF(L$5=0,0,L$5/FBT_fec!L$5)</f>
        <v>1.657947324937953</v>
      </c>
      <c r="M112" s="230">
        <f>IF(M$5=0,0,M$5/FBT_fec!M$5)</f>
        <v>1.6313846630509234</v>
      </c>
      <c r="N112" s="230">
        <f>IF(N$5=0,0,N$5/FBT_fec!N$5)</f>
        <v>1.6236723694553139</v>
      </c>
      <c r="O112" s="230">
        <f>IF(O$5=0,0,O$5/FBT_fec!O$5)</f>
        <v>1.5898444616840868</v>
      </c>
      <c r="P112" s="230">
        <f>IF(P$5=0,0,P$5/FBT_fec!P$5)</f>
        <v>1.552510808874789</v>
      </c>
      <c r="Q112" s="230">
        <f>IF(Q$5=0,0,Q$5/FBT_fec!Q$5)</f>
        <v>1.5583828026157676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1.3251221999999998</v>
      </c>
      <c r="C117" s="273">
        <f>IF(C$10=0,0,C$10/FBT_fec!C$10)</f>
        <v>1.3251222</v>
      </c>
      <c r="D117" s="273">
        <f>IF(D$10=0,0,D$10/FBT_fec!D$10)</f>
        <v>1.3251222000000002</v>
      </c>
      <c r="E117" s="273">
        <f>IF(E$10=0,0,E$10/FBT_fec!E$10)</f>
        <v>1.3152788705294696</v>
      </c>
      <c r="F117" s="273">
        <f>IF(F$10=0,0,F$10/FBT_fec!F$10)</f>
        <v>1.3199976446724526</v>
      </c>
      <c r="G117" s="273">
        <f>IF(G$10=0,0,G$10/FBT_fec!G$10)</f>
        <v>1.3129554190374377</v>
      </c>
      <c r="H117" s="273">
        <f>IF(H$10=0,0,H$10/FBT_fec!H$10)</f>
        <v>1.3182156603377126</v>
      </c>
      <c r="I117" s="273">
        <f>IF(I$10=0,0,I$10/FBT_fec!I$10)</f>
        <v>1.310480550599902</v>
      </c>
      <c r="J117" s="273">
        <f>IF(J$10=0,0,J$10/FBT_fec!J$10)</f>
        <v>1.298895656037192</v>
      </c>
      <c r="K117" s="273">
        <f>IF(K$10=0,0,K$10/FBT_fec!K$10)</f>
        <v>1.3027149950249151</v>
      </c>
      <c r="L117" s="273">
        <f>IF(L$10=0,0,L$10/FBT_fec!L$10)</f>
        <v>1.3110462856565561</v>
      </c>
      <c r="M117" s="273">
        <f>IF(M$10=0,0,M$10/FBT_fec!M$10)</f>
        <v>1.3186035905325295</v>
      </c>
      <c r="N117" s="273">
        <f>IF(N$10=0,0,N$10/FBT_fec!N$10)</f>
        <v>1.3185448982984613</v>
      </c>
      <c r="O117" s="273">
        <f>IF(O$10=0,0,O$10/FBT_fec!O$10)</f>
        <v>1.3188213445290164</v>
      </c>
      <c r="P117" s="273">
        <f>IF(P$10=0,0,P$10/FBT_fec!P$10)</f>
        <v>1.3125534153618343</v>
      </c>
      <c r="Q117" s="273">
        <f>IF(Q$10=0,0,Q$10/FBT_fec!Q$10)</f>
        <v>1.3174347297311457</v>
      </c>
    </row>
    <row r="118" spans="1:17" x14ac:dyDescent="0.25">
      <c r="A118" s="127" t="s">
        <v>263</v>
      </c>
      <c r="B118" s="296">
        <f>IF(B$15=0,0,B$15/FBT_fec!B$15)</f>
        <v>1.1385393223911977</v>
      </c>
      <c r="C118" s="296">
        <f>IF(C$15=0,0,C$15/FBT_fec!C$15)</f>
        <v>1.1387295091723724</v>
      </c>
      <c r="D118" s="296">
        <f>IF(D$15=0,0,D$15/FBT_fec!D$15)</f>
        <v>1.1314218279661508</v>
      </c>
      <c r="E118" s="296">
        <f>IF(E$15=0,0,E$15/FBT_fec!E$15)</f>
        <v>1.1111072994881863</v>
      </c>
      <c r="F118" s="296">
        <f>IF(F$15=0,0,F$15/FBT_fec!F$15)</f>
        <v>1.1049082415987188</v>
      </c>
      <c r="G118" s="296">
        <f>IF(G$15=0,0,G$15/FBT_fec!G$15)</f>
        <v>1.1026341105381925</v>
      </c>
      <c r="H118" s="296">
        <f>IF(H$15=0,0,H$15/FBT_fec!H$15)</f>
        <v>1.1060944250493625</v>
      </c>
      <c r="I118" s="296">
        <f>IF(I$15=0,0,I$15/FBT_fec!I$15)</f>
        <v>1.1078781927629038</v>
      </c>
      <c r="J118" s="296">
        <f>IF(J$15=0,0,J$15/FBT_fec!J$15)</f>
        <v>1.0898492996636433</v>
      </c>
      <c r="K118" s="296">
        <f>IF(K$15=0,0,K$15/FBT_fec!K$15)</f>
        <v>1.0916961586943941</v>
      </c>
      <c r="L118" s="296">
        <f>IF(L$15=0,0,L$15/FBT_fec!L$15)</f>
        <v>1.092166234029643</v>
      </c>
      <c r="M118" s="296">
        <f>IF(M$15=0,0,M$15/FBT_fec!M$15)</f>
        <v>1.0824097300700273</v>
      </c>
      <c r="N118" s="296">
        <f>IF(N$15=0,0,N$15/FBT_fec!N$15)</f>
        <v>1.0754318381797066</v>
      </c>
      <c r="O118" s="296">
        <f>IF(O$15=0,0,O$15/FBT_fec!O$15)</f>
        <v>1.0708268614435916</v>
      </c>
      <c r="P118" s="296">
        <f>IF(P$15=0,0,P$15/FBT_fec!P$15)</f>
        <v>1.063937435904559</v>
      </c>
      <c r="Q118" s="296">
        <f>IF(Q$15=0,0,Q$15/FBT_fec!Q$15)</f>
        <v>1.0623693020842129</v>
      </c>
    </row>
    <row r="119" spans="1:17" x14ac:dyDescent="0.25">
      <c r="A119" s="127" t="s">
        <v>262</v>
      </c>
      <c r="B119" s="296">
        <f>IF(B$24=0,0,B$24/FBT_fec!B$24)</f>
        <v>1.8753374876472462</v>
      </c>
      <c r="C119" s="296">
        <f>IF(C$24=0,0,C$24/FBT_fec!C$24)</f>
        <v>1.875650752541455</v>
      </c>
      <c r="D119" s="296">
        <f>IF(D$24=0,0,D$24/FBT_fec!D$24)</f>
        <v>1.8636139539484957</v>
      </c>
      <c r="E119" s="296">
        <f>IF(E$24=0,0,E$24/FBT_fec!E$24)</f>
        <v>1.8301530132068085</v>
      </c>
      <c r="F119" s="296">
        <f>IF(F$24=0,0,F$24/FBT_fec!F$24)</f>
        <v>1.8199422761513684</v>
      </c>
      <c r="G119" s="296">
        <f>IF(G$24=0,0,G$24/FBT_fec!G$24)</f>
        <v>1.8161964562699158</v>
      </c>
      <c r="H119" s="296">
        <f>IF(H$24=0,0,H$24/FBT_fec!H$24)</f>
        <v>1.8218960903486281</v>
      </c>
      <c r="I119" s="296">
        <f>IF(I$24=0,0,I$24/FBT_fec!I$24)</f>
        <v>1.824834211497939</v>
      </c>
      <c r="J119" s="296">
        <f>IF(J$24=0,0,J$24/FBT_fec!J$24)</f>
        <v>1.795138039899046</v>
      </c>
      <c r="K119" s="296">
        <f>IF(K$24=0,0,K$24/FBT_fec!K$24)</f>
        <v>1.7981800814927353</v>
      </c>
      <c r="L119" s="296">
        <f>IF(L$24=0,0,L$24/FBT_fec!L$24)</f>
        <v>1.7989543629609959</v>
      </c>
      <c r="M119" s="296">
        <f>IF(M$24=0,0,M$24/FBT_fec!M$24)</f>
        <v>1.7828840022242032</v>
      </c>
      <c r="N119" s="296">
        <f>IF(N$24=0,0,N$24/FBT_fec!N$24)</f>
        <v>1.7713904139138972</v>
      </c>
      <c r="O119" s="296">
        <f>IF(O$24=0,0,O$24/FBT_fec!O$24)</f>
        <v>1.7638053570492409</v>
      </c>
      <c r="P119" s="296">
        <f>IF(P$24=0,0,P$24/FBT_fec!P$24)</f>
        <v>1.7524574855022363</v>
      </c>
      <c r="Q119" s="296">
        <f>IF(Q$24=0,0,Q$24/FBT_fec!Q$24)</f>
        <v>1.749874544288788</v>
      </c>
    </row>
    <row r="120" spans="1:17" x14ac:dyDescent="0.25">
      <c r="A120" s="127" t="s">
        <v>261</v>
      </c>
      <c r="B120" s="296">
        <f>IF(B$33=0,0,B$33/FBT_fec!B$33)</f>
        <v>2.6689328870186273</v>
      </c>
      <c r="C120" s="296">
        <f>IF(C$33=0,0,C$33/FBT_fec!C$33)</f>
        <v>2.6711007576902488</v>
      </c>
      <c r="D120" s="296">
        <f>IF(D$33=0,0,D$33/FBT_fec!D$33)</f>
        <v>2.6186376418542165</v>
      </c>
      <c r="E120" s="296">
        <f>IF(E$33=0,0,E$33/FBT_fec!E$33)</f>
        <v>2.5271126497037968</v>
      </c>
      <c r="F120" s="296">
        <f>IF(F$33=0,0,F$33/FBT_fec!F$33)</f>
        <v>2.552522800328819</v>
      </c>
      <c r="G120" s="296">
        <f>IF(G$33=0,0,G$33/FBT_fec!G$33)</f>
        <v>2.4870097206974662</v>
      </c>
      <c r="H120" s="296">
        <f>IF(H$33=0,0,H$33/FBT_fec!H$33)</f>
        <v>2.4856768239116986</v>
      </c>
      <c r="I120" s="296">
        <f>IF(I$33=0,0,I$33/FBT_fec!I$33)</f>
        <v>2.3870622191650304</v>
      </c>
      <c r="J120" s="296">
        <f>IF(J$33=0,0,J$33/FBT_fec!J$33)</f>
        <v>2.3982560772950787</v>
      </c>
      <c r="K120" s="296">
        <f>IF(K$33=0,0,K$33/FBT_fec!K$33)</f>
        <v>2.3926999111096259</v>
      </c>
      <c r="L120" s="296">
        <f>IF(L$33=0,0,L$33/FBT_fec!L$33)</f>
        <v>2.4106243780882912</v>
      </c>
      <c r="M120" s="296">
        <f>IF(M$33=0,0,M$33/FBT_fec!M$33)</f>
        <v>2.3534962167516809</v>
      </c>
      <c r="N120" s="296">
        <f>IF(N$33=0,0,N$33/FBT_fec!N$33)</f>
        <v>2.3430678118630821</v>
      </c>
      <c r="O120" s="296">
        <f>IF(O$33=0,0,O$33/FBT_fec!O$33)</f>
        <v>2.2838488419106415</v>
      </c>
      <c r="P120" s="296">
        <f>IF(P$33=0,0,P$33/FBT_fec!P$33)</f>
        <v>2.222240931207855</v>
      </c>
      <c r="Q120" s="296">
        <f>IF(Q$33=0,0,Q$33/FBT_fec!Q$33)</f>
        <v>2.2717705638185022</v>
      </c>
    </row>
    <row r="121" spans="1:17" x14ac:dyDescent="0.25">
      <c r="A121" s="127" t="s">
        <v>260</v>
      </c>
      <c r="B121" s="296">
        <f>IF(B$44=0,0,B$44/FBT_fec!B$44)</f>
        <v>2.1650139604286678</v>
      </c>
      <c r="C121" s="296">
        <f>IF(C$44=0,0,C$44/FBT_fec!C$44)</f>
        <v>2.1661195354754073</v>
      </c>
      <c r="D121" s="296">
        <f>IF(D$44=0,0,D$44/FBT_fec!D$44)</f>
        <v>2.1369597528064892</v>
      </c>
      <c r="E121" s="296">
        <f>IF(E$44=0,0,E$44/FBT_fec!E$44)</f>
        <v>2.0793635975504281</v>
      </c>
      <c r="F121" s="296">
        <f>IF(F$44=0,0,F$44/FBT_fec!F$44)</f>
        <v>2.0848305089409114</v>
      </c>
      <c r="G121" s="296">
        <f>IF(G$44=0,0,G$44/FBT_fec!G$44)</f>
        <v>2.0545074087085871</v>
      </c>
      <c r="H121" s="296">
        <f>IF(H$44=0,0,H$44/FBT_fec!H$44)</f>
        <v>2.0570074324181755</v>
      </c>
      <c r="I121" s="296">
        <f>IF(I$44=0,0,I$44/FBT_fec!I$44)</f>
        <v>2.0159914944685409</v>
      </c>
      <c r="J121" s="296">
        <f>IF(J$44=0,0,J$44/FBT_fec!J$44)</f>
        <v>2.0048015584258243</v>
      </c>
      <c r="K121" s="296">
        <f>IF(K$44=0,0,K$44/FBT_fec!K$44)</f>
        <v>2.0040429471054866</v>
      </c>
      <c r="L121" s="296">
        <f>IF(L$44=0,0,L$44/FBT_fec!L$44)</f>
        <v>2.0122041615827135</v>
      </c>
      <c r="M121" s="296">
        <f>IF(M$44=0,0,M$44/FBT_fec!M$44)</f>
        <v>1.9788523479211955</v>
      </c>
      <c r="N121" s="296">
        <f>IF(N$44=0,0,N$44/FBT_fec!N$44)</f>
        <v>1.9681447064401458</v>
      </c>
      <c r="O121" s="296">
        <f>IF(O$44=0,0,O$44/FBT_fec!O$44)</f>
        <v>1.9384687987663674</v>
      </c>
      <c r="P121" s="296">
        <f>IF(P$44=0,0,P$44/FBT_fec!P$44)</f>
        <v>1.90573024753029</v>
      </c>
      <c r="Q121" s="296">
        <f>IF(Q$44=0,0,Q$44/FBT_fec!Q$44)</f>
        <v>1.9257331520888936</v>
      </c>
    </row>
    <row r="122" spans="1:17" x14ac:dyDescent="0.25">
      <c r="A122" s="127" t="s">
        <v>259</v>
      </c>
      <c r="B122" s="296">
        <f>IF(B$65=0,0,B$65/FBT_fec!B$65)</f>
        <v>0.80071333096149033</v>
      </c>
      <c r="C122" s="296">
        <f>IF(C$65=0,0,C$65/FBT_fec!C$65)</f>
        <v>0.80088676061521991</v>
      </c>
      <c r="D122" s="296">
        <f>IF(D$65=0,0,D$65/FBT_fec!D$65)</f>
        <v>0.79668971134833733</v>
      </c>
      <c r="E122" s="296">
        <f>IF(E$65=0,0,E$65/FBT_fec!E$65)</f>
        <v>0.788145517081423</v>
      </c>
      <c r="F122" s="296">
        <f>IF(F$65=0,0,F$65/FBT_fec!F$65)</f>
        <v>0.790163922962549</v>
      </c>
      <c r="G122" s="296">
        <f>IF(G$65=0,0,G$65/FBT_fec!G$65)</f>
        <v>0.78470521655224446</v>
      </c>
      <c r="H122" s="296">
        <f>IF(H$65=0,0,H$65/FBT_fec!H$65)</f>
        <v>0.78506130967911014</v>
      </c>
      <c r="I122" s="296">
        <f>IF(I$65=0,0,I$65/FBT_fec!I$65)</f>
        <v>0.77625052015681439</v>
      </c>
      <c r="J122" s="296">
        <f>IF(J$65=0,0,J$65/FBT_fec!J$65)</f>
        <v>0.77623205642743143</v>
      </c>
      <c r="K122" s="296">
        <f>IF(K$65=0,0,K$65/FBT_fec!K$65)</f>
        <v>0.77579080314341153</v>
      </c>
      <c r="L122" s="296">
        <f>IF(L$65=0,0,L$65/FBT_fec!L$65)</f>
        <v>0.77681852908906668</v>
      </c>
      <c r="M122" s="296">
        <f>IF(M$65=0,0,M$65/FBT_fec!M$65)</f>
        <v>0.77166975940718818</v>
      </c>
      <c r="N122" s="296">
        <f>IF(N$65=0,0,N$65/FBT_fec!N$65)</f>
        <v>0.77071547034733989</v>
      </c>
      <c r="O122" s="296">
        <f>IF(O$65=0,0,O$65/FBT_fec!O$65)</f>
        <v>0.76625413441357915</v>
      </c>
      <c r="P122" s="296">
        <f>IF(P$65=0,0,P$65/FBT_fec!P$65)</f>
        <v>0.76072014844927338</v>
      </c>
      <c r="Q122" s="296">
        <f>IF(Q$65=0,0,Q$65/FBT_fec!Q$65)</f>
        <v>0.76532161484634953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70926.230406664472</v>
      </c>
      <c r="C3" s="46">
        <v>81220.937164659583</v>
      </c>
      <c r="D3" s="46">
        <v>81393.704330683351</v>
      </c>
      <c r="E3" s="46">
        <v>84758.782400186727</v>
      </c>
      <c r="F3" s="46">
        <v>83017.103714910074</v>
      </c>
      <c r="G3" s="46">
        <v>83546.023683357897</v>
      </c>
      <c r="H3" s="46">
        <v>92449.11153749896</v>
      </c>
      <c r="I3" s="46">
        <v>98907.160483586675</v>
      </c>
      <c r="J3" s="46">
        <v>88304.388556604463</v>
      </c>
      <c r="K3" s="46">
        <v>69175.898460358774</v>
      </c>
      <c r="L3" s="46">
        <v>96645</v>
      </c>
      <c r="M3" s="46">
        <v>108276.3127927357</v>
      </c>
      <c r="N3" s="46">
        <v>109584.95131422328</v>
      </c>
      <c r="O3" s="46">
        <v>109437.71452610646</v>
      </c>
      <c r="P3" s="46">
        <v>121506.58709604773</v>
      </c>
      <c r="Q3" s="46">
        <v>127933.46857473311</v>
      </c>
    </row>
    <row r="5" spans="1:17" x14ac:dyDescent="0.25">
      <c r="A5" s="31" t="s">
        <v>257</v>
      </c>
      <c r="B5" s="46">
        <v>82749.874485170847</v>
      </c>
      <c r="C5" s="46">
        <v>85295.731515130698</v>
      </c>
      <c r="D5" s="46">
        <v>84795.162190511997</v>
      </c>
      <c r="E5" s="46">
        <v>95442.387515170922</v>
      </c>
      <c r="F5" s="46">
        <v>98793.942517357529</v>
      </c>
      <c r="G5" s="46">
        <v>98386.69832780202</v>
      </c>
      <c r="H5" s="46">
        <v>95544.923284473945</v>
      </c>
      <c r="I5" s="46">
        <v>95319.412872285713</v>
      </c>
      <c r="J5" s="46">
        <v>90423.097241189011</v>
      </c>
      <c r="K5" s="46">
        <v>78219.939306395259</v>
      </c>
      <c r="L5" s="46">
        <v>91910.805691304209</v>
      </c>
      <c r="M5" s="46">
        <v>94121.979218472101</v>
      </c>
      <c r="N5" s="46">
        <v>98335.772169185031</v>
      </c>
      <c r="O5" s="46">
        <v>103967.06117857654</v>
      </c>
      <c r="P5" s="46">
        <v>97958.678980419529</v>
      </c>
      <c r="Q5" s="46">
        <v>101293.3139127201</v>
      </c>
    </row>
    <row r="6" spans="1:17" x14ac:dyDescent="0.25">
      <c r="A6" s="294" t="s">
        <v>256</v>
      </c>
      <c r="B6" s="293">
        <v>103437.34310646355</v>
      </c>
      <c r="C6" s="293">
        <v>92167.909054765187</v>
      </c>
      <c r="D6" s="293">
        <v>90403.646004016089</v>
      </c>
      <c r="E6" s="293">
        <v>103907.12698636924</v>
      </c>
      <c r="F6" s="293">
        <v>106766.34596614372</v>
      </c>
      <c r="G6" s="293">
        <v>104477.4851414702</v>
      </c>
      <c r="H6" s="293">
        <v>100821.67104428525</v>
      </c>
      <c r="I6" s="293">
        <v>103043.65252223084</v>
      </c>
      <c r="J6" s="293">
        <v>103161.26820811737</v>
      </c>
      <c r="K6" s="293">
        <v>104483.19454574471</v>
      </c>
      <c r="L6" s="293">
        <v>98005.546449169648</v>
      </c>
      <c r="M6" s="293">
        <v>102270.07193642943</v>
      </c>
      <c r="N6" s="293">
        <v>107431.49043555446</v>
      </c>
      <c r="O6" s="293">
        <v>111352.10027105021</v>
      </c>
      <c r="P6" s="293">
        <v>107255.67992676015</v>
      </c>
      <c r="Q6" s="293">
        <v>109657.9536450552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13799.338458886643</v>
      </c>
      <c r="F7" s="291">
        <v>2859.2189797744795</v>
      </c>
      <c r="G7" s="291">
        <v>6937.5423063596754</v>
      </c>
      <c r="H7" s="291">
        <v>6277.9198128827547</v>
      </c>
      <c r="I7" s="291">
        <v>12080.340972055599</v>
      </c>
      <c r="J7" s="291">
        <v>117.61568588652881</v>
      </c>
      <c r="K7" s="291">
        <v>1321.9263376273448</v>
      </c>
      <c r="L7" s="291">
        <v>5744.8488542425093</v>
      </c>
      <c r="M7" s="291">
        <v>16097.304776306739</v>
      </c>
      <c r="N7" s="291">
        <v>5161.4184991250222</v>
      </c>
      <c r="O7" s="291">
        <v>5842.2718774760524</v>
      </c>
      <c r="P7" s="291">
        <v>10185.857189070528</v>
      </c>
      <c r="Q7" s="291">
        <v>9941.9144587138435</v>
      </c>
    </row>
    <row r="8" spans="1:17" x14ac:dyDescent="0.25">
      <c r="A8" s="290" t="s">
        <v>254</v>
      </c>
      <c r="B8" s="289"/>
      <c r="C8" s="289">
        <f>B6+C7-C6</f>
        <v>11269.434051698365</v>
      </c>
      <c r="D8" s="289">
        <f t="shared" ref="D8:Q8" si="0">C6+D7-D6</f>
        <v>1764.2630507490976</v>
      </c>
      <c r="E8" s="289">
        <f t="shared" si="0"/>
        <v>295.85747653349245</v>
      </c>
      <c r="F8" s="289">
        <f t="shared" si="0"/>
        <v>0</v>
      </c>
      <c r="G8" s="289">
        <f t="shared" si="0"/>
        <v>9226.403131033192</v>
      </c>
      <c r="H8" s="289">
        <f t="shared" si="0"/>
        <v>9933.7339100677054</v>
      </c>
      <c r="I8" s="289">
        <f t="shared" si="0"/>
        <v>9858.3594941100018</v>
      </c>
      <c r="J8" s="289">
        <f t="shared" si="0"/>
        <v>0</v>
      </c>
      <c r="K8" s="289">
        <f t="shared" si="0"/>
        <v>0</v>
      </c>
      <c r="L8" s="289">
        <f t="shared" si="0"/>
        <v>12222.496950817571</v>
      </c>
      <c r="M8" s="289">
        <f t="shared" si="0"/>
        <v>11832.779289046957</v>
      </c>
      <c r="N8" s="289">
        <f t="shared" si="0"/>
        <v>0</v>
      </c>
      <c r="O8" s="289">
        <f t="shared" si="0"/>
        <v>1921.6620419803075</v>
      </c>
      <c r="P8" s="289">
        <f t="shared" si="0"/>
        <v>14282.277533360582</v>
      </c>
      <c r="Q8" s="289">
        <f t="shared" si="0"/>
        <v>7539.6407404187921</v>
      </c>
    </row>
    <row r="9" spans="1:17" x14ac:dyDescent="0.25">
      <c r="A9" s="288" t="s">
        <v>253</v>
      </c>
      <c r="B9" s="287">
        <f>B6-B5</f>
        <v>20687.468621292704</v>
      </c>
      <c r="C9" s="287">
        <f t="shared" ref="C9:Q9" si="1">C6-C5</f>
        <v>6872.1775396344892</v>
      </c>
      <c r="D9" s="287">
        <f t="shared" si="1"/>
        <v>5608.4838135040918</v>
      </c>
      <c r="E9" s="287">
        <f t="shared" si="1"/>
        <v>8464.7394711983216</v>
      </c>
      <c r="F9" s="287">
        <f t="shared" si="1"/>
        <v>7972.4034487861936</v>
      </c>
      <c r="G9" s="287">
        <f t="shared" si="1"/>
        <v>6090.7868136681791</v>
      </c>
      <c r="H9" s="287">
        <f t="shared" si="1"/>
        <v>5276.7477598113037</v>
      </c>
      <c r="I9" s="287">
        <f t="shared" si="1"/>
        <v>7724.2396499451279</v>
      </c>
      <c r="J9" s="287">
        <f t="shared" si="1"/>
        <v>12738.170966928359</v>
      </c>
      <c r="K9" s="287">
        <f t="shared" si="1"/>
        <v>26263.255239349455</v>
      </c>
      <c r="L9" s="287">
        <f t="shared" si="1"/>
        <v>6094.7407578654384</v>
      </c>
      <c r="M9" s="287">
        <f t="shared" si="1"/>
        <v>8148.0927179573337</v>
      </c>
      <c r="N9" s="287">
        <f t="shared" si="1"/>
        <v>9095.7182663694257</v>
      </c>
      <c r="O9" s="287">
        <f t="shared" si="1"/>
        <v>7385.0390924736712</v>
      </c>
      <c r="P9" s="287">
        <f t="shared" si="1"/>
        <v>9297.0009463406168</v>
      </c>
      <c r="Q9" s="287">
        <f t="shared" si="1"/>
        <v>8364.6397323350975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2913.0873460676685</v>
      </c>
      <c r="C12" s="38">
        <v>3002.1953699999999</v>
      </c>
      <c r="D12" s="38">
        <v>2982.8825200000001</v>
      </c>
      <c r="E12" s="38">
        <v>3235.6263499999995</v>
      </c>
      <c r="F12" s="38">
        <v>3352.1013399999997</v>
      </c>
      <c r="G12" s="38">
        <v>3315.3767144775838</v>
      </c>
      <c r="H12" s="38">
        <v>3200.0744799999998</v>
      </c>
      <c r="I12" s="38">
        <v>3131.70093</v>
      </c>
      <c r="J12" s="38">
        <v>2966.12194</v>
      </c>
      <c r="K12" s="38">
        <v>2557.6922800000002</v>
      </c>
      <c r="L12" s="38">
        <v>2950.9384812234312</v>
      </c>
      <c r="M12" s="38">
        <v>2895.6215031998527</v>
      </c>
      <c r="N12" s="38">
        <v>2997.8974678948043</v>
      </c>
      <c r="O12" s="38">
        <v>3109.7966724286953</v>
      </c>
      <c r="P12" s="38">
        <v>2866.7272560870042</v>
      </c>
      <c r="Q12" s="38">
        <v>2878.1433583378689</v>
      </c>
    </row>
    <row r="13" spans="1:17" x14ac:dyDescent="0.25">
      <c r="A13" s="55" t="s">
        <v>33</v>
      </c>
      <c r="B13" s="54">
        <v>17.005936769104736</v>
      </c>
      <c r="C13" s="54">
        <v>15.699769999999999</v>
      </c>
      <c r="D13" s="54">
        <v>17.499610000000001</v>
      </c>
      <c r="E13" s="54">
        <v>25.199069999999999</v>
      </c>
      <c r="F13" s="54">
        <v>27.201350000000001</v>
      </c>
      <c r="G13" s="54">
        <v>25.866455096653503</v>
      </c>
      <c r="H13" s="54">
        <v>25.899139999999999</v>
      </c>
      <c r="I13" s="54">
        <v>32.00038</v>
      </c>
      <c r="J13" s="54">
        <v>25.89845</v>
      </c>
      <c r="K13" s="54">
        <v>14.30034</v>
      </c>
      <c r="L13" s="54">
        <v>16.337183229748355</v>
      </c>
      <c r="M13" s="54">
        <v>15.668068752851639</v>
      </c>
      <c r="N13" s="54">
        <v>11.560283639281865</v>
      </c>
      <c r="O13" s="54">
        <v>6.1144451455398725</v>
      </c>
      <c r="P13" s="54">
        <v>0</v>
      </c>
      <c r="Q13" s="54">
        <v>3.0333169500483859</v>
      </c>
    </row>
    <row r="14" spans="1:17" x14ac:dyDescent="0.25">
      <c r="A14" s="52" t="s">
        <v>32</v>
      </c>
      <c r="B14" s="51">
        <v>191.17403154911085</v>
      </c>
      <c r="C14" s="51">
        <v>192.90257</v>
      </c>
      <c r="D14" s="51">
        <v>187.97098</v>
      </c>
      <c r="E14" s="51">
        <v>105.59979</v>
      </c>
      <c r="F14" s="51">
        <v>101.60055</v>
      </c>
      <c r="G14" s="51">
        <v>91.308687900775766</v>
      </c>
      <c r="H14" s="51">
        <v>149.08687999999998</v>
      </c>
      <c r="I14" s="51">
        <v>93.692759999999993</v>
      </c>
      <c r="J14" s="51">
        <v>74.996809999999996</v>
      </c>
      <c r="K14" s="51">
        <v>63.799440000000004</v>
      </c>
      <c r="L14" s="51">
        <v>95.656438287956036</v>
      </c>
      <c r="M14" s="51">
        <v>54.623416900970113</v>
      </c>
      <c r="N14" s="51">
        <v>56.579018533176281</v>
      </c>
      <c r="O14" s="51">
        <v>57.537668154246404</v>
      </c>
      <c r="P14" s="51">
        <v>42.682751602241041</v>
      </c>
      <c r="Q14" s="51">
        <v>43.948983590643486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85.698507159137932</v>
      </c>
      <c r="C16" s="51">
        <v>95.601820000000004</v>
      </c>
      <c r="D16" s="51">
        <v>84.628100000000003</v>
      </c>
      <c r="E16" s="51">
        <v>6.6028000000000002</v>
      </c>
      <c r="F16" s="51">
        <v>5.4980200000000004</v>
      </c>
      <c r="G16" s="51">
        <v>5.4933380296710697</v>
      </c>
      <c r="H16" s="51">
        <v>12.085140000000001</v>
      </c>
      <c r="I16" s="51">
        <v>12.898999999999999</v>
      </c>
      <c r="J16" s="51">
        <v>6.5888499999999999</v>
      </c>
      <c r="K16" s="51">
        <v>5.5073299999999996</v>
      </c>
      <c r="L16" s="51">
        <v>5.4933611782519094</v>
      </c>
      <c r="M16" s="51">
        <v>5.4962779078997741</v>
      </c>
      <c r="N16" s="51">
        <v>4.3947318652791818</v>
      </c>
      <c r="O16" s="51">
        <v>3.2975556722284525</v>
      </c>
      <c r="P16" s="51">
        <v>3.2951134793179802</v>
      </c>
      <c r="Q16" s="51">
        <v>3.2488321033258094</v>
      </c>
    </row>
    <row r="17" spans="1:17" x14ac:dyDescent="0.25">
      <c r="A17" s="53" t="s">
        <v>76</v>
      </c>
      <c r="B17" s="51">
        <v>104.52013257258618</v>
      </c>
      <c r="C17" s="51">
        <v>96.30077</v>
      </c>
      <c r="D17" s="51">
        <v>101.44184</v>
      </c>
      <c r="E17" s="51">
        <v>94.197360000000003</v>
      </c>
      <c r="F17" s="51">
        <v>93.202349999999996</v>
      </c>
      <c r="G17" s="51">
        <v>82.949249182505241</v>
      </c>
      <c r="H17" s="51">
        <v>134.10346999999999</v>
      </c>
      <c r="I17" s="51">
        <v>77.893739999999994</v>
      </c>
      <c r="J17" s="51">
        <v>65.51191</v>
      </c>
      <c r="K17" s="51">
        <v>56.388910000000003</v>
      </c>
      <c r="L17" s="51">
        <v>90.163077109704133</v>
      </c>
      <c r="M17" s="51">
        <v>48.171183149532823</v>
      </c>
      <c r="N17" s="51">
        <v>51.228595589412336</v>
      </c>
      <c r="O17" s="51">
        <v>53.284610951778767</v>
      </c>
      <c r="P17" s="51">
        <v>38.432609269292819</v>
      </c>
      <c r="Q17" s="51">
        <v>38.861053484093453</v>
      </c>
    </row>
    <row r="18" spans="1:17" x14ac:dyDescent="0.25">
      <c r="A18" s="53" t="s">
        <v>29</v>
      </c>
      <c r="B18" s="51">
        <v>0.95539181738671908</v>
      </c>
      <c r="C18" s="51">
        <v>0.99997999999999998</v>
      </c>
      <c r="D18" s="51">
        <v>1.9010400000000001</v>
      </c>
      <c r="E18" s="51">
        <v>4.7996299999999996</v>
      </c>
      <c r="F18" s="51">
        <v>2.9001800000000002</v>
      </c>
      <c r="G18" s="51">
        <v>2.8661006885994644</v>
      </c>
      <c r="H18" s="51">
        <v>2.8982700000000001</v>
      </c>
      <c r="I18" s="51">
        <v>2.90002</v>
      </c>
      <c r="J18" s="51">
        <v>2.8960499999999998</v>
      </c>
      <c r="K18" s="51">
        <v>1.9032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0.9559558435375155</v>
      </c>
      <c r="N19" s="51">
        <v>0.9556910784847642</v>
      </c>
      <c r="O19" s="51">
        <v>0.95550153023918516</v>
      </c>
      <c r="P19" s="51">
        <v>0.95502885363023593</v>
      </c>
      <c r="Q19" s="51">
        <v>1.8390980032242239</v>
      </c>
    </row>
    <row r="20" spans="1:17" x14ac:dyDescent="0.25">
      <c r="A20" s="52" t="s">
        <v>27</v>
      </c>
      <c r="B20" s="51">
        <v>919.75675329839805</v>
      </c>
      <c r="C20" s="51">
        <v>955.96909000000005</v>
      </c>
      <c r="D20" s="51">
        <v>963.45296999999994</v>
      </c>
      <c r="E20" s="51">
        <v>1009.79662</v>
      </c>
      <c r="F20" s="51">
        <v>1048.80627</v>
      </c>
      <c r="G20" s="51">
        <v>1017.5240293182164</v>
      </c>
      <c r="H20" s="51">
        <v>971.49265000000003</v>
      </c>
      <c r="I20" s="51">
        <v>952.30865000000006</v>
      </c>
      <c r="J20" s="51">
        <v>916.07533999999998</v>
      </c>
      <c r="K20" s="51">
        <v>766.79547000000002</v>
      </c>
      <c r="L20" s="51">
        <v>916.49848038017569</v>
      </c>
      <c r="M20" s="51">
        <v>930.79569980146243</v>
      </c>
      <c r="N20" s="51">
        <v>908.69677196036685</v>
      </c>
      <c r="O20" s="51">
        <v>994.93435605562934</v>
      </c>
      <c r="P20" s="51">
        <v>850.09453377500165</v>
      </c>
      <c r="Q20" s="51">
        <v>911.24383092830408</v>
      </c>
    </row>
    <row r="21" spans="1:17" x14ac:dyDescent="0.25">
      <c r="A21" s="53" t="s">
        <v>66</v>
      </c>
      <c r="B21" s="51">
        <v>907.38446527297845</v>
      </c>
      <c r="C21" s="51">
        <v>944.96587</v>
      </c>
      <c r="D21" s="51">
        <v>952.85114999999996</v>
      </c>
      <c r="E21" s="51">
        <v>1009.79662</v>
      </c>
      <c r="F21" s="51">
        <v>1048.80627</v>
      </c>
      <c r="G21" s="51">
        <v>1017.5240293182164</v>
      </c>
      <c r="H21" s="51">
        <v>962.09261000000004</v>
      </c>
      <c r="I21" s="51">
        <v>943.90952000000004</v>
      </c>
      <c r="J21" s="51">
        <v>907.07466999999997</v>
      </c>
      <c r="K21" s="51">
        <v>758.89652999999998</v>
      </c>
      <c r="L21" s="51">
        <v>908.13887228938256</v>
      </c>
      <c r="M21" s="51">
        <v>893.56081993133</v>
      </c>
      <c r="N21" s="51">
        <v>871.93778099446627</v>
      </c>
      <c r="O21" s="51">
        <v>963.57308390506955</v>
      </c>
      <c r="P21" s="51">
        <v>814.22027155335707</v>
      </c>
      <c r="Q21" s="51">
        <v>871.50018864846857</v>
      </c>
    </row>
    <row r="22" spans="1:17" x14ac:dyDescent="0.25">
      <c r="A22" s="53" t="s">
        <v>25</v>
      </c>
      <c r="B22" s="51">
        <v>12.372288025419627</v>
      </c>
      <c r="C22" s="51">
        <v>11.003219999999999</v>
      </c>
      <c r="D22" s="51">
        <v>10.60182</v>
      </c>
      <c r="E22" s="51">
        <v>0</v>
      </c>
      <c r="F22" s="51">
        <v>0</v>
      </c>
      <c r="G22" s="51">
        <v>0</v>
      </c>
      <c r="H22" s="51">
        <v>9.4000400000000006</v>
      </c>
      <c r="I22" s="51">
        <v>8.3991299999999995</v>
      </c>
      <c r="J22" s="51">
        <v>9.0006699999999995</v>
      </c>
      <c r="K22" s="51">
        <v>7.8989399999999996</v>
      </c>
      <c r="L22" s="51">
        <v>8.3596080907931416</v>
      </c>
      <c r="M22" s="51">
        <v>37.234879870132417</v>
      </c>
      <c r="N22" s="51">
        <v>36.758990965900601</v>
      </c>
      <c r="O22" s="51">
        <v>31.361272150559806</v>
      </c>
      <c r="P22" s="51">
        <v>35.874262221644535</v>
      </c>
      <c r="Q22" s="51">
        <v>39.74364227983547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2.70011</v>
      </c>
      <c r="F23" s="51">
        <v>4.5019600000000004</v>
      </c>
      <c r="G23" s="51">
        <v>5.2784786282830289</v>
      </c>
      <c r="H23" s="51">
        <v>7.2069099999999988</v>
      </c>
      <c r="I23" s="51">
        <v>4.4986800000000002</v>
      </c>
      <c r="J23" s="51">
        <v>3.3994299999999997</v>
      </c>
      <c r="K23" s="51">
        <v>3.4007200000000002</v>
      </c>
      <c r="L23" s="51">
        <v>8.0036359781335289</v>
      </c>
      <c r="M23" s="51">
        <v>7.7156091408934229</v>
      </c>
      <c r="N23" s="51">
        <v>12.306658904300608</v>
      </c>
      <c r="O23" s="51">
        <v>8.3866245072303496</v>
      </c>
      <c r="P23" s="51">
        <v>6.2800349254391765</v>
      </c>
      <c r="Q23" s="51">
        <v>6.9044354524395777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2.70011</v>
      </c>
      <c r="F24" s="51">
        <v>4.3973100000000001</v>
      </c>
      <c r="G24" s="51">
        <v>5.1351716109173635</v>
      </c>
      <c r="H24" s="51">
        <v>6.1839299999999993</v>
      </c>
      <c r="I24" s="51">
        <v>3.79982</v>
      </c>
      <c r="J24" s="51">
        <v>2.88503</v>
      </c>
      <c r="K24" s="51">
        <v>2.5000800000000001</v>
      </c>
      <c r="L24" s="51">
        <v>5.7084137369572439</v>
      </c>
      <c r="M24" s="51">
        <v>6.0188690997082928</v>
      </c>
      <c r="N24" s="51">
        <v>10.222589693784187</v>
      </c>
      <c r="O24" s="51">
        <v>6.8070361214655506</v>
      </c>
      <c r="P24" s="51">
        <v>4.7768936142467506</v>
      </c>
      <c r="Q24" s="51">
        <v>5.4218091481825086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0.2866122815779481</v>
      </c>
      <c r="N25" s="51">
        <v>0.64488861995017188</v>
      </c>
      <c r="O25" s="51">
        <v>0.19107594070597203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0.10465000000000001</v>
      </c>
      <c r="G26" s="51">
        <v>0.14330701736566545</v>
      </c>
      <c r="H26" s="51">
        <v>1.02298</v>
      </c>
      <c r="I26" s="51">
        <v>0.69886000000000004</v>
      </c>
      <c r="J26" s="51">
        <v>0.51439999999999997</v>
      </c>
      <c r="K26" s="51">
        <v>0.90064</v>
      </c>
      <c r="L26" s="51">
        <v>2.2952222411762846</v>
      </c>
      <c r="M26" s="51">
        <v>1.4101277596071817</v>
      </c>
      <c r="N26" s="51">
        <v>1.4391805905662507</v>
      </c>
      <c r="O26" s="51">
        <v>1.3885124450588269</v>
      </c>
      <c r="P26" s="51">
        <v>1.5031413111924263</v>
      </c>
      <c r="Q26" s="51">
        <v>1.4826263042570691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152.38493314413014</v>
      </c>
      <c r="C29" s="51">
        <v>154.77681999999999</v>
      </c>
      <c r="D29" s="51">
        <v>152.51143999999999</v>
      </c>
      <c r="E29" s="51">
        <v>501.61953</v>
      </c>
      <c r="F29" s="51">
        <v>510.59618999999998</v>
      </c>
      <c r="G29" s="51">
        <v>483.56561323806164</v>
      </c>
      <c r="H29" s="51">
        <v>391.29113999999998</v>
      </c>
      <c r="I29" s="51">
        <v>358.2097</v>
      </c>
      <c r="J29" s="51">
        <v>352.29097999999999</v>
      </c>
      <c r="K29" s="51">
        <v>347.08974999999998</v>
      </c>
      <c r="L29" s="51">
        <v>380.64867225711055</v>
      </c>
      <c r="M29" s="51">
        <v>323.72895771021814</v>
      </c>
      <c r="N29" s="51">
        <v>466.18235324015791</v>
      </c>
      <c r="O29" s="51">
        <v>467.58790321377785</v>
      </c>
      <c r="P29" s="51">
        <v>373.86301437017107</v>
      </c>
      <c r="Q29" s="51">
        <v>321.00888293586343</v>
      </c>
    </row>
    <row r="30" spans="1:17" x14ac:dyDescent="0.25">
      <c r="A30" s="63" t="s">
        <v>21</v>
      </c>
      <c r="B30" s="62">
        <v>1632.7656913069245</v>
      </c>
      <c r="C30" s="62">
        <v>1682.8471199999999</v>
      </c>
      <c r="D30" s="62">
        <v>1661.4475199999999</v>
      </c>
      <c r="E30" s="62">
        <v>1590.7112299999999</v>
      </c>
      <c r="F30" s="62">
        <v>1659.3950199999999</v>
      </c>
      <c r="G30" s="62">
        <v>1691.8334502955936</v>
      </c>
      <c r="H30" s="62">
        <v>1655.0977600000001</v>
      </c>
      <c r="I30" s="62">
        <v>1690.9907599999999</v>
      </c>
      <c r="J30" s="62">
        <v>1593.46093</v>
      </c>
      <c r="K30" s="62">
        <v>1362.30656</v>
      </c>
      <c r="L30" s="62">
        <v>1533.7940710903067</v>
      </c>
      <c r="M30" s="62">
        <v>1563.0897508934572</v>
      </c>
      <c r="N30" s="62">
        <v>1542.5723816175209</v>
      </c>
      <c r="O30" s="62">
        <v>1575.2356753522711</v>
      </c>
      <c r="P30" s="62">
        <v>1593.8069214141512</v>
      </c>
      <c r="Q30" s="62">
        <v>1592.0039084805699</v>
      </c>
    </row>
    <row r="32" spans="1:17" x14ac:dyDescent="0.25">
      <c r="A32" s="31" t="s">
        <v>63</v>
      </c>
      <c r="B32" s="70">
        <v>2784.2093674393682</v>
      </c>
      <c r="C32" s="70">
        <v>2864.8917558218882</v>
      </c>
      <c r="D32" s="70">
        <v>2879.3101856070602</v>
      </c>
      <c r="E32" s="70">
        <v>2810.6986235857203</v>
      </c>
      <c r="F32" s="70">
        <v>2899.1333032609687</v>
      </c>
      <c r="G32" s="70">
        <v>2787.8027890648395</v>
      </c>
      <c r="H32" s="70">
        <v>2851.0058311866724</v>
      </c>
      <c r="I32" s="70">
        <v>2661.1552295214483</v>
      </c>
      <c r="J32" s="70">
        <v>2493.3229735940286</v>
      </c>
      <c r="K32" s="70">
        <v>2056.8987693190443</v>
      </c>
      <c r="L32" s="70">
        <v>2515.9967951280037</v>
      </c>
      <c r="M32" s="70">
        <v>2405.1007868570487</v>
      </c>
      <c r="N32" s="70">
        <v>2341.6918086635801</v>
      </c>
      <c r="O32" s="70">
        <v>2525.9730598318383</v>
      </c>
      <c r="P32" s="70">
        <v>2110.0863361785896</v>
      </c>
      <c r="Q32" s="70">
        <v>2267.7522334641562</v>
      </c>
    </row>
    <row r="34" spans="1:17" x14ac:dyDescent="0.25">
      <c r="A34" s="184" t="s">
        <v>252</v>
      </c>
      <c r="B34" s="190">
        <f t="shared" ref="B34:Q34" si="2">IF(B$12=0,"",B$12/B$3*1000)</f>
        <v>41.072073467955583</v>
      </c>
      <c r="C34" s="190">
        <f t="shared" si="2"/>
        <v>36.963318508793307</v>
      </c>
      <c r="D34" s="190">
        <f t="shared" si="2"/>
        <v>36.647582814037492</v>
      </c>
      <c r="E34" s="190">
        <f t="shared" si="2"/>
        <v>38.174526088907946</v>
      </c>
      <c r="F34" s="190">
        <f t="shared" si="2"/>
        <v>40.378442393166196</v>
      </c>
      <c r="G34" s="190">
        <f t="shared" si="2"/>
        <v>39.683237673201148</v>
      </c>
      <c r="H34" s="190">
        <f t="shared" si="2"/>
        <v>34.614442765109693</v>
      </c>
      <c r="I34" s="190">
        <f t="shared" si="2"/>
        <v>31.66303546364265</v>
      </c>
      <c r="J34" s="190">
        <f t="shared" si="2"/>
        <v>33.58974552095642</v>
      </c>
      <c r="K34" s="190">
        <f t="shared" si="2"/>
        <v>36.973748616589127</v>
      </c>
      <c r="L34" s="190">
        <f t="shared" si="2"/>
        <v>30.533793587080872</v>
      </c>
      <c r="M34" s="190">
        <f t="shared" si="2"/>
        <v>26.742889820626779</v>
      </c>
      <c r="N34" s="190">
        <f t="shared" si="2"/>
        <v>27.356835331328021</v>
      </c>
      <c r="O34" s="190">
        <f t="shared" si="2"/>
        <v>28.416133194072238</v>
      </c>
      <c r="P34" s="190">
        <f t="shared" si="2"/>
        <v>23.593183913732449</v>
      </c>
      <c r="Q34" s="190">
        <f t="shared" si="2"/>
        <v>22.497188502761372</v>
      </c>
    </row>
    <row r="35" spans="1:17" x14ac:dyDescent="0.25">
      <c r="A35" s="286" t="s">
        <v>251</v>
      </c>
      <c r="B35" s="285">
        <f t="shared" ref="B35:Q35" si="3">IF(B$12=0,"",B$12/B$5*1000)</f>
        <v>35.203525856582502</v>
      </c>
      <c r="C35" s="285">
        <f t="shared" si="3"/>
        <v>35.197486634690947</v>
      </c>
      <c r="D35" s="285">
        <f t="shared" si="3"/>
        <v>35.17750827928441</v>
      </c>
      <c r="E35" s="285">
        <f t="shared" si="3"/>
        <v>33.901355930410737</v>
      </c>
      <c r="F35" s="285">
        <f t="shared" si="3"/>
        <v>33.930231495833411</v>
      </c>
      <c r="G35" s="285">
        <f t="shared" si="3"/>
        <v>33.697407991388282</v>
      </c>
      <c r="H35" s="285">
        <f t="shared" si="3"/>
        <v>33.492878218889231</v>
      </c>
      <c r="I35" s="285">
        <f t="shared" si="3"/>
        <v>32.854807175491402</v>
      </c>
      <c r="J35" s="285">
        <f t="shared" si="3"/>
        <v>32.802702301695646</v>
      </c>
      <c r="K35" s="285">
        <f t="shared" si="3"/>
        <v>32.698724937400755</v>
      </c>
      <c r="L35" s="285">
        <f t="shared" si="3"/>
        <v>32.106545677932438</v>
      </c>
      <c r="M35" s="285">
        <f t="shared" si="3"/>
        <v>30.764562403417528</v>
      </c>
      <c r="N35" s="285">
        <f t="shared" si="3"/>
        <v>30.486336780240791</v>
      </c>
      <c r="O35" s="285">
        <f t="shared" si="3"/>
        <v>29.911364591591443</v>
      </c>
      <c r="P35" s="285">
        <f t="shared" si="3"/>
        <v>29.264658179598563</v>
      </c>
      <c r="Q35" s="285">
        <f t="shared" si="3"/>
        <v>28.41395198914941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17.03531841650565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17.035318416505643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0.95575897207398508</v>
      </c>
      <c r="C37" s="283">
        <f t="shared" si="4"/>
        <v>0.95426559658637011</v>
      </c>
      <c r="D37" s="283">
        <f t="shared" si="4"/>
        <v>0.96527776950701372</v>
      </c>
      <c r="E37" s="283">
        <f t="shared" si="4"/>
        <v>0.86867218879760966</v>
      </c>
      <c r="F37" s="283">
        <f t="shared" si="4"/>
        <v>0.86487042281990467</v>
      </c>
      <c r="G37" s="283">
        <f t="shared" si="4"/>
        <v>0.84087059455146229</v>
      </c>
      <c r="H37" s="283">
        <f t="shared" si="4"/>
        <v>0.89091858611574337</v>
      </c>
      <c r="I37" s="283">
        <f t="shared" si="4"/>
        <v>0.84974756178951238</v>
      </c>
      <c r="J37" s="283">
        <f t="shared" si="4"/>
        <v>0.84060029359211996</v>
      </c>
      <c r="K37" s="283">
        <f t="shared" si="4"/>
        <v>0.80420103129804343</v>
      </c>
      <c r="L37" s="283">
        <f t="shared" si="4"/>
        <v>0.85260902968227759</v>
      </c>
      <c r="M37" s="283">
        <f t="shared" si="4"/>
        <v>0.83059915952387209</v>
      </c>
      <c r="N37" s="283">
        <f t="shared" si="4"/>
        <v>0.78111137346801007</v>
      </c>
      <c r="O37" s="283">
        <f t="shared" si="4"/>
        <v>0.81226309174068889</v>
      </c>
      <c r="P37" s="283">
        <f t="shared" si="4"/>
        <v>0.73606107162729995</v>
      </c>
      <c r="Q37" s="283">
        <f t="shared" si="4"/>
        <v>0.7879219174036507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2913.0873460676685</v>
      </c>
      <c r="C5" s="96">
        <v>3002.195369999999</v>
      </c>
      <c r="D5" s="96">
        <v>2982.8825200000001</v>
      </c>
      <c r="E5" s="96">
        <v>3235.6263499999995</v>
      </c>
      <c r="F5" s="96">
        <v>3352.1013400000002</v>
      </c>
      <c r="G5" s="96">
        <v>3315.3767144775838</v>
      </c>
      <c r="H5" s="96">
        <v>3200.0744799999998</v>
      </c>
      <c r="I5" s="96">
        <v>3131.70093</v>
      </c>
      <c r="J5" s="96">
        <v>2966.12194</v>
      </c>
      <c r="K5" s="96">
        <v>2557.6922800000002</v>
      </c>
      <c r="L5" s="96">
        <v>2950.9384812234307</v>
      </c>
      <c r="M5" s="96">
        <v>2895.6215031998527</v>
      </c>
      <c r="N5" s="96">
        <v>2997.8974678948043</v>
      </c>
      <c r="O5" s="96">
        <v>3109.7966724286953</v>
      </c>
      <c r="P5" s="96">
        <v>2866.7272560870042</v>
      </c>
      <c r="Q5" s="96">
        <v>2878.1433583378689</v>
      </c>
    </row>
    <row r="6" spans="1:17" x14ac:dyDescent="0.25">
      <c r="A6" s="132" t="s">
        <v>83</v>
      </c>
      <c r="B6" s="160">
        <v>114.31740297899562</v>
      </c>
      <c r="C6" s="160">
        <v>117.81424212948832</v>
      </c>
      <c r="D6" s="160">
        <v>117.05635381587385</v>
      </c>
      <c r="E6" s="160">
        <v>126.97470326171761</v>
      </c>
      <c r="F6" s="160">
        <v>131.54549595929271</v>
      </c>
      <c r="G6" s="160">
        <v>130.104322621059</v>
      </c>
      <c r="H6" s="160">
        <v>125.57955201267146</v>
      </c>
      <c r="I6" s="160">
        <v>122.89638953249194</v>
      </c>
      <c r="J6" s="160">
        <v>116.39862345958772</v>
      </c>
      <c r="K6" s="160">
        <v>100.37074221743373</v>
      </c>
      <c r="L6" s="160">
        <v>115.80278359302174</v>
      </c>
      <c r="M6" s="160">
        <v>113.63199620594325</v>
      </c>
      <c r="N6" s="160">
        <v>117.64558086102785</v>
      </c>
      <c r="O6" s="160">
        <v>122.03680739771156</v>
      </c>
      <c r="P6" s="160">
        <v>112.49810803213583</v>
      </c>
      <c r="Q6" s="160">
        <v>112.94610666946581</v>
      </c>
    </row>
    <row r="7" spans="1:17" x14ac:dyDescent="0.25">
      <c r="A7" s="76" t="s">
        <v>82</v>
      </c>
      <c r="B7" s="159">
        <v>142.89675372374452</v>
      </c>
      <c r="C7" s="159">
        <v>147.2678026618604</v>
      </c>
      <c r="D7" s="159">
        <v>146.32044226984232</v>
      </c>
      <c r="E7" s="159">
        <v>158.71837907714701</v>
      </c>
      <c r="F7" s="159">
        <v>164.43186994911588</v>
      </c>
      <c r="G7" s="159">
        <v>162.63040327632373</v>
      </c>
      <c r="H7" s="159">
        <v>156.97444001583932</v>
      </c>
      <c r="I7" s="159">
        <v>153.62048691561495</v>
      </c>
      <c r="J7" s="159">
        <v>145.49827932448466</v>
      </c>
      <c r="K7" s="159">
        <v>125.46342777179217</v>
      </c>
      <c r="L7" s="159">
        <v>144.7534794912772</v>
      </c>
      <c r="M7" s="159">
        <v>142.03999525742907</v>
      </c>
      <c r="N7" s="159">
        <v>147.05697607628483</v>
      </c>
      <c r="O7" s="159">
        <v>152.54600924713947</v>
      </c>
      <c r="P7" s="159">
        <v>140.6226350401698</v>
      </c>
      <c r="Q7" s="159">
        <v>141.18263333683228</v>
      </c>
    </row>
    <row r="8" spans="1:17" x14ac:dyDescent="0.25">
      <c r="A8" s="76" t="s">
        <v>81</v>
      </c>
      <c r="B8" s="159">
        <v>196.48303637014871</v>
      </c>
      <c r="C8" s="159">
        <v>202.49322866005804</v>
      </c>
      <c r="D8" s="159">
        <v>201.19060812103316</v>
      </c>
      <c r="E8" s="159">
        <v>218.23777123107712</v>
      </c>
      <c r="F8" s="159">
        <v>226.0938211800343</v>
      </c>
      <c r="G8" s="159">
        <v>223.61680450494512</v>
      </c>
      <c r="H8" s="159">
        <v>215.83985502177904</v>
      </c>
      <c r="I8" s="159">
        <v>211.22816950897052</v>
      </c>
      <c r="J8" s="159">
        <v>200.0601340711664</v>
      </c>
      <c r="K8" s="159">
        <v>172.51221318621421</v>
      </c>
      <c r="L8" s="159">
        <v>199.03603430050612</v>
      </c>
      <c r="M8" s="159">
        <v>195.30499347896495</v>
      </c>
      <c r="N8" s="159">
        <v>202.20334210489162</v>
      </c>
      <c r="O8" s="159">
        <v>209.75076271481674</v>
      </c>
      <c r="P8" s="159">
        <v>193.35612318023345</v>
      </c>
      <c r="Q8" s="159">
        <v>194.12612083814435</v>
      </c>
    </row>
    <row r="9" spans="1:17" x14ac:dyDescent="0.25">
      <c r="A9" s="76" t="s">
        <v>80</v>
      </c>
      <c r="B9" s="159">
        <v>125.03465950827645</v>
      </c>
      <c r="C9" s="159">
        <v>128.85932732912784</v>
      </c>
      <c r="D9" s="159">
        <v>128.03038698611203</v>
      </c>
      <c r="E9" s="159">
        <v>138.87858169250362</v>
      </c>
      <c r="F9" s="159">
        <v>143.87788620547639</v>
      </c>
      <c r="G9" s="159">
        <v>142.30160286678327</v>
      </c>
      <c r="H9" s="159">
        <v>137.35263501385938</v>
      </c>
      <c r="I9" s="159">
        <v>134.41792605116305</v>
      </c>
      <c r="J9" s="159">
        <v>127.31099440892407</v>
      </c>
      <c r="K9" s="159">
        <v>109.78049930031814</v>
      </c>
      <c r="L9" s="159">
        <v>126.65929455486753</v>
      </c>
      <c r="M9" s="159">
        <v>124.28499585025043</v>
      </c>
      <c r="N9" s="159">
        <v>128.67485406674922</v>
      </c>
      <c r="O9" s="159">
        <v>133.47775809124701</v>
      </c>
      <c r="P9" s="159">
        <v>123.04480566014855</v>
      </c>
      <c r="Q9" s="159">
        <v>123.53480416972822</v>
      </c>
    </row>
    <row r="10" spans="1:17" x14ac:dyDescent="0.25">
      <c r="A10" s="129" t="s">
        <v>79</v>
      </c>
      <c r="B10" s="158">
        <v>96.45530876352754</v>
      </c>
      <c r="C10" s="158">
        <v>99.405766796755756</v>
      </c>
      <c r="D10" s="158">
        <v>98.766298532143566</v>
      </c>
      <c r="E10" s="158">
        <v>107.13490587707423</v>
      </c>
      <c r="F10" s="158">
        <v>110.99151221565319</v>
      </c>
      <c r="G10" s="158">
        <v>109.77552221151851</v>
      </c>
      <c r="H10" s="158">
        <v>105.95774701069152</v>
      </c>
      <c r="I10" s="158">
        <v>103.69382866804006</v>
      </c>
      <c r="J10" s="158">
        <v>98.211338544027143</v>
      </c>
      <c r="K10" s="158">
        <v>84.687813745959701</v>
      </c>
      <c r="L10" s="158">
        <v>97.708598656612082</v>
      </c>
      <c r="M10" s="158">
        <v>95.876996798764623</v>
      </c>
      <c r="N10" s="158">
        <v>99.263458851492231</v>
      </c>
      <c r="O10" s="158">
        <v>102.96855624181913</v>
      </c>
      <c r="P10" s="158">
        <v>94.920278652114575</v>
      </c>
      <c r="Q10" s="158">
        <v>95.298277502361771</v>
      </c>
    </row>
    <row r="11" spans="1:17" x14ac:dyDescent="0.25">
      <c r="A11" s="92" t="s">
        <v>125</v>
      </c>
      <c r="B11" s="91">
        <v>19.291061752705509</v>
      </c>
      <c r="C11" s="91">
        <v>19.881153359351153</v>
      </c>
      <c r="D11" s="91">
        <v>19.753259706428711</v>
      </c>
      <c r="E11" s="91">
        <v>21.426981175414845</v>
      </c>
      <c r="F11" s="91">
        <v>22.19830244313064</v>
      </c>
      <c r="G11" s="91">
        <v>21.955104442303703</v>
      </c>
      <c r="H11" s="91">
        <v>21.191549402138307</v>
      </c>
      <c r="I11" s="91">
        <v>20.738765733608012</v>
      </c>
      <c r="J11" s="91">
        <v>19.642267708805427</v>
      </c>
      <c r="K11" s="91">
        <v>16.93756274919194</v>
      </c>
      <c r="L11" s="91">
        <v>19.541719731322416</v>
      </c>
      <c r="M11" s="91">
        <v>19.175399359752923</v>
      </c>
      <c r="N11" s="91">
        <v>19.852691770298449</v>
      </c>
      <c r="O11" s="91">
        <v>20.593711248363824</v>
      </c>
      <c r="P11" s="91">
        <v>18.98405573042292</v>
      </c>
      <c r="Q11" s="91">
        <v>19.059655500472353</v>
      </c>
    </row>
    <row r="12" spans="1:17" x14ac:dyDescent="0.25">
      <c r="A12" s="92" t="s">
        <v>26</v>
      </c>
      <c r="B12" s="91">
        <v>28.936592629058261</v>
      </c>
      <c r="C12" s="91">
        <v>29.821730039026725</v>
      </c>
      <c r="D12" s="91">
        <v>29.629889559643065</v>
      </c>
      <c r="E12" s="91">
        <v>32.140471763122264</v>
      </c>
      <c r="F12" s="91">
        <v>33.297453664695958</v>
      </c>
      <c r="G12" s="91">
        <v>32.932656663455553</v>
      </c>
      <c r="H12" s="91">
        <v>31.787324103207453</v>
      </c>
      <c r="I12" s="91">
        <v>31.108148600412015</v>
      </c>
      <c r="J12" s="91">
        <v>29.463401563208137</v>
      </c>
      <c r="K12" s="91">
        <v>25.40634412378791</v>
      </c>
      <c r="L12" s="91">
        <v>29.312579596983625</v>
      </c>
      <c r="M12" s="91">
        <v>28.763099039629381</v>
      </c>
      <c r="N12" s="91">
        <v>29.779037655447667</v>
      </c>
      <c r="O12" s="91">
        <v>30.890566872545733</v>
      </c>
      <c r="P12" s="91">
        <v>28.476083595634375</v>
      </c>
      <c r="Q12" s="91">
        <v>28.589483250708525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48.227654381763777</v>
      </c>
      <c r="C14" s="157">
        <v>49.702883398377885</v>
      </c>
      <c r="D14" s="157">
        <v>49.383149266071783</v>
      </c>
      <c r="E14" s="157">
        <v>53.567452938537116</v>
      </c>
      <c r="F14" s="157">
        <v>55.495756107826587</v>
      </c>
      <c r="G14" s="157">
        <v>54.887761105759246</v>
      </c>
      <c r="H14" s="157">
        <v>52.97887350534576</v>
      </c>
      <c r="I14" s="157">
        <v>51.846914334020035</v>
      </c>
      <c r="J14" s="157">
        <v>49.105669272013571</v>
      </c>
      <c r="K14" s="157">
        <v>42.343906872979851</v>
      </c>
      <c r="L14" s="157">
        <v>48.854299328306041</v>
      </c>
      <c r="M14" s="157">
        <v>47.938498399382311</v>
      </c>
      <c r="N14" s="157">
        <v>49.631729425746116</v>
      </c>
      <c r="O14" s="157">
        <v>51.484278120909565</v>
      </c>
      <c r="P14" s="157">
        <v>47.460139326057288</v>
      </c>
      <c r="Q14" s="157">
        <v>47.649138751180885</v>
      </c>
    </row>
    <row r="15" spans="1:17" x14ac:dyDescent="0.25">
      <c r="A15" s="156" t="s">
        <v>283</v>
      </c>
      <c r="B15" s="204">
        <v>169.28140580355335</v>
      </c>
      <c r="C15" s="204">
        <v>174.4595311968767</v>
      </c>
      <c r="D15" s="204">
        <v>173.33724888615697</v>
      </c>
      <c r="E15" s="204">
        <v>188.02435770502873</v>
      </c>
      <c r="F15" s="204">
        <v>194.79279534723352</v>
      </c>
      <c r="G15" s="204">
        <v>192.65870340370304</v>
      </c>
      <c r="H15" s="204">
        <v>185.95841534986073</v>
      </c>
      <c r="I15" s="204">
        <v>181.98518376124957</v>
      </c>
      <c r="J15" s="204">
        <v>172.36328064990997</v>
      </c>
      <c r="K15" s="204">
        <v>148.62916670032391</v>
      </c>
      <c r="L15" s="204">
        <v>171.48095995666765</v>
      </c>
      <c r="M15" s="204">
        <v>168.26645428203483</v>
      </c>
      <c r="N15" s="204">
        <v>174.20977730214514</v>
      </c>
      <c r="O15" s="204">
        <v>180.71231306626032</v>
      </c>
      <c r="P15" s="204">
        <v>166.58739073541619</v>
      </c>
      <c r="Q15" s="204">
        <v>167.25078788361094</v>
      </c>
    </row>
    <row r="16" spans="1:17" x14ac:dyDescent="0.25">
      <c r="A16" s="152" t="s">
        <v>289</v>
      </c>
      <c r="B16" s="264">
        <v>101.568843482132</v>
      </c>
      <c r="C16" s="264">
        <v>104.67571871812601</v>
      </c>
      <c r="D16" s="264">
        <v>104.00234933169418</v>
      </c>
      <c r="E16" s="264">
        <v>112.81461462301723</v>
      </c>
      <c r="F16" s="264">
        <v>116.87567720834011</v>
      </c>
      <c r="G16" s="264">
        <v>115.59522204222181</v>
      </c>
      <c r="H16" s="264">
        <v>111.57504920991643</v>
      </c>
      <c r="I16" s="264">
        <v>109.19111025674975</v>
      </c>
      <c r="J16" s="264">
        <v>103.41796838994598</v>
      </c>
      <c r="K16" s="264">
        <v>89.177500020194344</v>
      </c>
      <c r="L16" s="264">
        <v>102.88857597400059</v>
      </c>
      <c r="M16" s="264">
        <v>100.95987256922089</v>
      </c>
      <c r="N16" s="264">
        <v>104.52586638128707</v>
      </c>
      <c r="O16" s="264">
        <v>108.42738783975619</v>
      </c>
      <c r="P16" s="264">
        <v>99.952434441249707</v>
      </c>
      <c r="Q16" s="264">
        <v>100.35047273016656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15.145076431675397</v>
      </c>
      <c r="C18" s="83">
        <v>16.895240289525688</v>
      </c>
      <c r="D18" s="83">
        <v>14.955908629626604</v>
      </c>
      <c r="E18" s="83">
        <v>1.1668804274194806</v>
      </c>
      <c r="F18" s="83">
        <v>0.97163808195929746</v>
      </c>
      <c r="G18" s="83">
        <v>0.97081066032929353</v>
      </c>
      <c r="H18" s="83">
        <v>2.1357474599600548</v>
      </c>
      <c r="I18" s="83">
        <v>2.2795769420978691</v>
      </c>
      <c r="J18" s="83">
        <v>1.1644151124072879</v>
      </c>
      <c r="K18" s="83">
        <v>0.97328339255166463</v>
      </c>
      <c r="L18" s="83">
        <v>0.97081475126433825</v>
      </c>
      <c r="M18" s="83">
        <v>0.97133021057526114</v>
      </c>
      <c r="N18" s="83">
        <v>0.77665938652556221</v>
      </c>
      <c r="O18" s="83">
        <v>0.58276082453647982</v>
      </c>
      <c r="P18" s="83">
        <v>0.5823292277734079</v>
      </c>
      <c r="Q18" s="83">
        <v>0.57415014741366577</v>
      </c>
    </row>
    <row r="19" spans="1:17" x14ac:dyDescent="0.25">
      <c r="A19" s="154" t="s">
        <v>125</v>
      </c>
      <c r="B19" s="83">
        <v>7.8616788981846941</v>
      </c>
      <c r="C19" s="83">
        <v>6.7586068138712871</v>
      </c>
      <c r="D19" s="83">
        <v>7.3032019392599778</v>
      </c>
      <c r="E19" s="83">
        <v>8.0572955651993716</v>
      </c>
      <c r="F19" s="83">
        <v>7.8493478706097353</v>
      </c>
      <c r="G19" s="83">
        <v>6.9080373779116355</v>
      </c>
      <c r="H19" s="83">
        <v>13.012340478381594</v>
      </c>
      <c r="I19" s="83">
        <v>6.6109890271438552</v>
      </c>
      <c r="J19" s="83">
        <v>5.1920322998360797</v>
      </c>
      <c r="K19" s="83">
        <v>4.7603192373009664</v>
      </c>
      <c r="L19" s="83">
        <v>8.2604843178130434</v>
      </c>
      <c r="M19" s="83">
        <v>3.1774023014661656</v>
      </c>
      <c r="N19" s="83">
        <v>3.9139851312039213</v>
      </c>
      <c r="O19" s="83">
        <v>3.5874503831941484</v>
      </c>
      <c r="P19" s="83">
        <v>2.5087300202856224</v>
      </c>
      <c r="Q19" s="83">
        <v>2.1628438162841856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78.562088152271912</v>
      </c>
      <c r="C21" s="83">
        <v>81.021871614729022</v>
      </c>
      <c r="D21" s="83">
        <v>81.743238762807593</v>
      </c>
      <c r="E21" s="83">
        <v>103.59043863039838</v>
      </c>
      <c r="F21" s="83">
        <v>108.05469125577108</v>
      </c>
      <c r="G21" s="83">
        <v>107.71637400398087</v>
      </c>
      <c r="H21" s="83">
        <v>96.426961271574783</v>
      </c>
      <c r="I21" s="83">
        <v>100.30054428750803</v>
      </c>
      <c r="J21" s="83">
        <v>97.061520977702614</v>
      </c>
      <c r="K21" s="83">
        <v>83.443897390341718</v>
      </c>
      <c r="L21" s="83">
        <v>93.657276904923208</v>
      </c>
      <c r="M21" s="83">
        <v>96.811140057179472</v>
      </c>
      <c r="N21" s="83">
        <v>99.835221863557592</v>
      </c>
      <c r="O21" s="83">
        <v>104.25717663202556</v>
      </c>
      <c r="P21" s="83">
        <v>96.861375193190682</v>
      </c>
      <c r="Q21" s="83">
        <v>97.613478766468702</v>
      </c>
    </row>
    <row r="22" spans="1:17" x14ac:dyDescent="0.25">
      <c r="A22" s="152" t="s">
        <v>288</v>
      </c>
      <c r="B22" s="264">
        <v>67.712562321421345</v>
      </c>
      <c r="C22" s="264">
        <v>69.783812478750676</v>
      </c>
      <c r="D22" s="264">
        <v>69.334899554462794</v>
      </c>
      <c r="E22" s="264">
        <v>75.209743082011499</v>
      </c>
      <c r="F22" s="264">
        <v>77.917118138893414</v>
      </c>
      <c r="G22" s="264">
        <v>77.063481361481223</v>
      </c>
      <c r="H22" s="264">
        <v>74.3833661399443</v>
      </c>
      <c r="I22" s="264">
        <v>72.794073504499835</v>
      </c>
      <c r="J22" s="264">
        <v>68.945312259963984</v>
      </c>
      <c r="K22" s="264">
        <v>59.451666680129563</v>
      </c>
      <c r="L22" s="264">
        <v>68.592383982667059</v>
      </c>
      <c r="M22" s="264">
        <v>67.306581712813937</v>
      </c>
      <c r="N22" s="264">
        <v>69.683910920858054</v>
      </c>
      <c r="O22" s="264">
        <v>72.284925226504129</v>
      </c>
      <c r="P22" s="264">
        <v>66.634956294166471</v>
      </c>
      <c r="Q22" s="264">
        <v>66.900315153444367</v>
      </c>
    </row>
    <row r="23" spans="1:17" x14ac:dyDescent="0.25">
      <c r="A23" s="156" t="s">
        <v>282</v>
      </c>
      <c r="B23" s="204">
        <v>169.28140580355335</v>
      </c>
      <c r="C23" s="204">
        <v>174.45953119687667</v>
      </c>
      <c r="D23" s="204">
        <v>173.33724888615694</v>
      </c>
      <c r="E23" s="204">
        <v>188.02435770502873</v>
      </c>
      <c r="F23" s="204">
        <v>194.79279534723352</v>
      </c>
      <c r="G23" s="204">
        <v>192.65870340370304</v>
      </c>
      <c r="H23" s="204">
        <v>185.95841534986073</v>
      </c>
      <c r="I23" s="204">
        <v>181.98518376124957</v>
      </c>
      <c r="J23" s="204">
        <v>172.36328064991</v>
      </c>
      <c r="K23" s="204">
        <v>148.62916670032391</v>
      </c>
      <c r="L23" s="204">
        <v>171.48095995666765</v>
      </c>
      <c r="M23" s="204">
        <v>168.26645428203483</v>
      </c>
      <c r="N23" s="204">
        <v>174.20977730214511</v>
      </c>
      <c r="O23" s="204">
        <v>180.71231306626032</v>
      </c>
      <c r="P23" s="204">
        <v>166.58739073541616</v>
      </c>
      <c r="Q23" s="204">
        <v>167.25078788361094</v>
      </c>
    </row>
    <row r="24" spans="1:17" x14ac:dyDescent="0.25">
      <c r="A24" s="152" t="s">
        <v>287</v>
      </c>
      <c r="B24" s="151">
        <v>118.49698406248736</v>
      </c>
      <c r="C24" s="151">
        <v>122.12167183781366</v>
      </c>
      <c r="D24" s="151">
        <v>121.33607422030987</v>
      </c>
      <c r="E24" s="151">
        <v>131.61705039352012</v>
      </c>
      <c r="F24" s="151">
        <v>136.35495674306347</v>
      </c>
      <c r="G24" s="151">
        <v>134.86109238259212</v>
      </c>
      <c r="H24" s="151">
        <v>130.17089074490252</v>
      </c>
      <c r="I24" s="151">
        <v>127.3896286328747</v>
      </c>
      <c r="J24" s="151">
        <v>120.65429645493698</v>
      </c>
      <c r="K24" s="151">
        <v>104.04041669022673</v>
      </c>
      <c r="L24" s="151">
        <v>120.03667196966735</v>
      </c>
      <c r="M24" s="151">
        <v>117.78651799742437</v>
      </c>
      <c r="N24" s="151">
        <v>121.94684411150158</v>
      </c>
      <c r="O24" s="151">
        <v>126.49861914638221</v>
      </c>
      <c r="P24" s="151">
        <v>116.61117351479132</v>
      </c>
      <c r="Q24" s="151">
        <v>117.07555151852765</v>
      </c>
    </row>
    <row r="25" spans="1:17" x14ac:dyDescent="0.25">
      <c r="A25" s="152" t="s">
        <v>286</v>
      </c>
      <c r="B25" s="151">
        <v>50.784421741066012</v>
      </c>
      <c r="C25" s="151">
        <v>52.337859359062996</v>
      </c>
      <c r="D25" s="151">
        <v>52.001174665847088</v>
      </c>
      <c r="E25" s="151">
        <v>56.407307311508625</v>
      </c>
      <c r="F25" s="151">
        <v>58.437838604170061</v>
      </c>
      <c r="G25" s="151">
        <v>57.79761102111091</v>
      </c>
      <c r="H25" s="151">
        <v>55.787524604958222</v>
      </c>
      <c r="I25" s="151">
        <v>54.595555128374876</v>
      </c>
      <c r="J25" s="151">
        <v>51.708984194972999</v>
      </c>
      <c r="K25" s="151">
        <v>44.588750010097179</v>
      </c>
      <c r="L25" s="151">
        <v>51.444287987000301</v>
      </c>
      <c r="M25" s="151">
        <v>50.479936284610446</v>
      </c>
      <c r="N25" s="151">
        <v>52.262933190643537</v>
      </c>
      <c r="O25" s="151">
        <v>54.213693919878096</v>
      </c>
      <c r="P25" s="151">
        <v>49.976217220624854</v>
      </c>
      <c r="Q25" s="151">
        <v>50.175236365083279</v>
      </c>
    </row>
    <row r="26" spans="1:17" x14ac:dyDescent="0.25">
      <c r="A26" s="156" t="s">
        <v>281</v>
      </c>
      <c r="B26" s="204">
        <v>744.83818553563481</v>
      </c>
      <c r="C26" s="204">
        <v>767.62193726625742</v>
      </c>
      <c r="D26" s="204">
        <v>762.68389509909059</v>
      </c>
      <c r="E26" s="204">
        <v>827.30717390212624</v>
      </c>
      <c r="F26" s="204">
        <v>857.0882995278273</v>
      </c>
      <c r="G26" s="204">
        <v>847.69829497629337</v>
      </c>
      <c r="H26" s="204">
        <v>818.21702753938723</v>
      </c>
      <c r="I26" s="204">
        <v>800.73480854949821</v>
      </c>
      <c r="J26" s="204">
        <v>758.39843485960387</v>
      </c>
      <c r="K26" s="204">
        <v>653.96833348142536</v>
      </c>
      <c r="L26" s="204">
        <v>754.51622380933759</v>
      </c>
      <c r="M26" s="204">
        <v>740.37239884095311</v>
      </c>
      <c r="N26" s="204">
        <v>766.52302012943846</v>
      </c>
      <c r="O26" s="204">
        <v>795.1341774915453</v>
      </c>
      <c r="P26" s="204">
        <v>732.98451923583116</v>
      </c>
      <c r="Q26" s="204">
        <v>735.90346668788811</v>
      </c>
    </row>
    <row r="27" spans="1:17" x14ac:dyDescent="0.25">
      <c r="A27" s="152" t="s">
        <v>285</v>
      </c>
      <c r="B27" s="264">
        <v>473.15907549318035</v>
      </c>
      <c r="C27" s="264">
        <v>487.63247268800239</v>
      </c>
      <c r="D27" s="264">
        <v>484.49557730329161</v>
      </c>
      <c r="E27" s="264">
        <v>525.54756879295132</v>
      </c>
      <c r="F27" s="264">
        <v>544.46605356165287</v>
      </c>
      <c r="G27" s="264">
        <v>538.50104537764651</v>
      </c>
      <c r="H27" s="264">
        <v>519.77304577222571</v>
      </c>
      <c r="I27" s="264">
        <v>508.66745165062872</v>
      </c>
      <c r="J27" s="264">
        <v>481.77323512970941</v>
      </c>
      <c r="K27" s="264">
        <v>415.4339265640175</v>
      </c>
      <c r="L27" s="264">
        <v>479.30705733822992</v>
      </c>
      <c r="M27" s="264">
        <v>470.32218078928508</v>
      </c>
      <c r="N27" s="264">
        <v>486.93438466486077</v>
      </c>
      <c r="O27" s="264">
        <v>505.10964612317218</v>
      </c>
      <c r="P27" s="264">
        <v>465.62902413902435</v>
      </c>
      <c r="Q27" s="264">
        <v>467.48328793034051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70.553430727462541</v>
      </c>
      <c r="C29" s="83">
        <v>78.706579710474315</v>
      </c>
      <c r="D29" s="83">
        <v>69.672191370373397</v>
      </c>
      <c r="E29" s="83">
        <v>5.4359195725805201</v>
      </c>
      <c r="F29" s="83">
        <v>4.5263819180407028</v>
      </c>
      <c r="G29" s="83">
        <v>4.522527369341776</v>
      </c>
      <c r="H29" s="83">
        <v>9.9493925400399466</v>
      </c>
      <c r="I29" s="83">
        <v>10.619423057902074</v>
      </c>
      <c r="J29" s="83">
        <v>5.424434887592712</v>
      </c>
      <c r="K29" s="83">
        <v>4.5340466074483352</v>
      </c>
      <c r="L29" s="83">
        <v>4.5225464269875708</v>
      </c>
      <c r="M29" s="83">
        <v>4.5249476973245129</v>
      </c>
      <c r="N29" s="83">
        <v>3.6180724787536196</v>
      </c>
      <c r="O29" s="83">
        <v>2.7147948476919725</v>
      </c>
      <c r="P29" s="83">
        <v>2.7127842515445724</v>
      </c>
      <c r="Q29" s="83">
        <v>2.6746819559121437</v>
      </c>
    </row>
    <row r="30" spans="1:17" x14ac:dyDescent="0.25">
      <c r="A30" s="154" t="s">
        <v>125</v>
      </c>
      <c r="B30" s="83">
        <v>36.623678992108502</v>
      </c>
      <c r="C30" s="83">
        <v>31.48501097421498</v>
      </c>
      <c r="D30" s="83">
        <v>34.022010680156647</v>
      </c>
      <c r="E30" s="83">
        <v>37.534960425888002</v>
      </c>
      <c r="F30" s="83">
        <v>36.566234825105937</v>
      </c>
      <c r="G30" s="83">
        <v>32.181134166207379</v>
      </c>
      <c r="H30" s="83">
        <v>60.618067309554966</v>
      </c>
      <c r="I30" s="83">
        <v>30.79733261636709</v>
      </c>
      <c r="J30" s="83">
        <v>24.187114066661081</v>
      </c>
      <c r="K30" s="83">
        <v>22.175976137504865</v>
      </c>
      <c r="L30" s="83">
        <v>38.481516466512886</v>
      </c>
      <c r="M30" s="83">
        <v>14.801947958540225</v>
      </c>
      <c r="N30" s="83">
        <v>18.233323553598353</v>
      </c>
      <c r="O30" s="83">
        <v>16.712159442756796</v>
      </c>
      <c r="P30" s="83">
        <v>11.686934067228547</v>
      </c>
      <c r="Q30" s="83">
        <v>10.075621080879966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365.98196577360932</v>
      </c>
      <c r="C32" s="83">
        <v>377.44088200331311</v>
      </c>
      <c r="D32" s="83">
        <v>380.80137525276155</v>
      </c>
      <c r="E32" s="83">
        <v>482.57668879448283</v>
      </c>
      <c r="F32" s="83">
        <v>503.37343681850621</v>
      </c>
      <c r="G32" s="83">
        <v>501.7973838420973</v>
      </c>
      <c r="H32" s="83">
        <v>449.2055859226308</v>
      </c>
      <c r="I32" s="83">
        <v>467.25069597635957</v>
      </c>
      <c r="J32" s="83">
        <v>452.1616861754556</v>
      </c>
      <c r="K32" s="83">
        <v>388.72390381906428</v>
      </c>
      <c r="L32" s="83">
        <v>436.30299444472945</v>
      </c>
      <c r="M32" s="83">
        <v>450.99528513342034</v>
      </c>
      <c r="N32" s="83">
        <v>465.08298863250883</v>
      </c>
      <c r="O32" s="83">
        <v>485.68269183272344</v>
      </c>
      <c r="P32" s="83">
        <v>451.22930582025123</v>
      </c>
      <c r="Q32" s="83">
        <v>454.73298489354841</v>
      </c>
    </row>
    <row r="33" spans="1:17" x14ac:dyDescent="0.25">
      <c r="A33" s="152" t="s">
        <v>284</v>
      </c>
      <c r="B33" s="264">
        <v>271.67911004245445</v>
      </c>
      <c r="C33" s="264">
        <v>279.98946457825497</v>
      </c>
      <c r="D33" s="264">
        <v>278.18831779579898</v>
      </c>
      <c r="E33" s="264">
        <v>301.75960510917491</v>
      </c>
      <c r="F33" s="264">
        <v>312.62224596617443</v>
      </c>
      <c r="G33" s="264">
        <v>309.19724959864686</v>
      </c>
      <c r="H33" s="264">
        <v>298.44398176716152</v>
      </c>
      <c r="I33" s="264">
        <v>292.06735689886943</v>
      </c>
      <c r="J33" s="264">
        <v>276.62519972989446</v>
      </c>
      <c r="K33" s="264">
        <v>238.53440691740781</v>
      </c>
      <c r="L33" s="264">
        <v>275.20916647110772</v>
      </c>
      <c r="M33" s="264">
        <v>270.05021805166803</v>
      </c>
      <c r="N33" s="264">
        <v>279.58863546457764</v>
      </c>
      <c r="O33" s="264">
        <v>290.02453136837312</v>
      </c>
      <c r="P33" s="264">
        <v>267.35549509680686</v>
      </c>
      <c r="Q33" s="264">
        <v>268.42017875754755</v>
      </c>
    </row>
    <row r="34" spans="1:17" x14ac:dyDescent="0.25">
      <c r="A34" s="156" t="s">
        <v>280</v>
      </c>
      <c r="B34" s="204">
        <v>538.86909734118035</v>
      </c>
      <c r="C34" s="204">
        <v>555.21550335768006</v>
      </c>
      <c r="D34" s="204">
        <v>562.21784987863248</v>
      </c>
      <c r="E34" s="204">
        <v>821.36843325197424</v>
      </c>
      <c r="F34" s="204">
        <v>839.51387637911694</v>
      </c>
      <c r="G34" s="204">
        <v>779.69814327377071</v>
      </c>
      <c r="H34" s="204">
        <v>730.4788607676096</v>
      </c>
      <c r="I34" s="204">
        <v>643.61506512572669</v>
      </c>
      <c r="J34" s="204">
        <v>617.70984075339402</v>
      </c>
      <c r="K34" s="204">
        <v>544.38996985258154</v>
      </c>
      <c r="L34" s="204">
        <v>666.05780552292026</v>
      </c>
      <c r="M34" s="204">
        <v>595.52468255108306</v>
      </c>
      <c r="N34" s="204">
        <v>692.28626169388781</v>
      </c>
      <c r="O34" s="204">
        <v>743.04106584620376</v>
      </c>
      <c r="P34" s="204">
        <v>543.26756325173028</v>
      </c>
      <c r="Q34" s="204">
        <v>553.58099892708333</v>
      </c>
    </row>
    <row r="35" spans="1:17" x14ac:dyDescent="0.25">
      <c r="A35" s="88" t="s">
        <v>33</v>
      </c>
      <c r="B35" s="87">
        <v>17.005936769104736</v>
      </c>
      <c r="C35" s="87">
        <v>15.699769999999999</v>
      </c>
      <c r="D35" s="87">
        <v>17.499610000000001</v>
      </c>
      <c r="E35" s="87">
        <v>25.199069999999999</v>
      </c>
      <c r="F35" s="87">
        <v>27.201350000000001</v>
      </c>
      <c r="G35" s="87">
        <v>25.866455096653503</v>
      </c>
      <c r="H35" s="87">
        <v>25.899139999999999</v>
      </c>
      <c r="I35" s="87">
        <v>32.00038</v>
      </c>
      <c r="J35" s="87">
        <v>25.89845</v>
      </c>
      <c r="K35" s="87">
        <v>14.30034</v>
      </c>
      <c r="L35" s="87">
        <v>16.337183229748355</v>
      </c>
      <c r="M35" s="87">
        <v>15.668068752851639</v>
      </c>
      <c r="N35" s="87">
        <v>11.560283639281865</v>
      </c>
      <c r="O35" s="87">
        <v>6.1144451455398725</v>
      </c>
      <c r="P35" s="87">
        <v>0</v>
      </c>
      <c r="Q35" s="87">
        <v>3.0333169500483859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5.6843418860808015E-14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40.743712929587467</v>
      </c>
      <c r="C38" s="87">
        <v>38.175998852562586</v>
      </c>
      <c r="D38" s="87">
        <v>40.363367674154667</v>
      </c>
      <c r="E38" s="87">
        <v>27.178122833497774</v>
      </c>
      <c r="F38" s="87">
        <v>26.693114861153692</v>
      </c>
      <c r="G38" s="87">
        <v>22.048280213448191</v>
      </c>
      <c r="H38" s="87">
        <v>40.304492809925108</v>
      </c>
      <c r="I38" s="87">
        <v>20.445512622881036</v>
      </c>
      <c r="J38" s="87">
        <v>17.004895924697408</v>
      </c>
      <c r="K38" s="87">
        <v>13.415691876002237</v>
      </c>
      <c r="L38" s="87">
        <v>26.174578835232076</v>
      </c>
      <c r="M38" s="87">
        <v>12.426561289380684</v>
      </c>
      <c r="N38" s="87">
        <v>10.667775724877862</v>
      </c>
      <c r="O38" s="87">
        <v>13.779802322522825</v>
      </c>
      <c r="P38" s="87">
        <v>6.7560307625481588</v>
      </c>
      <c r="Q38" s="87">
        <v>9.0455593907140166</v>
      </c>
    </row>
    <row r="39" spans="1:17" x14ac:dyDescent="0.25">
      <c r="A39" s="88" t="s">
        <v>29</v>
      </c>
      <c r="B39" s="87">
        <v>0.95539181738671908</v>
      </c>
      <c r="C39" s="87">
        <v>0.99997999999999998</v>
      </c>
      <c r="D39" s="87">
        <v>1.9010400000000001</v>
      </c>
      <c r="E39" s="87">
        <v>4.7996299999999996</v>
      </c>
      <c r="F39" s="87">
        <v>2.9001800000000002</v>
      </c>
      <c r="G39" s="87">
        <v>2.8661006885994644</v>
      </c>
      <c r="H39" s="87">
        <v>2.8982700000000001</v>
      </c>
      <c r="I39" s="87">
        <v>2.90002</v>
      </c>
      <c r="J39" s="87">
        <v>2.8960499999999998</v>
      </c>
      <c r="K39" s="87">
        <v>1.9032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0.9559558435375155</v>
      </c>
      <c r="N40" s="87">
        <v>0.9556910784847642</v>
      </c>
      <c r="O40" s="87">
        <v>0.95550153023918516</v>
      </c>
      <c r="P40" s="87">
        <v>0.95502885363023593</v>
      </c>
      <c r="Q40" s="87">
        <v>1.8390980032242239</v>
      </c>
    </row>
    <row r="41" spans="1:17" x14ac:dyDescent="0.25">
      <c r="A41" s="88" t="s">
        <v>26</v>
      </c>
      <c r="B41" s="87">
        <v>315.40683465555162</v>
      </c>
      <c r="C41" s="87">
        <v>334.55971450511748</v>
      </c>
      <c r="D41" s="87">
        <v>339.34057220447784</v>
      </c>
      <c r="E41" s="87">
        <v>259.87197041847645</v>
      </c>
      <c r="F41" s="87">
        <v>267.72573151796331</v>
      </c>
      <c r="G41" s="87">
        <v>240.21652242609056</v>
      </c>
      <c r="H41" s="87">
        <v>254.5018479576845</v>
      </c>
      <c r="I41" s="87">
        <v>217.86050250284561</v>
      </c>
      <c r="J41" s="87">
        <v>207.73376482869662</v>
      </c>
      <c r="K41" s="87">
        <v>157.28196797657935</v>
      </c>
      <c r="L41" s="87">
        <v>228.82934937307891</v>
      </c>
      <c r="M41" s="87">
        <v>199.49138998525439</v>
      </c>
      <c r="N41" s="87">
        <v>155.93857735140062</v>
      </c>
      <c r="O41" s="87">
        <v>216.43510536209868</v>
      </c>
      <c r="P41" s="87">
        <v>121.04233342948953</v>
      </c>
      <c r="Q41" s="87">
        <v>173.4886902192153</v>
      </c>
    </row>
    <row r="42" spans="1:17" x14ac:dyDescent="0.25">
      <c r="A42" s="88" t="s">
        <v>25</v>
      </c>
      <c r="B42" s="87">
        <v>12.372288025419627</v>
      </c>
      <c r="C42" s="87">
        <v>11.003219999999999</v>
      </c>
      <c r="D42" s="87">
        <v>10.60182</v>
      </c>
      <c r="E42" s="87">
        <v>0</v>
      </c>
      <c r="F42" s="87">
        <v>0</v>
      </c>
      <c r="G42" s="87">
        <v>0</v>
      </c>
      <c r="H42" s="87">
        <v>9.4000400000000006</v>
      </c>
      <c r="I42" s="87">
        <v>8.3991299999999995</v>
      </c>
      <c r="J42" s="87">
        <v>9.0006699999999995</v>
      </c>
      <c r="K42" s="87">
        <v>7.8989399999999996</v>
      </c>
      <c r="L42" s="87">
        <v>8.3596080907931416</v>
      </c>
      <c r="M42" s="87">
        <v>37.234879870132417</v>
      </c>
      <c r="N42" s="87">
        <v>36.758990965900601</v>
      </c>
      <c r="O42" s="87">
        <v>31.361272150559806</v>
      </c>
      <c r="P42" s="87">
        <v>35.874262221644535</v>
      </c>
      <c r="Q42" s="87">
        <v>39.74364227983547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2.70011</v>
      </c>
      <c r="F43" s="87">
        <v>4.3973100000000001</v>
      </c>
      <c r="G43" s="87">
        <v>5.1351716109173635</v>
      </c>
      <c r="H43" s="87">
        <v>6.1839299999999993</v>
      </c>
      <c r="I43" s="87">
        <v>3.79982</v>
      </c>
      <c r="J43" s="87">
        <v>2.88503</v>
      </c>
      <c r="K43" s="87">
        <v>2.5000800000000001</v>
      </c>
      <c r="L43" s="87">
        <v>5.7084137369572439</v>
      </c>
      <c r="M43" s="87">
        <v>6.0188690997082928</v>
      </c>
      <c r="N43" s="87">
        <v>10.222589693784187</v>
      </c>
      <c r="O43" s="87">
        <v>6.8070361214655506</v>
      </c>
      <c r="P43" s="87">
        <v>4.7768936142467506</v>
      </c>
      <c r="Q43" s="87">
        <v>5.4218091481825086</v>
      </c>
    </row>
    <row r="44" spans="1:17" x14ac:dyDescent="0.25">
      <c r="A44" s="88" t="s">
        <v>22</v>
      </c>
      <c r="B44" s="87">
        <v>152.38493314413014</v>
      </c>
      <c r="C44" s="87">
        <v>154.77681999999999</v>
      </c>
      <c r="D44" s="87">
        <v>152.51143999999999</v>
      </c>
      <c r="E44" s="87">
        <v>501.61953</v>
      </c>
      <c r="F44" s="87">
        <v>510.59618999999998</v>
      </c>
      <c r="G44" s="87">
        <v>483.56561323806164</v>
      </c>
      <c r="H44" s="87">
        <v>391.29113999999998</v>
      </c>
      <c r="I44" s="87">
        <v>358.2097</v>
      </c>
      <c r="J44" s="87">
        <v>352.29097999999999</v>
      </c>
      <c r="K44" s="87">
        <v>347.08974999999998</v>
      </c>
      <c r="L44" s="87">
        <v>380.64867225711055</v>
      </c>
      <c r="M44" s="87">
        <v>323.72895771021814</v>
      </c>
      <c r="N44" s="87">
        <v>466.18235324015791</v>
      </c>
      <c r="O44" s="87">
        <v>467.58790321377785</v>
      </c>
      <c r="P44" s="87">
        <v>373.86301437017107</v>
      </c>
      <c r="Q44" s="87">
        <v>321.00888293586343</v>
      </c>
    </row>
    <row r="45" spans="1:17" x14ac:dyDescent="0.25">
      <c r="A45" s="156" t="s">
        <v>279</v>
      </c>
      <c r="B45" s="204">
        <v>304.70653044639602</v>
      </c>
      <c r="C45" s="204">
        <v>314.02715615437796</v>
      </c>
      <c r="D45" s="204">
        <v>312.00704799508253</v>
      </c>
      <c r="E45" s="204">
        <v>338.4438438690517</v>
      </c>
      <c r="F45" s="204">
        <v>350.62703162502032</v>
      </c>
      <c r="G45" s="204">
        <v>346.78566612666543</v>
      </c>
      <c r="H45" s="204">
        <v>334.7251476297493</v>
      </c>
      <c r="I45" s="204">
        <v>327.57333077024919</v>
      </c>
      <c r="J45" s="204">
        <v>310.25390516983794</v>
      </c>
      <c r="K45" s="204">
        <v>267.532500060583</v>
      </c>
      <c r="L45" s="204">
        <v>308.66572792200174</v>
      </c>
      <c r="M45" s="204">
        <v>302.87961770766265</v>
      </c>
      <c r="N45" s="204">
        <v>313.57759914386116</v>
      </c>
      <c r="O45" s="204">
        <v>325.28216351926852</v>
      </c>
      <c r="P45" s="204">
        <v>299.85730332374908</v>
      </c>
      <c r="Q45" s="204">
        <v>301.05141819049965</v>
      </c>
    </row>
    <row r="46" spans="1:17" x14ac:dyDescent="0.25">
      <c r="A46" s="72" t="s">
        <v>278</v>
      </c>
      <c r="B46" s="306">
        <v>310.92355979265784</v>
      </c>
      <c r="C46" s="306">
        <v>320.57134325064089</v>
      </c>
      <c r="D46" s="306">
        <v>307.93513952987541</v>
      </c>
      <c r="E46" s="306">
        <v>122.51384242727067</v>
      </c>
      <c r="F46" s="306">
        <v>138.34595626399528</v>
      </c>
      <c r="G46" s="306">
        <v>187.44854781281848</v>
      </c>
      <c r="H46" s="306">
        <v>203.0323842886915</v>
      </c>
      <c r="I46" s="306">
        <v>269.95055735574618</v>
      </c>
      <c r="J46" s="306">
        <v>247.55382810915376</v>
      </c>
      <c r="K46" s="306">
        <v>201.72844698304479</v>
      </c>
      <c r="L46" s="306">
        <v>194.77661345955167</v>
      </c>
      <c r="M46" s="306">
        <v>249.17291794473218</v>
      </c>
      <c r="N46" s="306">
        <v>182.24682036288092</v>
      </c>
      <c r="O46" s="306">
        <v>164.13474574642288</v>
      </c>
      <c r="P46" s="306">
        <v>293.00113824005916</v>
      </c>
      <c r="Q46" s="306">
        <v>286.01795624864383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1.0000000000000004</v>
      </c>
      <c r="D50" s="77">
        <f t="shared" si="0"/>
        <v>0.99999999999999989</v>
      </c>
      <c r="E50" s="77">
        <f t="shared" si="0"/>
        <v>1</v>
      </c>
      <c r="F50" s="77">
        <f t="shared" si="0"/>
        <v>0.99999999999999967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0.99999999999999978</v>
      </c>
      <c r="K50" s="77">
        <f t="shared" si="0"/>
        <v>1</v>
      </c>
      <c r="L50" s="77">
        <f t="shared" si="0"/>
        <v>1.0000000000000002</v>
      </c>
      <c r="M50" s="77">
        <f t="shared" si="0"/>
        <v>1</v>
      </c>
      <c r="N50" s="77">
        <f t="shared" si="0"/>
        <v>1</v>
      </c>
      <c r="O50" s="77">
        <f t="shared" si="0"/>
        <v>0.99999999999999989</v>
      </c>
      <c r="P50" s="77">
        <f t="shared" si="0"/>
        <v>0.99999999999999989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3.9242696630195764E-2</v>
      </c>
      <c r="C51" s="203">
        <f t="shared" si="1"/>
        <v>3.9242696630195778E-2</v>
      </c>
      <c r="D51" s="203">
        <f t="shared" si="1"/>
        <v>3.9242696630195764E-2</v>
      </c>
      <c r="E51" s="203">
        <f t="shared" si="1"/>
        <v>3.9242696630195764E-2</v>
      </c>
      <c r="F51" s="203">
        <f t="shared" si="1"/>
        <v>3.9242696630195764E-2</v>
      </c>
      <c r="G51" s="203">
        <f t="shared" si="1"/>
        <v>3.9242696630195771E-2</v>
      </c>
      <c r="H51" s="203">
        <f t="shared" si="1"/>
        <v>3.9242696630195764E-2</v>
      </c>
      <c r="I51" s="203">
        <f t="shared" si="1"/>
        <v>3.9242696630195764E-2</v>
      </c>
      <c r="J51" s="203">
        <f t="shared" si="1"/>
        <v>3.9242696630195764E-2</v>
      </c>
      <c r="K51" s="203">
        <f t="shared" si="1"/>
        <v>3.9242696630195764E-2</v>
      </c>
      <c r="L51" s="203">
        <f t="shared" si="1"/>
        <v>3.9242696630195771E-2</v>
      </c>
      <c r="M51" s="203">
        <f t="shared" si="1"/>
        <v>3.9242696630195764E-2</v>
      </c>
      <c r="N51" s="203">
        <f t="shared" si="1"/>
        <v>3.9242696630195764E-2</v>
      </c>
      <c r="O51" s="203">
        <f t="shared" si="1"/>
        <v>3.9242696630195764E-2</v>
      </c>
      <c r="P51" s="203">
        <f t="shared" si="1"/>
        <v>3.9242696630195764E-2</v>
      </c>
      <c r="Q51" s="203">
        <f t="shared" si="1"/>
        <v>3.9242696630195764E-2</v>
      </c>
    </row>
    <row r="52" spans="1:17" x14ac:dyDescent="0.25">
      <c r="A52" s="76" t="s">
        <v>82</v>
      </c>
      <c r="B52" s="202">
        <f t="shared" ref="B52:Q52" si="2">IF(B$7=0,0,B$7/B$5)</f>
        <v>4.9053370787744709E-2</v>
      </c>
      <c r="C52" s="202">
        <f t="shared" si="2"/>
        <v>4.9053370787744723E-2</v>
      </c>
      <c r="D52" s="202">
        <f t="shared" si="2"/>
        <v>4.9053370787744709E-2</v>
      </c>
      <c r="E52" s="202">
        <f t="shared" si="2"/>
        <v>4.9053370787744709E-2</v>
      </c>
      <c r="F52" s="202">
        <f t="shared" si="2"/>
        <v>4.9053370787744702E-2</v>
      </c>
      <c r="G52" s="202">
        <f t="shared" si="2"/>
        <v>4.9053370787744709E-2</v>
      </c>
      <c r="H52" s="202">
        <f t="shared" si="2"/>
        <v>4.9053370787744709E-2</v>
      </c>
      <c r="I52" s="202">
        <f t="shared" si="2"/>
        <v>4.9053370787744716E-2</v>
      </c>
      <c r="J52" s="202">
        <f t="shared" si="2"/>
        <v>4.9053370787744709E-2</v>
      </c>
      <c r="K52" s="202">
        <f t="shared" si="2"/>
        <v>4.9053370787744709E-2</v>
      </c>
      <c r="L52" s="202">
        <f t="shared" si="2"/>
        <v>4.9053370787744723E-2</v>
      </c>
      <c r="M52" s="202">
        <f t="shared" si="2"/>
        <v>4.9053370787744709E-2</v>
      </c>
      <c r="N52" s="202">
        <f t="shared" si="2"/>
        <v>4.9053370787744709E-2</v>
      </c>
      <c r="O52" s="202">
        <f t="shared" si="2"/>
        <v>4.9053370787744709E-2</v>
      </c>
      <c r="P52" s="202">
        <f t="shared" si="2"/>
        <v>4.9053370787744709E-2</v>
      </c>
      <c r="Q52" s="202">
        <f t="shared" si="2"/>
        <v>4.9053370787744716E-2</v>
      </c>
    </row>
    <row r="53" spans="1:17" x14ac:dyDescent="0.25">
      <c r="A53" s="76" t="s">
        <v>81</v>
      </c>
      <c r="B53" s="202">
        <f t="shared" ref="B53:Q53" si="3">IF(B$8=0,0,B$8/B$5)</f>
        <v>6.7448384833148967E-2</v>
      </c>
      <c r="C53" s="202">
        <f t="shared" si="3"/>
        <v>6.744838483314898E-2</v>
      </c>
      <c r="D53" s="202">
        <f t="shared" si="3"/>
        <v>6.7448384833148967E-2</v>
      </c>
      <c r="E53" s="202">
        <f t="shared" si="3"/>
        <v>6.7448384833148967E-2</v>
      </c>
      <c r="F53" s="202">
        <f t="shared" si="3"/>
        <v>6.7448384833148953E-2</v>
      </c>
      <c r="G53" s="202">
        <f t="shared" si="3"/>
        <v>6.7448384833148967E-2</v>
      </c>
      <c r="H53" s="202">
        <f t="shared" si="3"/>
        <v>6.7448384833148967E-2</v>
      </c>
      <c r="I53" s="202">
        <f t="shared" si="3"/>
        <v>6.7448384833148967E-2</v>
      </c>
      <c r="J53" s="202">
        <f t="shared" si="3"/>
        <v>6.7448384833148967E-2</v>
      </c>
      <c r="K53" s="202">
        <f t="shared" si="3"/>
        <v>6.7448384833148967E-2</v>
      </c>
      <c r="L53" s="202">
        <f t="shared" si="3"/>
        <v>6.744838483314898E-2</v>
      </c>
      <c r="M53" s="202">
        <f t="shared" si="3"/>
        <v>6.7448384833148967E-2</v>
      </c>
      <c r="N53" s="202">
        <f t="shared" si="3"/>
        <v>6.7448384833148967E-2</v>
      </c>
      <c r="O53" s="202">
        <f t="shared" si="3"/>
        <v>6.7448384833148967E-2</v>
      </c>
      <c r="P53" s="202">
        <f t="shared" si="3"/>
        <v>6.7448384833148967E-2</v>
      </c>
      <c r="Q53" s="202">
        <f t="shared" si="3"/>
        <v>6.7448384833148967E-2</v>
      </c>
    </row>
    <row r="54" spans="1:17" x14ac:dyDescent="0.25">
      <c r="A54" s="76" t="s">
        <v>80</v>
      </c>
      <c r="B54" s="202">
        <f t="shared" ref="B54:Q54" si="4">IF(B$9=0,0,B$9/B$5)</f>
        <v>4.2921699439276616E-2</v>
      </c>
      <c r="C54" s="202">
        <f t="shared" si="4"/>
        <v>4.2921699439276623E-2</v>
      </c>
      <c r="D54" s="202">
        <f t="shared" si="4"/>
        <v>4.2921699439276623E-2</v>
      </c>
      <c r="E54" s="202">
        <f t="shared" si="4"/>
        <v>4.2921699439276616E-2</v>
      </c>
      <c r="F54" s="202">
        <f t="shared" si="4"/>
        <v>4.2921699439276609E-2</v>
      </c>
      <c r="G54" s="202">
        <f t="shared" si="4"/>
        <v>4.2921699439276616E-2</v>
      </c>
      <c r="H54" s="202">
        <f t="shared" si="4"/>
        <v>4.2921699439276609E-2</v>
      </c>
      <c r="I54" s="202">
        <f t="shared" si="4"/>
        <v>4.2921699439276616E-2</v>
      </c>
      <c r="J54" s="202">
        <f t="shared" si="4"/>
        <v>4.2921699439276616E-2</v>
      </c>
      <c r="K54" s="202">
        <f t="shared" si="4"/>
        <v>4.2921699439276616E-2</v>
      </c>
      <c r="L54" s="202">
        <f t="shared" si="4"/>
        <v>4.2921699439276623E-2</v>
      </c>
      <c r="M54" s="202">
        <f t="shared" si="4"/>
        <v>4.2921699439276616E-2</v>
      </c>
      <c r="N54" s="202">
        <f t="shared" si="4"/>
        <v>4.2921699439276623E-2</v>
      </c>
      <c r="O54" s="202">
        <f t="shared" si="4"/>
        <v>4.2921699439276616E-2</v>
      </c>
      <c r="P54" s="202">
        <f t="shared" si="4"/>
        <v>4.2921699439276616E-2</v>
      </c>
      <c r="Q54" s="202">
        <f t="shared" si="4"/>
        <v>4.2921699439276616E-2</v>
      </c>
    </row>
    <row r="55" spans="1:17" x14ac:dyDescent="0.25">
      <c r="A55" s="129" t="s">
        <v>79</v>
      </c>
      <c r="B55" s="201">
        <f t="shared" ref="B55:Q55" si="5">IF(B$10=0,0,B$10/B$5)</f>
        <v>3.3111025281727671E-2</v>
      </c>
      <c r="C55" s="201">
        <f t="shared" si="5"/>
        <v>3.3111025281727678E-2</v>
      </c>
      <c r="D55" s="201">
        <f t="shared" si="5"/>
        <v>3.3111025281727678E-2</v>
      </c>
      <c r="E55" s="201">
        <f t="shared" si="5"/>
        <v>3.3111025281727678E-2</v>
      </c>
      <c r="F55" s="201">
        <f t="shared" si="5"/>
        <v>3.3111025281727664E-2</v>
      </c>
      <c r="G55" s="201">
        <f t="shared" si="5"/>
        <v>3.3111025281727671E-2</v>
      </c>
      <c r="H55" s="201">
        <f t="shared" si="5"/>
        <v>3.3111025281727671E-2</v>
      </c>
      <c r="I55" s="201">
        <f t="shared" si="5"/>
        <v>3.3111025281727671E-2</v>
      </c>
      <c r="J55" s="201">
        <f t="shared" si="5"/>
        <v>3.3111025281727678E-2</v>
      </c>
      <c r="K55" s="201">
        <f t="shared" si="5"/>
        <v>3.3111025281727671E-2</v>
      </c>
      <c r="L55" s="201">
        <f t="shared" si="5"/>
        <v>3.3111025281727678E-2</v>
      </c>
      <c r="M55" s="201">
        <f t="shared" si="5"/>
        <v>3.3111025281727678E-2</v>
      </c>
      <c r="N55" s="201">
        <f t="shared" si="5"/>
        <v>3.3111025281727671E-2</v>
      </c>
      <c r="O55" s="201">
        <f t="shared" si="5"/>
        <v>3.3111025281727678E-2</v>
      </c>
      <c r="P55" s="201">
        <f t="shared" si="5"/>
        <v>3.3111025281727664E-2</v>
      </c>
      <c r="Q55" s="201">
        <f t="shared" si="5"/>
        <v>3.3111025281727671E-2</v>
      </c>
    </row>
    <row r="56" spans="1:17" x14ac:dyDescent="0.25">
      <c r="A56" s="127" t="s">
        <v>283</v>
      </c>
      <c r="B56" s="200">
        <f t="shared" ref="B56:Q56" si="6">IF(B$15=0,0,B$15/B$5)</f>
        <v>5.811065227139986E-2</v>
      </c>
      <c r="C56" s="200">
        <f t="shared" si="6"/>
        <v>5.8110652271399894E-2</v>
      </c>
      <c r="D56" s="200">
        <f t="shared" si="6"/>
        <v>5.8110652271399867E-2</v>
      </c>
      <c r="E56" s="200">
        <f t="shared" si="6"/>
        <v>5.8110652271399867E-2</v>
      </c>
      <c r="F56" s="200">
        <f t="shared" si="6"/>
        <v>5.811065227139986E-2</v>
      </c>
      <c r="G56" s="200">
        <f t="shared" si="6"/>
        <v>5.8110652271399867E-2</v>
      </c>
      <c r="H56" s="200">
        <f t="shared" si="6"/>
        <v>5.8110652271399867E-2</v>
      </c>
      <c r="I56" s="200">
        <f t="shared" si="6"/>
        <v>5.8110652271399867E-2</v>
      </c>
      <c r="J56" s="200">
        <f t="shared" si="6"/>
        <v>5.811065227139986E-2</v>
      </c>
      <c r="K56" s="200">
        <f t="shared" si="6"/>
        <v>5.8110652271399867E-2</v>
      </c>
      <c r="L56" s="200">
        <f t="shared" si="6"/>
        <v>5.8110652271399874E-2</v>
      </c>
      <c r="M56" s="200">
        <f t="shared" si="6"/>
        <v>5.8110652271399874E-2</v>
      </c>
      <c r="N56" s="200">
        <f t="shared" si="6"/>
        <v>5.8110652271399874E-2</v>
      </c>
      <c r="O56" s="200">
        <f t="shared" si="6"/>
        <v>5.8110652271399874E-2</v>
      </c>
      <c r="P56" s="200">
        <f t="shared" si="6"/>
        <v>5.8110652271399874E-2</v>
      </c>
      <c r="Q56" s="200">
        <f t="shared" si="6"/>
        <v>5.8110652271399874E-2</v>
      </c>
    </row>
    <row r="57" spans="1:17" x14ac:dyDescent="0.25">
      <c r="A57" s="142" t="s">
        <v>289</v>
      </c>
      <c r="B57" s="199">
        <f t="shared" ref="B57:Q57" si="7">IF(B$16=0,0,B$16/B$5)</f>
        <v>3.4866391362839914E-2</v>
      </c>
      <c r="C57" s="199">
        <f t="shared" si="7"/>
        <v>3.4866391362839935E-2</v>
      </c>
      <c r="D57" s="199">
        <f t="shared" si="7"/>
        <v>3.4866391362839921E-2</v>
      </c>
      <c r="E57" s="199">
        <f t="shared" si="7"/>
        <v>3.4866391362839921E-2</v>
      </c>
      <c r="F57" s="199">
        <f t="shared" si="7"/>
        <v>3.4866391362839914E-2</v>
      </c>
      <c r="G57" s="199">
        <f t="shared" si="7"/>
        <v>3.4866391362839914E-2</v>
      </c>
      <c r="H57" s="199">
        <f t="shared" si="7"/>
        <v>3.4866391362839914E-2</v>
      </c>
      <c r="I57" s="199">
        <f t="shared" si="7"/>
        <v>3.4866391362839921E-2</v>
      </c>
      <c r="J57" s="199">
        <f t="shared" si="7"/>
        <v>3.4866391362839921E-2</v>
      </c>
      <c r="K57" s="199">
        <f t="shared" si="7"/>
        <v>3.4866391362839921E-2</v>
      </c>
      <c r="L57" s="199">
        <f t="shared" si="7"/>
        <v>3.4866391362839921E-2</v>
      </c>
      <c r="M57" s="199">
        <f t="shared" si="7"/>
        <v>3.4866391362839921E-2</v>
      </c>
      <c r="N57" s="199">
        <f t="shared" si="7"/>
        <v>3.4866391362839921E-2</v>
      </c>
      <c r="O57" s="199">
        <f t="shared" si="7"/>
        <v>3.4866391362839921E-2</v>
      </c>
      <c r="P57" s="199">
        <f t="shared" si="7"/>
        <v>3.4866391362839921E-2</v>
      </c>
      <c r="Q57" s="199">
        <f t="shared" si="7"/>
        <v>3.4866391362839921E-2</v>
      </c>
    </row>
    <row r="58" spans="1:17" x14ac:dyDescent="0.25">
      <c r="A58" s="142" t="s">
        <v>288</v>
      </c>
      <c r="B58" s="199">
        <f t="shared" ref="B58:Q58" si="8">IF(B$22=0,0,B$22/B$5)</f>
        <v>2.3244260908559945E-2</v>
      </c>
      <c r="C58" s="199">
        <f t="shared" si="8"/>
        <v>2.3244260908559959E-2</v>
      </c>
      <c r="D58" s="199">
        <f t="shared" si="8"/>
        <v>2.3244260908559949E-2</v>
      </c>
      <c r="E58" s="199">
        <f t="shared" si="8"/>
        <v>2.3244260908559949E-2</v>
      </c>
      <c r="F58" s="199">
        <f t="shared" si="8"/>
        <v>2.3244260908559945E-2</v>
      </c>
      <c r="G58" s="199">
        <f t="shared" si="8"/>
        <v>2.3244260908559949E-2</v>
      </c>
      <c r="H58" s="199">
        <f t="shared" si="8"/>
        <v>2.3244260908559949E-2</v>
      </c>
      <c r="I58" s="199">
        <f t="shared" si="8"/>
        <v>2.3244260908559949E-2</v>
      </c>
      <c r="J58" s="199">
        <f t="shared" si="8"/>
        <v>2.3244260908559945E-2</v>
      </c>
      <c r="K58" s="199">
        <f t="shared" si="8"/>
        <v>2.3244260908559945E-2</v>
      </c>
      <c r="L58" s="199">
        <f t="shared" si="8"/>
        <v>2.3244260908559949E-2</v>
      </c>
      <c r="M58" s="199">
        <f t="shared" si="8"/>
        <v>2.3244260908559952E-2</v>
      </c>
      <c r="N58" s="199">
        <f t="shared" si="8"/>
        <v>2.3244260908559949E-2</v>
      </c>
      <c r="O58" s="199">
        <f t="shared" si="8"/>
        <v>2.3244260908559949E-2</v>
      </c>
      <c r="P58" s="199">
        <f t="shared" si="8"/>
        <v>2.3244260908559945E-2</v>
      </c>
      <c r="Q58" s="199">
        <f t="shared" si="8"/>
        <v>2.3244260908559945E-2</v>
      </c>
    </row>
    <row r="59" spans="1:17" x14ac:dyDescent="0.25">
      <c r="A59" s="127" t="s">
        <v>282</v>
      </c>
      <c r="B59" s="200">
        <f t="shared" ref="B59:Q59" si="9">IF(B$23=0,0,B$23/B$5)</f>
        <v>5.811065227139986E-2</v>
      </c>
      <c r="C59" s="200">
        <f t="shared" si="9"/>
        <v>5.8110652271399887E-2</v>
      </c>
      <c r="D59" s="200">
        <f t="shared" si="9"/>
        <v>5.811065227139986E-2</v>
      </c>
      <c r="E59" s="200">
        <f t="shared" si="9"/>
        <v>5.8110652271399867E-2</v>
      </c>
      <c r="F59" s="200">
        <f t="shared" si="9"/>
        <v>5.811065227139986E-2</v>
      </c>
      <c r="G59" s="200">
        <f t="shared" si="9"/>
        <v>5.8110652271399867E-2</v>
      </c>
      <c r="H59" s="200">
        <f t="shared" si="9"/>
        <v>5.8110652271399867E-2</v>
      </c>
      <c r="I59" s="200">
        <f t="shared" si="9"/>
        <v>5.8110652271399867E-2</v>
      </c>
      <c r="J59" s="200">
        <f t="shared" si="9"/>
        <v>5.8110652271399874E-2</v>
      </c>
      <c r="K59" s="200">
        <f t="shared" si="9"/>
        <v>5.8110652271399867E-2</v>
      </c>
      <c r="L59" s="200">
        <f t="shared" si="9"/>
        <v>5.8110652271399874E-2</v>
      </c>
      <c r="M59" s="200">
        <f t="shared" si="9"/>
        <v>5.8110652271399874E-2</v>
      </c>
      <c r="N59" s="200">
        <f t="shared" si="9"/>
        <v>5.8110652271399867E-2</v>
      </c>
      <c r="O59" s="200">
        <f t="shared" si="9"/>
        <v>5.8110652271399874E-2</v>
      </c>
      <c r="P59" s="200">
        <f t="shared" si="9"/>
        <v>5.811065227139986E-2</v>
      </c>
      <c r="Q59" s="200">
        <f t="shared" si="9"/>
        <v>5.8110652271399874E-2</v>
      </c>
    </row>
    <row r="60" spans="1:17" x14ac:dyDescent="0.25">
      <c r="A60" s="142" t="s">
        <v>287</v>
      </c>
      <c r="B60" s="199">
        <f t="shared" ref="B60:Q60" si="10">IF(B$24=0,0,B$24/B$5)</f>
        <v>4.0677456589979906E-2</v>
      </c>
      <c r="C60" s="199">
        <f t="shared" si="10"/>
        <v>4.067745658997992E-2</v>
      </c>
      <c r="D60" s="199">
        <f t="shared" si="10"/>
        <v>4.0677456589979906E-2</v>
      </c>
      <c r="E60" s="199">
        <f t="shared" si="10"/>
        <v>4.0677456589979906E-2</v>
      </c>
      <c r="F60" s="199">
        <f t="shared" si="10"/>
        <v>4.0677456589979899E-2</v>
      </c>
      <c r="G60" s="199">
        <f t="shared" si="10"/>
        <v>4.0677456589979906E-2</v>
      </c>
      <c r="H60" s="199">
        <f t="shared" si="10"/>
        <v>4.0677456589979906E-2</v>
      </c>
      <c r="I60" s="199">
        <f t="shared" si="10"/>
        <v>4.0677456589979906E-2</v>
      </c>
      <c r="J60" s="199">
        <f t="shared" si="10"/>
        <v>4.0677456589979906E-2</v>
      </c>
      <c r="K60" s="199">
        <f t="shared" si="10"/>
        <v>4.0677456589979906E-2</v>
      </c>
      <c r="L60" s="199">
        <f t="shared" si="10"/>
        <v>4.0677456589979913E-2</v>
      </c>
      <c r="M60" s="199">
        <f t="shared" si="10"/>
        <v>4.0677456589979906E-2</v>
      </c>
      <c r="N60" s="199">
        <f t="shared" si="10"/>
        <v>4.0677456589979906E-2</v>
      </c>
      <c r="O60" s="199">
        <f t="shared" si="10"/>
        <v>4.0677456589979906E-2</v>
      </c>
      <c r="P60" s="199">
        <f t="shared" si="10"/>
        <v>4.0677456589979906E-2</v>
      </c>
      <c r="Q60" s="199">
        <f t="shared" si="10"/>
        <v>4.0677456589979906E-2</v>
      </c>
    </row>
    <row r="61" spans="1:17" x14ac:dyDescent="0.25">
      <c r="A61" s="142" t="s">
        <v>286</v>
      </c>
      <c r="B61" s="199">
        <f t="shared" ref="B61:Q61" si="11">IF(B$25=0,0,B$25/B$5)</f>
        <v>1.7433195681419961E-2</v>
      </c>
      <c r="C61" s="199">
        <f t="shared" si="11"/>
        <v>1.7433195681419964E-2</v>
      </c>
      <c r="D61" s="199">
        <f t="shared" si="11"/>
        <v>1.7433195681419961E-2</v>
      </c>
      <c r="E61" s="199">
        <f t="shared" si="11"/>
        <v>1.7433195681419961E-2</v>
      </c>
      <c r="F61" s="199">
        <f t="shared" si="11"/>
        <v>1.7433195681419961E-2</v>
      </c>
      <c r="G61" s="199">
        <f t="shared" si="11"/>
        <v>1.7433195681419961E-2</v>
      </c>
      <c r="H61" s="199">
        <f t="shared" si="11"/>
        <v>1.7433195681419961E-2</v>
      </c>
      <c r="I61" s="199">
        <f t="shared" si="11"/>
        <v>1.7433195681419961E-2</v>
      </c>
      <c r="J61" s="199">
        <f t="shared" si="11"/>
        <v>1.7433195681419961E-2</v>
      </c>
      <c r="K61" s="199">
        <f t="shared" si="11"/>
        <v>1.7433195681419961E-2</v>
      </c>
      <c r="L61" s="199">
        <f t="shared" si="11"/>
        <v>1.7433195681419964E-2</v>
      </c>
      <c r="M61" s="199">
        <f t="shared" si="11"/>
        <v>1.7433195681419961E-2</v>
      </c>
      <c r="N61" s="199">
        <f t="shared" si="11"/>
        <v>1.7433195681419961E-2</v>
      </c>
      <c r="O61" s="199">
        <f t="shared" si="11"/>
        <v>1.7433195681419961E-2</v>
      </c>
      <c r="P61" s="199">
        <f t="shared" si="11"/>
        <v>1.7433195681419961E-2</v>
      </c>
      <c r="Q61" s="199">
        <f t="shared" si="11"/>
        <v>1.7433195681419961E-2</v>
      </c>
    </row>
    <row r="62" spans="1:17" x14ac:dyDescent="0.25">
      <c r="A62" s="127" t="s">
        <v>281</v>
      </c>
      <c r="B62" s="200">
        <f t="shared" ref="B62:Q62" si="12">IF(B$26=0,0,B$26/B$5)</f>
        <v>0.2556868699941594</v>
      </c>
      <c r="C62" s="200">
        <f t="shared" si="12"/>
        <v>0.25568686999415952</v>
      </c>
      <c r="D62" s="200">
        <f t="shared" si="12"/>
        <v>0.2556868699941594</v>
      </c>
      <c r="E62" s="200">
        <f t="shared" si="12"/>
        <v>0.25568686999415935</v>
      </c>
      <c r="F62" s="200">
        <f t="shared" si="12"/>
        <v>0.25568686999415935</v>
      </c>
      <c r="G62" s="200">
        <f t="shared" si="12"/>
        <v>0.2556868699941594</v>
      </c>
      <c r="H62" s="200">
        <f t="shared" si="12"/>
        <v>0.2556868699941594</v>
      </c>
      <c r="I62" s="200">
        <f t="shared" si="12"/>
        <v>0.25568686999415946</v>
      </c>
      <c r="J62" s="200">
        <f t="shared" si="12"/>
        <v>0.2556868699941594</v>
      </c>
      <c r="K62" s="200">
        <f t="shared" si="12"/>
        <v>0.25568686999415946</v>
      </c>
      <c r="L62" s="200">
        <f t="shared" si="12"/>
        <v>0.2556868699941594</v>
      </c>
      <c r="M62" s="200">
        <f t="shared" si="12"/>
        <v>0.2556868699941594</v>
      </c>
      <c r="N62" s="200">
        <f t="shared" si="12"/>
        <v>0.2556868699941594</v>
      </c>
      <c r="O62" s="200">
        <f t="shared" si="12"/>
        <v>0.2556868699941594</v>
      </c>
      <c r="P62" s="200">
        <f t="shared" si="12"/>
        <v>0.2556868699941594</v>
      </c>
      <c r="Q62" s="200">
        <f t="shared" si="12"/>
        <v>0.25568686999415946</v>
      </c>
    </row>
    <row r="63" spans="1:17" x14ac:dyDescent="0.25">
      <c r="A63" s="142" t="s">
        <v>285</v>
      </c>
      <c r="B63" s="199">
        <f t="shared" ref="B63:Q63" si="13">IF(B$27=0,0,B$27/B$5)</f>
        <v>0.16242529635504765</v>
      </c>
      <c r="C63" s="199">
        <f t="shared" si="13"/>
        <v>0.16242529635504785</v>
      </c>
      <c r="D63" s="199">
        <f t="shared" si="13"/>
        <v>0.16242529635504774</v>
      </c>
      <c r="E63" s="199">
        <f t="shared" si="13"/>
        <v>0.16242529635504774</v>
      </c>
      <c r="F63" s="199">
        <f t="shared" si="13"/>
        <v>0.16242529635504779</v>
      </c>
      <c r="G63" s="199">
        <f t="shared" si="13"/>
        <v>0.16242529635504788</v>
      </c>
      <c r="H63" s="199">
        <f t="shared" si="13"/>
        <v>0.16242529635504788</v>
      </c>
      <c r="I63" s="199">
        <f t="shared" si="13"/>
        <v>0.16242529635504777</v>
      </c>
      <c r="J63" s="199">
        <f t="shared" si="13"/>
        <v>0.16242529635504782</v>
      </c>
      <c r="K63" s="199">
        <f t="shared" si="13"/>
        <v>0.16242529635504763</v>
      </c>
      <c r="L63" s="199">
        <f t="shared" si="13"/>
        <v>0.16242529635504765</v>
      </c>
      <c r="M63" s="199">
        <f t="shared" si="13"/>
        <v>0.16242529635504782</v>
      </c>
      <c r="N63" s="199">
        <f t="shared" si="13"/>
        <v>0.16242529635504774</v>
      </c>
      <c r="O63" s="199">
        <f t="shared" si="13"/>
        <v>0.16242529635504774</v>
      </c>
      <c r="P63" s="199">
        <f t="shared" si="13"/>
        <v>0.16242529635504768</v>
      </c>
      <c r="Q63" s="199">
        <f t="shared" si="13"/>
        <v>0.16242529635504765</v>
      </c>
    </row>
    <row r="64" spans="1:17" x14ac:dyDescent="0.25">
      <c r="A64" s="142" t="s">
        <v>284</v>
      </c>
      <c r="B64" s="199">
        <f t="shared" ref="B64:Q64" si="14">IF(B$33=0,0,B$33/B$5)</f>
        <v>9.3261573639111736E-2</v>
      </c>
      <c r="C64" s="199">
        <f t="shared" si="14"/>
        <v>9.3261573639111653E-2</v>
      </c>
      <c r="D64" s="199">
        <f t="shared" si="14"/>
        <v>9.3261573639111667E-2</v>
      </c>
      <c r="E64" s="199">
        <f t="shared" si="14"/>
        <v>9.3261573639111625E-2</v>
      </c>
      <c r="F64" s="199">
        <f t="shared" si="14"/>
        <v>9.3261573639111528E-2</v>
      </c>
      <c r="G64" s="199">
        <f t="shared" si="14"/>
        <v>9.3261573639111542E-2</v>
      </c>
      <c r="H64" s="199">
        <f t="shared" si="14"/>
        <v>9.3261573639111528E-2</v>
      </c>
      <c r="I64" s="199">
        <f t="shared" si="14"/>
        <v>9.3261573639111653E-2</v>
      </c>
      <c r="J64" s="199">
        <f t="shared" si="14"/>
        <v>9.326157363911157E-2</v>
      </c>
      <c r="K64" s="199">
        <f t="shared" si="14"/>
        <v>9.3261573639111806E-2</v>
      </c>
      <c r="L64" s="199">
        <f t="shared" si="14"/>
        <v>9.3261573639111806E-2</v>
      </c>
      <c r="M64" s="199">
        <f t="shared" si="14"/>
        <v>9.3261573639111583E-2</v>
      </c>
      <c r="N64" s="199">
        <f t="shared" si="14"/>
        <v>9.3261573639111653E-2</v>
      </c>
      <c r="O64" s="199">
        <f t="shared" si="14"/>
        <v>9.3261573639111639E-2</v>
      </c>
      <c r="P64" s="199">
        <f t="shared" si="14"/>
        <v>9.3261573639111736E-2</v>
      </c>
      <c r="Q64" s="199">
        <f t="shared" si="14"/>
        <v>9.326157363911175E-2</v>
      </c>
    </row>
    <row r="65" spans="1:17" x14ac:dyDescent="0.25">
      <c r="A65" s="127" t="s">
        <v>280</v>
      </c>
      <c r="B65" s="200">
        <f t="shared" ref="B65:Q65" si="15">IF(B$34=0,0,B$34/B$5)</f>
        <v>0.18498212834867153</v>
      </c>
      <c r="C65" s="200">
        <f t="shared" si="15"/>
        <v>0.18493649977139237</v>
      </c>
      <c r="D65" s="200">
        <f t="shared" si="15"/>
        <v>0.18848139211283202</v>
      </c>
      <c r="E65" s="200">
        <f t="shared" si="15"/>
        <v>0.25385144772726131</v>
      </c>
      <c r="F65" s="200">
        <f t="shared" si="15"/>
        <v>0.2504440621652318</v>
      </c>
      <c r="G65" s="200">
        <f t="shared" si="15"/>
        <v>0.23517633452300779</v>
      </c>
      <c r="H65" s="200">
        <f t="shared" si="15"/>
        <v>0.22826933102119851</v>
      </c>
      <c r="I65" s="200">
        <f t="shared" si="15"/>
        <v>0.2055161330892879</v>
      </c>
      <c r="J65" s="200">
        <f t="shared" si="15"/>
        <v>0.20825503915506388</v>
      </c>
      <c r="K65" s="200">
        <f t="shared" si="15"/>
        <v>0.21284420104383375</v>
      </c>
      <c r="L65" s="200">
        <f t="shared" si="15"/>
        <v>0.22571050184915381</v>
      </c>
      <c r="M65" s="200">
        <f t="shared" si="15"/>
        <v>0.20566385554637892</v>
      </c>
      <c r="N65" s="200">
        <f t="shared" si="15"/>
        <v>0.23092392888941191</v>
      </c>
      <c r="O65" s="200">
        <f t="shared" si="15"/>
        <v>0.23893557814694749</v>
      </c>
      <c r="P65" s="200">
        <f t="shared" si="15"/>
        <v>0.18950793525899426</v>
      </c>
      <c r="Q65" s="200">
        <f t="shared" si="15"/>
        <v>0.19233961967995125</v>
      </c>
    </row>
    <row r="66" spans="1:17" x14ac:dyDescent="0.25">
      <c r="A66" s="127" t="s">
        <v>279</v>
      </c>
      <c r="B66" s="200">
        <f t="shared" ref="B66:Q66" si="16">IF(B$45=0,0,B$45/B$5)</f>
        <v>0.10459917408851975</v>
      </c>
      <c r="C66" s="200">
        <f t="shared" si="16"/>
        <v>0.10459917408851978</v>
      </c>
      <c r="D66" s="200">
        <f t="shared" si="16"/>
        <v>0.10459917408851976</v>
      </c>
      <c r="E66" s="200">
        <f t="shared" si="16"/>
        <v>0.10459917408851975</v>
      </c>
      <c r="F66" s="200">
        <f t="shared" si="16"/>
        <v>0.10459917408851974</v>
      </c>
      <c r="G66" s="200">
        <f t="shared" si="16"/>
        <v>0.10459917408851975</v>
      </c>
      <c r="H66" s="200">
        <f t="shared" si="16"/>
        <v>0.10459917408851975</v>
      </c>
      <c r="I66" s="200">
        <f t="shared" si="16"/>
        <v>0.10459917408851975</v>
      </c>
      <c r="J66" s="200">
        <f t="shared" si="16"/>
        <v>0.10459917408851975</v>
      </c>
      <c r="K66" s="200">
        <f t="shared" si="16"/>
        <v>0.10459917408851974</v>
      </c>
      <c r="L66" s="200">
        <f t="shared" si="16"/>
        <v>0.10459917408851976</v>
      </c>
      <c r="M66" s="200">
        <f t="shared" si="16"/>
        <v>0.10459917408851975</v>
      </c>
      <c r="N66" s="200">
        <f t="shared" si="16"/>
        <v>0.10459917408851974</v>
      </c>
      <c r="O66" s="200">
        <f t="shared" si="16"/>
        <v>0.10459917408851975</v>
      </c>
      <c r="P66" s="200">
        <f t="shared" si="16"/>
        <v>0.10459917408851975</v>
      </c>
      <c r="Q66" s="200">
        <f t="shared" si="16"/>
        <v>0.10459917408851975</v>
      </c>
    </row>
    <row r="67" spans="1:17" x14ac:dyDescent="0.25">
      <c r="A67" s="72" t="s">
        <v>278</v>
      </c>
      <c r="B67" s="71">
        <f t="shared" ref="B67:Q67" si="17">IF(B$46=0,0,B$46/B$5)</f>
        <v>0.10673334605375591</v>
      </c>
      <c r="C67" s="71">
        <f t="shared" si="17"/>
        <v>0.10677897463103508</v>
      </c>
      <c r="D67" s="71">
        <f t="shared" si="17"/>
        <v>0.1032340822895953</v>
      </c>
      <c r="E67" s="71">
        <f t="shared" si="17"/>
        <v>3.7864026675166217E-2</v>
      </c>
      <c r="F67" s="71">
        <f t="shared" si="17"/>
        <v>4.1271412237195451E-2</v>
      </c>
      <c r="G67" s="71">
        <f t="shared" si="17"/>
        <v>5.6539139879419532E-2</v>
      </c>
      <c r="H67" s="71">
        <f t="shared" si="17"/>
        <v>6.3446143381228906E-2</v>
      </c>
      <c r="I67" s="71">
        <f t="shared" si="17"/>
        <v>8.619934131313943E-2</v>
      </c>
      <c r="J67" s="71">
        <f t="shared" si="17"/>
        <v>8.3460435247363352E-2</v>
      </c>
      <c r="K67" s="71">
        <f t="shared" si="17"/>
        <v>7.8871273358593702E-2</v>
      </c>
      <c r="L67" s="71">
        <f t="shared" si="17"/>
        <v>6.6004972553273686E-2</v>
      </c>
      <c r="M67" s="71">
        <f t="shared" si="17"/>
        <v>8.6051618856048576E-2</v>
      </c>
      <c r="N67" s="71">
        <f t="shared" si="17"/>
        <v>6.0791545513015501E-2</v>
      </c>
      <c r="O67" s="71">
        <f t="shared" si="17"/>
        <v>5.2779896255479811E-2</v>
      </c>
      <c r="P67" s="71">
        <f t="shared" si="17"/>
        <v>0.10220753914343314</v>
      </c>
      <c r="Q67" s="71">
        <f t="shared" si="17"/>
        <v>9.9375854722476203E-2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35.203525856582502</v>
      </c>
      <c r="C71" s="230">
        <f t="shared" si="18"/>
        <v>35.197486634690947</v>
      </c>
      <c r="D71" s="230">
        <f t="shared" si="18"/>
        <v>35.17750827928441</v>
      </c>
      <c r="E71" s="230">
        <f t="shared" si="18"/>
        <v>33.901355930410745</v>
      </c>
      <c r="F71" s="230">
        <f t="shared" si="18"/>
        <v>33.930231495833404</v>
      </c>
      <c r="G71" s="230">
        <f t="shared" si="18"/>
        <v>33.697407991388282</v>
      </c>
      <c r="H71" s="230">
        <f t="shared" si="18"/>
        <v>33.492878218889224</v>
      </c>
      <c r="I71" s="230">
        <f t="shared" si="18"/>
        <v>32.854807175491402</v>
      </c>
      <c r="J71" s="230">
        <f t="shared" si="18"/>
        <v>32.802702301695639</v>
      </c>
      <c r="K71" s="230">
        <f t="shared" si="18"/>
        <v>32.698724937400762</v>
      </c>
      <c r="L71" s="230">
        <f t="shared" si="18"/>
        <v>32.106545677932438</v>
      </c>
      <c r="M71" s="230">
        <f t="shared" si="18"/>
        <v>30.764562403417536</v>
      </c>
      <c r="N71" s="230">
        <f t="shared" si="18"/>
        <v>30.486336780240791</v>
      </c>
      <c r="O71" s="230">
        <f t="shared" si="18"/>
        <v>29.91136459159144</v>
      </c>
      <c r="P71" s="230">
        <f t="shared" si="18"/>
        <v>29.264658179598566</v>
      </c>
      <c r="Q71" s="230">
        <f t="shared" si="18"/>
        <v>28.413951989149414</v>
      </c>
    </row>
    <row r="72" spans="1:17" x14ac:dyDescent="0.25">
      <c r="A72" s="132" t="s">
        <v>83</v>
      </c>
      <c r="B72" s="275">
        <f>IF(B$6=0,0,B$6/TRE!B$5*1000)</f>
        <v>1.3814812855031195</v>
      </c>
      <c r="C72" s="275">
        <f>IF(C$6=0,0,C$6/TRE!C$5*1000)</f>
        <v>1.3812442901505468</v>
      </c>
      <c r="D72" s="275">
        <f>IF(D$6=0,0,D$6/TRE!D$5*1000)</f>
        <v>1.3804602856101578</v>
      </c>
      <c r="E72" s="275">
        <f>IF(E$6=0,0,E$6/TRE!E$5*1000)</f>
        <v>1.3303806261293967</v>
      </c>
      <c r="F72" s="275">
        <f>IF(F$6=0,0,F$6/TRE!F$5*1000)</f>
        <v>1.3315137811833042</v>
      </c>
      <c r="G72" s="275">
        <f>IF(G$6=0,0,G$6/TRE!G$5*1000)</f>
        <v>1.3223771590299849</v>
      </c>
      <c r="H72" s="275">
        <f>IF(H$6=0,0,H$6/TRE!H$5*1000)</f>
        <v>1.3143508592159616</v>
      </c>
      <c r="I72" s="275">
        <f>IF(I$6=0,0,I$6/TRE!I$5*1000)</f>
        <v>1.2893112308313879</v>
      </c>
      <c r="J72" s="275">
        <f>IF(J$6=0,0,J$6/TRE!J$5*1000)</f>
        <v>1.2872664950760666</v>
      </c>
      <c r="K72" s="275">
        <f>IF(K$6=0,0,K$6/TRE!K$5*1000)</f>
        <v>1.2831861429126348</v>
      </c>
      <c r="L72" s="275">
        <f>IF(L$6=0,0,L$6/TRE!L$5*1000)</f>
        <v>1.2599474318826256</v>
      </c>
      <c r="M72" s="275">
        <f>IF(M$6=0,0,M$6/TRE!M$5*1000)</f>
        <v>1.2072843893580403</v>
      </c>
      <c r="N72" s="275">
        <f>IF(N$6=0,0,N$6/TRE!N$5*1000)</f>
        <v>1.1963660656329684</v>
      </c>
      <c r="O72" s="275">
        <f>IF(O$6=0,0,O$6/TRE!O$5*1000)</f>
        <v>1.1738026064630023</v>
      </c>
      <c r="P72" s="275">
        <f>IF(P$6=0,0,P$6/TRE!P$5*1000)</f>
        <v>1.1484241029283635</v>
      </c>
      <c r="Q72" s="275">
        <f>IF(Q$6=0,0,Q$6/TRE!Q$5*1000)</f>
        <v>1.1150400979751378</v>
      </c>
    </row>
    <row r="73" spans="1:17" x14ac:dyDescent="0.25">
      <c r="A73" s="76" t="s">
        <v>82</v>
      </c>
      <c r="B73" s="274">
        <f>IF(B$7=0,0,B$7/TRE!B$5*1000)</f>
        <v>1.7268516068788995</v>
      </c>
      <c r="C73" s="274">
        <f>IF(C$7=0,0,C$7/TRE!C$5*1000)</f>
        <v>1.7265553626881833</v>
      </c>
      <c r="D73" s="274">
        <f>IF(D$7=0,0,D$7/TRE!D$5*1000)</f>
        <v>1.7255753570126975</v>
      </c>
      <c r="E73" s="274">
        <f>IF(E$7=0,0,E$7/TRE!E$5*1000)</f>
        <v>1.6629757826617459</v>
      </c>
      <c r="F73" s="274">
        <f>IF(F$7=0,0,F$7/TRE!F$5*1000)</f>
        <v>1.66439222647913</v>
      </c>
      <c r="G73" s="274">
        <f>IF(G$7=0,0,G$7/TRE!G$5*1000)</f>
        <v>1.6529714487874809</v>
      </c>
      <c r="H73" s="274">
        <f>IF(H$7=0,0,H$7/TRE!H$5*1000)</f>
        <v>1.6429385740199518</v>
      </c>
      <c r="I73" s="274">
        <f>IF(I$7=0,0,I$7/TRE!I$5*1000)</f>
        <v>1.6116390385392352</v>
      </c>
      <c r="J73" s="274">
        <f>IF(J$7=0,0,J$7/TRE!J$5*1000)</f>
        <v>1.6090831188450831</v>
      </c>
      <c r="K73" s="274">
        <f>IF(K$7=0,0,K$7/TRE!K$5*1000)</f>
        <v>1.6039826786407936</v>
      </c>
      <c r="L73" s="274">
        <f>IF(L$7=0,0,L$7/TRE!L$5*1000)</f>
        <v>1.5749342898532823</v>
      </c>
      <c r="M73" s="274">
        <f>IF(M$7=0,0,M$7/TRE!M$5*1000)</f>
        <v>1.5091054866975504</v>
      </c>
      <c r="N73" s="274">
        <f>IF(N$7=0,0,N$7/TRE!N$5*1000)</f>
        <v>1.4954575820412108</v>
      </c>
      <c r="O73" s="274">
        <f>IF(O$7=0,0,O$7/TRE!O$5*1000)</f>
        <v>1.467253258078753</v>
      </c>
      <c r="P73" s="274">
        <f>IF(P$7=0,0,P$7/TRE!P$5*1000)</f>
        <v>1.4355301286604545</v>
      </c>
      <c r="Q73" s="274">
        <f>IF(Q$7=0,0,Q$7/TRE!Q$5*1000)</f>
        <v>1.3938001224689225</v>
      </c>
    </row>
    <row r="74" spans="1:17" x14ac:dyDescent="0.25">
      <c r="A74" s="76" t="s">
        <v>81</v>
      </c>
      <c r="B74" s="274">
        <f>IF(B$8=0,0,B$8/TRE!B$5*1000)</f>
        <v>2.3744209594584866</v>
      </c>
      <c r="C74" s="274">
        <f>IF(C$8=0,0,C$8/TRE!C$5*1000)</f>
        <v>2.3740136236962521</v>
      </c>
      <c r="D74" s="274">
        <f>IF(D$8=0,0,D$8/TRE!D$5*1000)</f>
        <v>2.3726661158924585</v>
      </c>
      <c r="E74" s="274">
        <f>IF(E$8=0,0,E$8/TRE!E$5*1000)</f>
        <v>2.2865917011599004</v>
      </c>
      <c r="F74" s="274">
        <f>IF(F$8=0,0,F$8/TRE!F$5*1000)</f>
        <v>2.2885393114088033</v>
      </c>
      <c r="G74" s="274">
        <f>IF(G$8=0,0,G$8/TRE!G$5*1000)</f>
        <v>2.272835742082786</v>
      </c>
      <c r="H74" s="274">
        <f>IF(H$8=0,0,H$8/TRE!H$5*1000)</f>
        <v>2.2590405392774335</v>
      </c>
      <c r="I74" s="274">
        <f>IF(I$8=0,0,I$8/TRE!I$5*1000)</f>
        <v>2.216003677991448</v>
      </c>
      <c r="J74" s="274">
        <f>IF(J$8=0,0,J$8/TRE!J$5*1000)</f>
        <v>2.2124892884119896</v>
      </c>
      <c r="K74" s="274">
        <f>IF(K$8=0,0,K$8/TRE!K$5*1000)</f>
        <v>2.2054761831310912</v>
      </c>
      <c r="L74" s="274">
        <f>IF(L$8=0,0,L$8/TRE!L$5*1000)</f>
        <v>2.1655346485482627</v>
      </c>
      <c r="M74" s="274">
        <f>IF(M$8=0,0,M$8/TRE!M$5*1000)</f>
        <v>2.0750200442091313</v>
      </c>
      <c r="N74" s="274">
        <f>IF(N$8=0,0,N$8/TRE!N$5*1000)</f>
        <v>2.0562541753066648</v>
      </c>
      <c r="O74" s="274">
        <f>IF(O$8=0,0,O$8/TRE!O$5*1000)</f>
        <v>2.0174732298582851</v>
      </c>
      <c r="P74" s="274">
        <f>IF(P$8=0,0,P$8/TRE!P$5*1000)</f>
        <v>1.9738539269081248</v>
      </c>
      <c r="Q74" s="274">
        <f>IF(Q$8=0,0,Q$8/TRE!Q$5*1000)</f>
        <v>1.9164751683947678</v>
      </c>
    </row>
    <row r="75" spans="1:17" x14ac:dyDescent="0.25">
      <c r="A75" s="76" t="s">
        <v>80</v>
      </c>
      <c r="B75" s="274">
        <f>IF(B$9=0,0,B$9/TRE!B$5*1000)</f>
        <v>1.5109951560190369</v>
      </c>
      <c r="C75" s="274">
        <f>IF(C$9=0,0,C$9/TRE!C$5*1000)</f>
        <v>1.5107359423521602</v>
      </c>
      <c r="D75" s="274">
        <f>IF(D$9=0,0,D$9/TRE!D$5*1000)</f>
        <v>1.5098784373861103</v>
      </c>
      <c r="E75" s="274">
        <f>IF(E$9=0,0,E$9/TRE!E$5*1000)</f>
        <v>1.4551038098290274</v>
      </c>
      <c r="F75" s="274">
        <f>IF(F$9=0,0,F$9/TRE!F$5*1000)</f>
        <v>1.4563431981692385</v>
      </c>
      <c r="G75" s="274">
        <f>IF(G$9=0,0,G$9/TRE!G$5*1000)</f>
        <v>1.4463500176890458</v>
      </c>
      <c r="H75" s="274">
        <f>IF(H$9=0,0,H$9/TRE!H$5*1000)</f>
        <v>1.4375712522674577</v>
      </c>
      <c r="I75" s="274">
        <f>IF(I$9=0,0,I$9/TRE!I$5*1000)</f>
        <v>1.4101841587218304</v>
      </c>
      <c r="J75" s="274">
        <f>IF(J$9=0,0,J$9/TRE!J$5*1000)</f>
        <v>1.407947728989448</v>
      </c>
      <c r="K75" s="274">
        <f>IF(K$9=0,0,K$9/TRE!K$5*1000)</f>
        <v>1.4034848438106942</v>
      </c>
      <c r="L75" s="274">
        <f>IF(L$9=0,0,L$9/TRE!L$5*1000)</f>
        <v>1.3780675036216217</v>
      </c>
      <c r="M75" s="274">
        <f>IF(M$9=0,0,M$9/TRE!M$5*1000)</f>
        <v>1.3204673008603565</v>
      </c>
      <c r="N75" s="274">
        <f>IF(N$9=0,0,N$9/TRE!N$5*1000)</f>
        <v>1.3085253842860594</v>
      </c>
      <c r="O75" s="274">
        <f>IF(O$9=0,0,O$9/TRE!O$5*1000)</f>
        <v>1.2838466008189087</v>
      </c>
      <c r="P75" s="274">
        <f>IF(P$9=0,0,P$9/TRE!P$5*1000)</f>
        <v>1.2560888625778974</v>
      </c>
      <c r="Q75" s="274">
        <f>IF(Q$9=0,0,Q$9/TRE!Q$5*1000)</f>
        <v>1.2195751071603069</v>
      </c>
    </row>
    <row r="76" spans="1:17" x14ac:dyDescent="0.25">
      <c r="A76" s="129" t="s">
        <v>79</v>
      </c>
      <c r="B76" s="273">
        <f>IF(B$10=0,0,B$10/TRE!B$5*1000)</f>
        <v>1.1656248346432569</v>
      </c>
      <c r="C76" s="273">
        <f>IF(C$10=0,0,C$10/TRE!C$5*1000)</f>
        <v>1.1654248698145238</v>
      </c>
      <c r="D76" s="273">
        <f>IF(D$10=0,0,D$10/TRE!D$5*1000)</f>
        <v>1.1647633659835708</v>
      </c>
      <c r="E76" s="273">
        <f>IF(E$10=0,0,E$10/TRE!E$5*1000)</f>
        <v>1.1225086532966784</v>
      </c>
      <c r="F76" s="273">
        <f>IF(F$10=0,0,F$10/TRE!F$5*1000)</f>
        <v>1.1234647528734125</v>
      </c>
      <c r="G76" s="273">
        <f>IF(G$10=0,0,G$10/TRE!G$5*1000)</f>
        <v>1.1157557279315493</v>
      </c>
      <c r="H76" s="273">
        <f>IF(H$10=0,0,H$10/TRE!H$5*1000)</f>
        <v>1.1089835374634671</v>
      </c>
      <c r="I76" s="273">
        <f>IF(I$10=0,0,I$10/TRE!I$5*1000)</f>
        <v>1.0878563510139834</v>
      </c>
      <c r="J76" s="273">
        <f>IF(J$10=0,0,J$10/TRE!J$5*1000)</f>
        <v>1.0861311052204312</v>
      </c>
      <c r="K76" s="273">
        <f>IF(K$10=0,0,K$10/TRE!K$5*1000)</f>
        <v>1.0826883080825354</v>
      </c>
      <c r="L76" s="273">
        <f>IF(L$10=0,0,L$10/TRE!L$5*1000)</f>
        <v>1.0630806456509652</v>
      </c>
      <c r="M76" s="273">
        <f>IF(M$10=0,0,M$10/TRE!M$5*1000)</f>
        <v>1.0186462035208466</v>
      </c>
      <c r="N76" s="273">
        <f>IF(N$10=0,0,N$10/TRE!N$5*1000)</f>
        <v>1.009433867877817</v>
      </c>
      <c r="O76" s="273">
        <f>IF(O$10=0,0,O$10/TRE!O$5*1000)</f>
        <v>0.99039594920315821</v>
      </c>
      <c r="P76" s="273">
        <f>IF(P$10=0,0,P$10/TRE!P$5*1000)</f>
        <v>0.96898283684580633</v>
      </c>
      <c r="Q76" s="273">
        <f>IF(Q$10=0,0,Q$10/TRE!Q$5*1000)</f>
        <v>0.94081508266652247</v>
      </c>
    </row>
    <row r="77" spans="1:17" x14ac:dyDescent="0.25">
      <c r="A77" s="127" t="s">
        <v>283</v>
      </c>
      <c r="B77" s="296">
        <f>IF(B$15=0,0,B$15/TRE!B$5*1000)</f>
        <v>2.0456998497790999</v>
      </c>
      <c r="C77" s="296">
        <f>IF(C$15=0,0,C$15/TRE!C$5*1000)</f>
        <v>2.0453489066557702</v>
      </c>
      <c r="D77" s="296">
        <f>IF(D$15=0,0,D$15/TRE!D$5*1000)</f>
        <v>2.0441879513917862</v>
      </c>
      <c r="E77" s="296">
        <f>IF(E$15=0,0,E$15/TRE!E$5*1000)</f>
        <v>1.970029906001058</v>
      </c>
      <c r="F77" s="296">
        <f>IF(F$15=0,0,F$15/TRE!F$5*1000)</f>
        <v>1.9717078839424749</v>
      </c>
      <c r="G77" s="296">
        <f>IF(G$15=0,0,G$15/TRE!G$5*1000)</f>
        <v>1.9581783582350554</v>
      </c>
      <c r="H77" s="296">
        <f>IF(H$15=0,0,H$15/TRE!H$5*1000)</f>
        <v>1.9462929997462144</v>
      </c>
      <c r="I77" s="296">
        <f>IF(I$15=0,0,I$15/TRE!I$5*1000)</f>
        <v>1.9092142752188739</v>
      </c>
      <c r="J77" s="296">
        <f>IF(J$15=0,0,J$15/TRE!J$5*1000)</f>
        <v>1.9061864270160835</v>
      </c>
      <c r="K77" s="296">
        <f>IF(K$15=0,0,K$15/TRE!K$5*1000)</f>
        <v>1.9001442345554465</v>
      </c>
      <c r="L77" s="296">
        <f>IF(L$15=0,0,L$15/TRE!L$5*1000)</f>
        <v>1.8657323115261482</v>
      </c>
      <c r="M77" s="296">
        <f>IF(M$15=0,0,M$15/TRE!M$5*1000)</f>
        <v>1.7877487881067777</v>
      </c>
      <c r="N77" s="296">
        <f>IF(N$15=0,0,N$15/TRE!N$5*1000)</f>
        <v>1.771580915665361</v>
      </c>
      <c r="O77" s="296">
        <f>IF(O$15=0,0,O$15/TRE!O$5*1000)</f>
        <v>1.7381689067450328</v>
      </c>
      <c r="P77" s="296">
        <f>IF(P$15=0,0,P$15/TRE!P$5*1000)</f>
        <v>1.70058837531603</v>
      </c>
      <c r="Q77" s="296">
        <f>IF(Q$15=0,0,Q$15/TRE!Q$5*1000)</f>
        <v>1.6511532836977121</v>
      </c>
    </row>
    <row r="78" spans="1:17" x14ac:dyDescent="0.25">
      <c r="A78" s="127" t="s">
        <v>282</v>
      </c>
      <c r="B78" s="296">
        <f>IF(B$23=0,0,B$23/TRE!B$5*1000)</f>
        <v>2.0456998497790999</v>
      </c>
      <c r="C78" s="296">
        <f>IF(C$23=0,0,C$23/TRE!C$5*1000)</f>
        <v>2.0453489066557697</v>
      </c>
      <c r="D78" s="296">
        <f>IF(D$23=0,0,D$23/TRE!D$5*1000)</f>
        <v>2.0441879513917858</v>
      </c>
      <c r="E78" s="296">
        <f>IF(E$23=0,0,E$23/TRE!E$5*1000)</f>
        <v>1.970029906001058</v>
      </c>
      <c r="F78" s="296">
        <f>IF(F$23=0,0,F$23/TRE!F$5*1000)</f>
        <v>1.9717078839424749</v>
      </c>
      <c r="G78" s="296">
        <f>IF(G$23=0,0,G$23/TRE!G$5*1000)</f>
        <v>1.9581783582350554</v>
      </c>
      <c r="H78" s="296">
        <f>IF(H$23=0,0,H$23/TRE!H$5*1000)</f>
        <v>1.9462929997462144</v>
      </c>
      <c r="I78" s="296">
        <f>IF(I$23=0,0,I$23/TRE!I$5*1000)</f>
        <v>1.9092142752188739</v>
      </c>
      <c r="J78" s="296">
        <f>IF(J$23=0,0,J$23/TRE!J$5*1000)</f>
        <v>1.906186427016084</v>
      </c>
      <c r="K78" s="296">
        <f>IF(K$23=0,0,K$23/TRE!K$5*1000)</f>
        <v>1.9001442345554465</v>
      </c>
      <c r="L78" s="296">
        <f>IF(L$23=0,0,L$23/TRE!L$5*1000)</f>
        <v>1.8657323115261482</v>
      </c>
      <c r="M78" s="296">
        <f>IF(M$23=0,0,M$23/TRE!M$5*1000)</f>
        <v>1.7877487881067777</v>
      </c>
      <c r="N78" s="296">
        <f>IF(N$23=0,0,N$23/TRE!N$5*1000)</f>
        <v>1.7715809156653606</v>
      </c>
      <c r="O78" s="296">
        <f>IF(O$23=0,0,O$23/TRE!O$5*1000)</f>
        <v>1.7381689067450328</v>
      </c>
      <c r="P78" s="296">
        <f>IF(P$23=0,0,P$23/TRE!P$5*1000)</f>
        <v>1.7005883753160298</v>
      </c>
      <c r="Q78" s="296">
        <f>IF(Q$23=0,0,Q$23/TRE!Q$5*1000)</f>
        <v>1.6511532836977121</v>
      </c>
    </row>
    <row r="79" spans="1:17" x14ac:dyDescent="0.25">
      <c r="A79" s="127" t="s">
        <v>281</v>
      </c>
      <c r="B79" s="296">
        <f>IF(B$26=0,0,B$26/TRE!B$5*1000)</f>
        <v>9.0010793390280384</v>
      </c>
      <c r="C79" s="296">
        <f>IF(C$26=0,0,C$26/TRE!C$5*1000)</f>
        <v>8.999535189285389</v>
      </c>
      <c r="D79" s="296">
        <f>IF(D$26=0,0,D$26/TRE!D$5*1000)</f>
        <v>8.994426986123857</v>
      </c>
      <c r="E79" s="296">
        <f>IF(E$26=0,0,E$26/TRE!E$5*1000)</f>
        <v>8.6681315864046535</v>
      </c>
      <c r="F79" s="296">
        <f>IF(F$26=0,0,F$26/TRE!F$5*1000)</f>
        <v>8.6755146893468869</v>
      </c>
      <c r="G79" s="296">
        <f>IF(G$26=0,0,G$26/TRE!G$5*1000)</f>
        <v>8.6159847762342441</v>
      </c>
      <c r="H79" s="296">
        <f>IF(H$26=0,0,H$26/TRE!H$5*1000)</f>
        <v>8.5636891988833437</v>
      </c>
      <c r="I79" s="296">
        <f>IF(I$26=0,0,I$26/TRE!I$5*1000)</f>
        <v>8.4005428109630476</v>
      </c>
      <c r="J79" s="296">
        <f>IF(J$26=0,0,J$26/TRE!J$5*1000)</f>
        <v>8.3872202788707675</v>
      </c>
      <c r="K79" s="296">
        <f>IF(K$26=0,0,K$26/TRE!K$5*1000)</f>
        <v>8.3606346320439666</v>
      </c>
      <c r="L79" s="296">
        <f>IF(L$26=0,0,L$26/TRE!L$5*1000)</f>
        <v>8.2092221707150497</v>
      </c>
      <c r="M79" s="296">
        <f>IF(M$26=0,0,M$26/TRE!M$5*1000)</f>
        <v>7.8660946676698211</v>
      </c>
      <c r="N79" s="296">
        <f>IF(N$26=0,0,N$26/TRE!N$5*1000)</f>
        <v>7.7949560289275865</v>
      </c>
      <c r="O79" s="296">
        <f>IF(O$26=0,0,O$26/TRE!O$5*1000)</f>
        <v>7.647943189678144</v>
      </c>
      <c r="P79" s="296">
        <f>IF(P$26=0,0,P$26/TRE!P$5*1000)</f>
        <v>7.4825888513905312</v>
      </c>
      <c r="Q79" s="296">
        <f>IF(Q$26=0,0,Q$26/TRE!Q$5*1000)</f>
        <v>7.2650744482699334</v>
      </c>
    </row>
    <row r="80" spans="1:17" x14ac:dyDescent="0.25">
      <c r="A80" s="127" t="s">
        <v>280</v>
      </c>
      <c r="B80" s="296">
        <f>IF(B$34=0,0,B$34/TRE!B$5*1000)</f>
        <v>6.5120231383281215</v>
      </c>
      <c r="C80" s="296">
        <f>IF(C$34=0,0,C$34/TRE!C$5*1000)</f>
        <v>6.5092999789701063</v>
      </c>
      <c r="D80" s="296">
        <f>IF(D$34=0,0,D$34/TRE!D$5*1000)</f>
        <v>6.6303057315401999</v>
      </c>
      <c r="E80" s="296">
        <f>IF(E$34=0,0,E$34/TRE!E$5*1000)</f>
        <v>8.6059082828519422</v>
      </c>
      <c r="F80" s="296">
        <f>IF(F$34=0,0,F$34/TRE!F$5*1000)</f>
        <v>8.4976250060232097</v>
      </c>
      <c r="G80" s="296">
        <f>IF(G$34=0,0,G$34/TRE!G$5*1000)</f>
        <v>7.9248328943410051</v>
      </c>
      <c r="H80" s="296">
        <f>IF(H$34=0,0,H$34/TRE!H$5*1000)</f>
        <v>7.6453969050003145</v>
      </c>
      <c r="I80" s="296">
        <f>IF(I$34=0,0,I$34/TRE!I$5*1000)</f>
        <v>6.7521929241011813</v>
      </c>
      <c r="J80" s="296">
        <f>IF(J$34=0,0,J$34/TRE!J$5*1000)</f>
        <v>6.8313280522315312</v>
      </c>
      <c r="K80" s="296">
        <f>IF(K$34=0,0,K$34/TRE!K$5*1000)</f>
        <v>6.9597339844531456</v>
      </c>
      <c r="L80" s="296">
        <f>IF(L$34=0,0,L$34/TRE!L$5*1000)</f>
        <v>7.2467845376089084</v>
      </c>
      <c r="M80" s="296">
        <f>IF(M$34=0,0,M$34/TRE!M$5*1000)</f>
        <v>6.3271585180840217</v>
      </c>
      <c r="N80" s="296">
        <f>IF(N$34=0,0,N$34/TRE!N$5*1000)</f>
        <v>7.0400246667389865</v>
      </c>
      <c r="O80" s="296">
        <f>IF(O$34=0,0,O$34/TRE!O$5*1000)</f>
        <v>7.1468891918560349</v>
      </c>
      <c r="P80" s="296">
        <f>IF(P$34=0,0,P$34/TRE!P$5*1000)</f>
        <v>5.5458849476759609</v>
      </c>
      <c r="Q80" s="296">
        <f>IF(Q$34=0,0,Q$34/TRE!Q$5*1000)</f>
        <v>5.4651287191973914</v>
      </c>
    </row>
    <row r="81" spans="1:17" x14ac:dyDescent="0.25">
      <c r="A81" s="127" t="s">
        <v>279</v>
      </c>
      <c r="B81" s="296">
        <f>IF(B$45=0,0,B$45/TRE!B$5*1000)</f>
        <v>3.6822597296023791</v>
      </c>
      <c r="C81" s="296">
        <f>IF(C$45=0,0,C$45/TRE!C$5*1000)</f>
        <v>3.6816280319803854</v>
      </c>
      <c r="D81" s="296">
        <f>IF(D$45=0,0,D$45/TRE!D$5*1000)</f>
        <v>3.6795383125052155</v>
      </c>
      <c r="E81" s="296">
        <f>IF(E$45=0,0,E$45/TRE!E$5*1000)</f>
        <v>3.5460538308019043</v>
      </c>
      <c r="F81" s="296">
        <f>IF(F$45=0,0,F$45/TRE!F$5*1000)</f>
        <v>3.5490741910964547</v>
      </c>
      <c r="G81" s="296">
        <f>IF(G$45=0,0,G$45/TRE!G$5*1000)</f>
        <v>3.5247210448230994</v>
      </c>
      <c r="H81" s="296">
        <f>IF(H$45=0,0,H$45/TRE!H$5*1000)</f>
        <v>3.5033273995431862</v>
      </c>
      <c r="I81" s="296">
        <f>IF(I$45=0,0,I$45/TRE!I$5*1000)</f>
        <v>3.4365856953939726</v>
      </c>
      <c r="J81" s="296">
        <f>IF(J$45=0,0,J$45/TRE!J$5*1000)</f>
        <v>3.4311355686289504</v>
      </c>
      <c r="K81" s="296">
        <f>IF(K$45=0,0,K$45/TRE!K$5*1000)</f>
        <v>3.4202596221998034</v>
      </c>
      <c r="L81" s="296">
        <f>IF(L$45=0,0,L$45/TRE!L$5*1000)</f>
        <v>3.358318160747066</v>
      </c>
      <c r="M81" s="296">
        <f>IF(M$45=0,0,M$45/TRE!M$5*1000)</f>
        <v>3.2179478185921999</v>
      </c>
      <c r="N81" s="296">
        <f>IF(N$45=0,0,N$45/TRE!N$5*1000)</f>
        <v>3.1888456481976486</v>
      </c>
      <c r="O81" s="296">
        <f>IF(O$45=0,0,O$45/TRE!O$5*1000)</f>
        <v>3.1287040321410586</v>
      </c>
      <c r="P81" s="296">
        <f>IF(P$45=0,0,P$45/TRE!P$5*1000)</f>
        <v>3.0610590755688531</v>
      </c>
      <c r="Q81" s="296">
        <f>IF(Q$45=0,0,Q$45/TRE!Q$5*1000)</f>
        <v>2.9720759106558812</v>
      </c>
    </row>
    <row r="82" spans="1:17" x14ac:dyDescent="0.25">
      <c r="A82" s="72" t="s">
        <v>278</v>
      </c>
      <c r="B82" s="295">
        <f>IF(B$46=0,0,B$46/TRE!B$5*1000)</f>
        <v>3.7573901075629639</v>
      </c>
      <c r="C82" s="295">
        <f>IF(C$46=0,0,C$46/TRE!C$5*1000)</f>
        <v>3.7583515324418597</v>
      </c>
      <c r="D82" s="295">
        <f>IF(D$46=0,0,D$46/TRE!D$5*1000)</f>
        <v>3.6315177844465665</v>
      </c>
      <c r="E82" s="295">
        <f>IF(E$46=0,0,E$46/TRE!E$5*1000)</f>
        <v>1.2836418452733764</v>
      </c>
      <c r="F82" s="295">
        <f>IF(F$46=0,0,F$46/TRE!F$5*1000)</f>
        <v>1.4003485713680137</v>
      </c>
      <c r="G82" s="295">
        <f>IF(G$46=0,0,G$46/TRE!G$5*1000)</f>
        <v>1.9052224639989717</v>
      </c>
      <c r="H82" s="295">
        <f>IF(H$46=0,0,H$46/TRE!H$5*1000)</f>
        <v>2.1249939537256841</v>
      </c>
      <c r="I82" s="295">
        <f>IF(I$46=0,0,I$46/TRE!I$5*1000)</f>
        <v>2.8320627374975658</v>
      </c>
      <c r="J82" s="295">
        <f>IF(J$46=0,0,J$46/TRE!J$5*1000)</f>
        <v>2.7377278113892061</v>
      </c>
      <c r="K82" s="295">
        <f>IF(K$46=0,0,K$46/TRE!K$5*1000)</f>
        <v>2.5789900730151993</v>
      </c>
      <c r="L82" s="295">
        <f>IF(L$46=0,0,L$46/TRE!L$5*1000)</f>
        <v>2.119191666252358</v>
      </c>
      <c r="M82" s="295">
        <f>IF(M$46=0,0,M$46/TRE!M$5*1000)</f>
        <v>2.6473403982120072</v>
      </c>
      <c r="N82" s="295">
        <f>IF(N$46=0,0,N$46/TRE!N$5*1000)</f>
        <v>1.8533115299011265</v>
      </c>
      <c r="O82" s="295">
        <f>IF(O$46=0,0,O$46/TRE!O$5*1000)</f>
        <v>1.5787187200040287</v>
      </c>
      <c r="P82" s="295">
        <f>IF(P$46=0,0,P$46/TRE!P$5*1000)</f>
        <v>2.9910686964105109</v>
      </c>
      <c r="Q82" s="295">
        <f>IF(Q$46=0,0,Q$46/TRE!Q$5*1000)</f>
        <v>2.8236607649651253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1409.6704607807617</v>
      </c>
      <c r="C5" s="96">
        <v>1453.039945929027</v>
      </c>
      <c r="D5" s="96">
        <v>1444.5125880946123</v>
      </c>
      <c r="E5" s="96">
        <v>1625.8914617524597</v>
      </c>
      <c r="F5" s="96">
        <v>1682.9862684051411</v>
      </c>
      <c r="G5" s="96">
        <v>1676.0487339627912</v>
      </c>
      <c r="H5" s="96">
        <v>1627.6381912316183</v>
      </c>
      <c r="I5" s="96">
        <v>1623.7965495537542</v>
      </c>
      <c r="J5" s="96">
        <v>1540.386253710308</v>
      </c>
      <c r="K5" s="96">
        <v>1332.5015726041891</v>
      </c>
      <c r="L5" s="96">
        <v>1565.7298408689464</v>
      </c>
      <c r="M5" s="96">
        <v>1603.3978859783995</v>
      </c>
      <c r="N5" s="96">
        <v>1675.1811906350213</v>
      </c>
      <c r="O5" s="96">
        <v>1771.1119920053738</v>
      </c>
      <c r="P5" s="96">
        <v>1668.7572880917055</v>
      </c>
      <c r="Q5" s="96">
        <v>1725.5638559662482</v>
      </c>
    </row>
    <row r="6" spans="1:17" x14ac:dyDescent="0.25">
      <c r="A6" s="132" t="s">
        <v>83</v>
      </c>
      <c r="B6" s="160">
        <v>48.65052649701996</v>
      </c>
      <c r="C6" s="160">
        <v>50.138690689991712</v>
      </c>
      <c r="D6" s="160">
        <v>49.816153048981292</v>
      </c>
      <c r="E6" s="160">
        <v>54.746914860839716</v>
      </c>
      <c r="F6" s="160">
        <v>56.717675904044597</v>
      </c>
      <c r="G6" s="160">
        <v>56.673822261880936</v>
      </c>
      <c r="H6" s="160">
        <v>55.315210971519427</v>
      </c>
      <c r="I6" s="160">
        <v>55.427903391506909</v>
      </c>
      <c r="J6" s="160">
        <v>52.497324620888719</v>
      </c>
      <c r="K6" s="160">
        <v>45.268537376282303</v>
      </c>
      <c r="L6" s="160">
        <v>53.123058243530146</v>
      </c>
      <c r="M6" s="160">
        <v>54.678776823102865</v>
      </c>
      <c r="N6" s="160">
        <v>56.610080566269197</v>
      </c>
      <c r="O6" s="160">
        <v>59.742635853737958</v>
      </c>
      <c r="P6" s="160">
        <v>56.903442359563059</v>
      </c>
      <c r="Q6" s="160">
        <v>58.933985229484087</v>
      </c>
    </row>
    <row r="7" spans="1:17" x14ac:dyDescent="0.25">
      <c r="A7" s="76" t="s">
        <v>82</v>
      </c>
      <c r="B7" s="159">
        <v>15.410067402620761</v>
      </c>
      <c r="C7" s="159">
        <v>15.881443812519757</v>
      </c>
      <c r="D7" s="159">
        <v>15.779279927650856</v>
      </c>
      <c r="E7" s="159">
        <v>17.34110006276617</v>
      </c>
      <c r="F7" s="159">
        <v>17.965339155268214</v>
      </c>
      <c r="G7" s="159">
        <v>17.951448502273248</v>
      </c>
      <c r="H7" s="159">
        <v>17.521108009252796</v>
      </c>
      <c r="I7" s="159">
        <v>17.556803363708578</v>
      </c>
      <c r="J7" s="159">
        <v>16.628541746916365</v>
      </c>
      <c r="K7" s="159">
        <v>14.338821435556255</v>
      </c>
      <c r="L7" s="159">
        <v>16.826743040823871</v>
      </c>
      <c r="M7" s="159">
        <v>17.31951732091709</v>
      </c>
      <c r="N7" s="159">
        <v>17.931258302979227</v>
      </c>
      <c r="O7" s="159">
        <v>18.923496036013557</v>
      </c>
      <c r="P7" s="159">
        <v>18.024180730206997</v>
      </c>
      <c r="Q7" s="159">
        <v>18.667355732461306</v>
      </c>
    </row>
    <row r="8" spans="1:17" x14ac:dyDescent="0.25">
      <c r="A8" s="76" t="s">
        <v>81</v>
      </c>
      <c r="B8" s="159">
        <v>114.91978685650693</v>
      </c>
      <c r="C8" s="159">
        <v>118.43505224370212</v>
      </c>
      <c r="D8" s="159">
        <v>117.67317031503711</v>
      </c>
      <c r="E8" s="159">
        <v>129.32036382472469</v>
      </c>
      <c r="F8" s="159">
        <v>133.97559482297675</v>
      </c>
      <c r="G8" s="159">
        <v>133.87200599109354</v>
      </c>
      <c r="H8" s="159">
        <v>130.66276384817965</v>
      </c>
      <c r="I8" s="159">
        <v>130.92896012225489</v>
      </c>
      <c r="J8" s="159">
        <v>124.00649675063488</v>
      </c>
      <c r="K8" s="159">
        <v>106.93102503026019</v>
      </c>
      <c r="L8" s="159">
        <v>125.48457272885292</v>
      </c>
      <c r="M8" s="159">
        <v>129.15941163494685</v>
      </c>
      <c r="N8" s="159">
        <v>133.72143861595896</v>
      </c>
      <c r="O8" s="159">
        <v>141.12100059139175</v>
      </c>
      <c r="P8" s="159">
        <v>134.41440284850921</v>
      </c>
      <c r="Q8" s="159">
        <v>139.2108474220046</v>
      </c>
    </row>
    <row r="9" spans="1:17" x14ac:dyDescent="0.25">
      <c r="A9" s="76" t="s">
        <v>80</v>
      </c>
      <c r="B9" s="159">
        <v>52.638953286563861</v>
      </c>
      <c r="C9" s="159">
        <v>54.24911891224059</v>
      </c>
      <c r="D9" s="159">
        <v>53.900139259998909</v>
      </c>
      <c r="E9" s="159">
        <v>59.23513066440821</v>
      </c>
      <c r="F9" s="159">
        <v>61.36745699182412</v>
      </c>
      <c r="G9" s="159">
        <v>61.320008177031951</v>
      </c>
      <c r="H9" s="159">
        <v>59.850016351715972</v>
      </c>
      <c r="I9" s="159">
        <v>59.971947427463626</v>
      </c>
      <c r="J9" s="159">
        <v>56.801116398150569</v>
      </c>
      <c r="K9" s="159">
        <v>48.979704761204509</v>
      </c>
      <c r="L9" s="159">
        <v>57.478148391505741</v>
      </c>
      <c r="M9" s="159">
        <v>59.161406591027657</v>
      </c>
      <c r="N9" s="159">
        <v>61.251040863021124</v>
      </c>
      <c r="O9" s="159">
        <v>64.64040667912893</v>
      </c>
      <c r="P9" s="159">
        <v>61.568452797590915</v>
      </c>
      <c r="Q9" s="159">
        <v>63.765461935460898</v>
      </c>
    </row>
    <row r="10" spans="1:17" x14ac:dyDescent="0.25">
      <c r="A10" s="129" t="s">
        <v>79</v>
      </c>
      <c r="B10" s="158">
        <v>61.908644798202303</v>
      </c>
      <c r="C10" s="158">
        <v>63.80235972911337</v>
      </c>
      <c r="D10" s="158">
        <v>63.391924946817909</v>
      </c>
      <c r="E10" s="158">
        <v>69.666405483294369</v>
      </c>
      <c r="F10" s="158">
        <v>72.174233336162047</v>
      </c>
      <c r="G10" s="158">
        <v>72.118428810470363</v>
      </c>
      <c r="H10" s="158">
        <v>70.389572211169849</v>
      </c>
      <c r="I10" s="158">
        <v>70.532975284122884</v>
      </c>
      <c r="J10" s="158">
        <v>66.803762606959594</v>
      </c>
      <c r="K10" s="158">
        <v>57.605004565244968</v>
      </c>
      <c r="L10" s="158">
        <v>67.600019572128801</v>
      </c>
      <c r="M10" s="158">
        <v>69.57969864003428</v>
      </c>
      <c r="N10" s="158">
        <v>72.037316389360114</v>
      </c>
      <c r="O10" s="158">
        <v>76.023547712355423</v>
      </c>
      <c r="P10" s="158">
        <v>72.410624395790549</v>
      </c>
      <c r="Q10" s="158">
        <v>74.994525667427638</v>
      </c>
    </row>
    <row r="11" spans="1:17" x14ac:dyDescent="0.25">
      <c r="A11" s="92" t="s">
        <v>125</v>
      </c>
      <c r="B11" s="91">
        <v>10.115796834021111</v>
      </c>
      <c r="C11" s="91">
        <v>10.425227537359731</v>
      </c>
      <c r="D11" s="91">
        <v>10.358162995972176</v>
      </c>
      <c r="E11" s="91">
        <v>11.383405440753631</v>
      </c>
      <c r="F11" s="91">
        <v>11.79318144436348</v>
      </c>
      <c r="G11" s="91">
        <v>11.784063053124967</v>
      </c>
      <c r="H11" s="91">
        <v>11.50156999951853</v>
      </c>
      <c r="I11" s="91">
        <v>11.525001886229914</v>
      </c>
      <c r="J11" s="91">
        <v>10.915653096315278</v>
      </c>
      <c r="K11" s="91">
        <v>9.4125872841234859</v>
      </c>
      <c r="L11" s="91">
        <v>11.045760510450757</v>
      </c>
      <c r="M11" s="91">
        <v>11.369237648623834</v>
      </c>
      <c r="N11" s="91">
        <v>11.770809382731416</v>
      </c>
      <c r="O11" s="91">
        <v>12.422154704992494</v>
      </c>
      <c r="P11" s="91">
        <v>11.83180745435571</v>
      </c>
      <c r="Q11" s="91">
        <v>12.254013761540268</v>
      </c>
    </row>
    <row r="12" spans="1:17" x14ac:dyDescent="0.25">
      <c r="A12" s="92" t="s">
        <v>26</v>
      </c>
      <c r="B12" s="91">
        <v>16.833968519888831</v>
      </c>
      <c r="C12" s="91">
        <v>17.348900443152736</v>
      </c>
      <c r="D12" s="91">
        <v>17.237296543129556</v>
      </c>
      <c r="E12" s="91">
        <v>18.943429962363552</v>
      </c>
      <c r="F12" s="91">
        <v>19.625349188120875</v>
      </c>
      <c r="G12" s="91">
        <v>19.610175028973579</v>
      </c>
      <c r="H12" s="91">
        <v>19.140070770305137</v>
      </c>
      <c r="I12" s="91">
        <v>19.179064400736159</v>
      </c>
      <c r="J12" s="91">
        <v>18.165030754611831</v>
      </c>
      <c r="K12" s="91">
        <v>15.663738668489557</v>
      </c>
      <c r="L12" s="91">
        <v>18.381545988132011</v>
      </c>
      <c r="M12" s="91">
        <v>18.919852959916529</v>
      </c>
      <c r="N12" s="91">
        <v>19.58811924099772</v>
      </c>
      <c r="O12" s="91">
        <v>20.672040441712589</v>
      </c>
      <c r="P12" s="91">
        <v>19.689627766163419</v>
      </c>
      <c r="Q12" s="91">
        <v>20.392232593114858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34.958879444292364</v>
      </c>
      <c r="C14" s="157">
        <v>36.028231748600902</v>
      </c>
      <c r="D14" s="157">
        <v>35.796465407716177</v>
      </c>
      <c r="E14" s="157">
        <v>39.339570080177182</v>
      </c>
      <c r="F14" s="157">
        <v>40.755702703677692</v>
      </c>
      <c r="G14" s="157">
        <v>40.724190728371809</v>
      </c>
      <c r="H14" s="157">
        <v>39.747931441346189</v>
      </c>
      <c r="I14" s="157">
        <v>39.828908997156809</v>
      </c>
      <c r="J14" s="157">
        <v>37.723078756032486</v>
      </c>
      <c r="K14" s="157">
        <v>32.528678612631921</v>
      </c>
      <c r="L14" s="157">
        <v>38.172713073546035</v>
      </c>
      <c r="M14" s="157">
        <v>39.290608031493917</v>
      </c>
      <c r="N14" s="157">
        <v>40.67838776563098</v>
      </c>
      <c r="O14" s="157">
        <v>42.929352565650341</v>
      </c>
      <c r="P14" s="157">
        <v>40.889189175271419</v>
      </c>
      <c r="Q14" s="157">
        <v>42.348279312772505</v>
      </c>
    </row>
    <row r="15" spans="1:17" x14ac:dyDescent="0.25">
      <c r="A15" s="156" t="s">
        <v>283</v>
      </c>
      <c r="B15" s="204">
        <v>83.967341337686179</v>
      </c>
      <c r="C15" s="204">
        <v>86.53778643751177</v>
      </c>
      <c r="D15" s="204">
        <v>86.02451470851679</v>
      </c>
      <c r="E15" s="204">
        <v>95.067367146689278</v>
      </c>
      <c r="F15" s="204">
        <v>98.515598430633929</v>
      </c>
      <c r="G15" s="204">
        <v>98.469666551971272</v>
      </c>
      <c r="H15" s="204">
        <v>95.83629811628478</v>
      </c>
      <c r="I15" s="204">
        <v>96.251278281158505</v>
      </c>
      <c r="J15" s="204">
        <v>91.238723422754219</v>
      </c>
      <c r="K15" s="204">
        <v>78.665967664921624</v>
      </c>
      <c r="L15" s="204">
        <v>92.216722598507744</v>
      </c>
      <c r="M15" s="204">
        <v>95.111274175082741</v>
      </c>
      <c r="N15" s="204">
        <v>98.455069538513598</v>
      </c>
      <c r="O15" s="204">
        <v>103.93110012218969</v>
      </c>
      <c r="P15" s="204">
        <v>99.023186123533478</v>
      </c>
      <c r="Q15" s="204">
        <v>102.57242637627593</v>
      </c>
    </row>
    <row r="16" spans="1:17" x14ac:dyDescent="0.25">
      <c r="A16" s="152" t="s">
        <v>289</v>
      </c>
      <c r="B16" s="264">
        <v>45.580363331607295</v>
      </c>
      <c r="C16" s="264">
        <v>46.976594496696947</v>
      </c>
      <c r="D16" s="264">
        <v>46.717816320456393</v>
      </c>
      <c r="E16" s="264">
        <v>51.870124115980097</v>
      </c>
      <c r="F16" s="264">
        <v>53.763355561939932</v>
      </c>
      <c r="G16" s="264">
        <v>53.752025750684012</v>
      </c>
      <c r="H16" s="264">
        <v>52.190649449041764</v>
      </c>
      <c r="I16" s="264">
        <v>52.516711327537315</v>
      </c>
      <c r="J16" s="264">
        <v>49.816486281631441</v>
      </c>
      <c r="K16" s="264">
        <v>42.947498128170544</v>
      </c>
      <c r="L16" s="264">
        <v>50.300759601993192</v>
      </c>
      <c r="M16" s="264">
        <v>51.967794454748869</v>
      </c>
      <c r="N16" s="264">
        <v>53.787723178904521</v>
      </c>
      <c r="O16" s="264">
        <v>56.79205736829276</v>
      </c>
      <c r="P16" s="264">
        <v>54.124366982068992</v>
      </c>
      <c r="Q16" s="264">
        <v>56.071437431102666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6.3872254522728111</v>
      </c>
      <c r="C18" s="83">
        <v>7.1253327301687168</v>
      </c>
      <c r="D18" s="83">
        <v>6.3074465613938244</v>
      </c>
      <c r="E18" s="83">
        <v>0.4985794577303263</v>
      </c>
      <c r="F18" s="83">
        <v>0.4151571803160003</v>
      </c>
      <c r="G18" s="83">
        <v>0.41907417254108753</v>
      </c>
      <c r="H18" s="83">
        <v>0.93226874382456582</v>
      </c>
      <c r="I18" s="83">
        <v>1.0188474530534255</v>
      </c>
      <c r="J18" s="83">
        <v>0.52043050167075666</v>
      </c>
      <c r="K18" s="83">
        <v>0.43500497275949696</v>
      </c>
      <c r="L18" s="83">
        <v>0.44133260995601598</v>
      </c>
      <c r="M18" s="83">
        <v>0.46318088986805811</v>
      </c>
      <c r="N18" s="83">
        <v>0.37035169076254826</v>
      </c>
      <c r="O18" s="83">
        <v>0.282715404641315</v>
      </c>
      <c r="P18" s="83">
        <v>0.29189556142420958</v>
      </c>
      <c r="Q18" s="83">
        <v>0.29688318953159337</v>
      </c>
    </row>
    <row r="19" spans="1:17" x14ac:dyDescent="0.25">
      <c r="A19" s="154" t="s">
        <v>125</v>
      </c>
      <c r="B19" s="83">
        <v>3.3155537895510299</v>
      </c>
      <c r="C19" s="83">
        <v>2.8503484718754688</v>
      </c>
      <c r="D19" s="83">
        <v>3.0800238955525181</v>
      </c>
      <c r="E19" s="83">
        <v>3.4426852651509305</v>
      </c>
      <c r="F19" s="83">
        <v>3.3538343029027642</v>
      </c>
      <c r="G19" s="83">
        <v>2.9820233402147251</v>
      </c>
      <c r="H19" s="83">
        <v>5.6799778716465124</v>
      </c>
      <c r="I19" s="83">
        <v>2.95475410725596</v>
      </c>
      <c r="J19" s="83">
        <v>2.320557287261769</v>
      </c>
      <c r="K19" s="83">
        <v>2.1276049257551612</v>
      </c>
      <c r="L19" s="83">
        <v>3.7552180771185286</v>
      </c>
      <c r="M19" s="83">
        <v>1.5151510881045354</v>
      </c>
      <c r="N19" s="83">
        <v>1.8663921869862539</v>
      </c>
      <c r="O19" s="83">
        <v>1.74038378012468</v>
      </c>
      <c r="P19" s="83">
        <v>1.2575140020586142</v>
      </c>
      <c r="Q19" s="83">
        <v>1.118369425714876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35.877584089783454</v>
      </c>
      <c r="C21" s="83">
        <v>37.000913294652761</v>
      </c>
      <c r="D21" s="83">
        <v>37.330345863510054</v>
      </c>
      <c r="E21" s="83">
        <v>47.92885939309884</v>
      </c>
      <c r="F21" s="83">
        <v>49.994364078721169</v>
      </c>
      <c r="G21" s="83">
        <v>50.350928237928201</v>
      </c>
      <c r="H21" s="83">
        <v>45.578402833570685</v>
      </c>
      <c r="I21" s="83">
        <v>48.543109767227932</v>
      </c>
      <c r="J21" s="83">
        <v>46.975498492698918</v>
      </c>
      <c r="K21" s="83">
        <v>40.384888229655886</v>
      </c>
      <c r="L21" s="83">
        <v>46.104208914918651</v>
      </c>
      <c r="M21" s="83">
        <v>49.989462476776275</v>
      </c>
      <c r="N21" s="83">
        <v>51.550979301155721</v>
      </c>
      <c r="O21" s="83">
        <v>54.768958183526763</v>
      </c>
      <c r="P21" s="83">
        <v>52.574957418586166</v>
      </c>
      <c r="Q21" s="83">
        <v>54.6561848158562</v>
      </c>
    </row>
    <row r="22" spans="1:17" x14ac:dyDescent="0.25">
      <c r="A22" s="152" t="s">
        <v>288</v>
      </c>
      <c r="B22" s="264">
        <v>38.386978006078884</v>
      </c>
      <c r="C22" s="264">
        <v>39.561191940814822</v>
      </c>
      <c r="D22" s="264">
        <v>39.306698388060404</v>
      </c>
      <c r="E22" s="264">
        <v>43.197243030709181</v>
      </c>
      <c r="F22" s="264">
        <v>44.752242868693997</v>
      </c>
      <c r="G22" s="264">
        <v>44.71764080128726</v>
      </c>
      <c r="H22" s="264">
        <v>43.645648667243009</v>
      </c>
      <c r="I22" s="264">
        <v>43.73456695362119</v>
      </c>
      <c r="J22" s="264">
        <v>41.422237141122785</v>
      </c>
      <c r="K22" s="264">
        <v>35.718469536751087</v>
      </c>
      <c r="L22" s="264">
        <v>41.915962996514551</v>
      </c>
      <c r="M22" s="264">
        <v>43.143479720333865</v>
      </c>
      <c r="N22" s="264">
        <v>44.667346359609077</v>
      </c>
      <c r="O22" s="264">
        <v>47.139042753896923</v>
      </c>
      <c r="P22" s="264">
        <v>44.898819141464486</v>
      </c>
      <c r="Q22" s="264">
        <v>46.500988945173255</v>
      </c>
    </row>
    <row r="23" spans="1:17" x14ac:dyDescent="0.25">
      <c r="A23" s="156" t="s">
        <v>282</v>
      </c>
      <c r="B23" s="204">
        <v>71.061608094586518</v>
      </c>
      <c r="C23" s="204">
        <v>73.235301747579825</v>
      </c>
      <c r="D23" s="204">
        <v>72.764185706468965</v>
      </c>
      <c r="E23" s="204">
        <v>79.966324896134239</v>
      </c>
      <c r="F23" s="204">
        <v>82.844925786689487</v>
      </c>
      <c r="G23" s="204">
        <v>82.780870769049642</v>
      </c>
      <c r="H23" s="204">
        <v>80.796409139955813</v>
      </c>
      <c r="I23" s="204">
        <v>80.96101382485827</v>
      </c>
      <c r="J23" s="204">
        <v>76.680450898149928</v>
      </c>
      <c r="K23" s="204">
        <v>66.121690630533251</v>
      </c>
      <c r="L23" s="204">
        <v>77.59443149950016</v>
      </c>
      <c r="M23" s="204">
        <v>79.866798767998986</v>
      </c>
      <c r="N23" s="204">
        <v>82.68776617760966</v>
      </c>
      <c r="O23" s="204">
        <v>87.263347002749654</v>
      </c>
      <c r="P23" s="204">
        <v>83.116266386877697</v>
      </c>
      <c r="Q23" s="204">
        <v>86.082187868743347</v>
      </c>
    </row>
    <row r="24" spans="1:17" x14ac:dyDescent="0.25">
      <c r="A24" s="152" t="s">
        <v>287</v>
      </c>
      <c r="B24" s="151">
        <v>46.38426509067866</v>
      </c>
      <c r="C24" s="151">
        <v>47.803106928484581</v>
      </c>
      <c r="D24" s="151">
        <v>47.49559388557298</v>
      </c>
      <c r="E24" s="151">
        <v>52.196668662106916</v>
      </c>
      <c r="F24" s="151">
        <v>54.075626799671923</v>
      </c>
      <c r="G24" s="151">
        <v>54.033815968222108</v>
      </c>
      <c r="H24" s="151">
        <v>52.738492139585304</v>
      </c>
      <c r="I24" s="151">
        <v>52.84593506895893</v>
      </c>
      <c r="J24" s="151">
        <v>50.051869878856699</v>
      </c>
      <c r="K24" s="151">
        <v>43.159817356907553</v>
      </c>
      <c r="L24" s="151">
        <v>50.648455287455086</v>
      </c>
      <c r="M24" s="151">
        <v>52.131704662070078</v>
      </c>
      <c r="N24" s="151">
        <v>53.973043517860965</v>
      </c>
      <c r="O24" s="151">
        <v>56.95967666095877</v>
      </c>
      <c r="P24" s="151">
        <v>54.25273979593625</v>
      </c>
      <c r="Q24" s="151">
        <v>56.188694975417683</v>
      </c>
    </row>
    <row r="25" spans="1:17" x14ac:dyDescent="0.25">
      <c r="A25" s="152" t="s">
        <v>286</v>
      </c>
      <c r="B25" s="151">
        <v>24.677343003907865</v>
      </c>
      <c r="C25" s="151">
        <v>25.432194819095244</v>
      </c>
      <c r="D25" s="151">
        <v>25.268591820895978</v>
      </c>
      <c r="E25" s="151">
        <v>27.76965623402733</v>
      </c>
      <c r="F25" s="151">
        <v>28.769298987017571</v>
      </c>
      <c r="G25" s="151">
        <v>28.747054800827534</v>
      </c>
      <c r="H25" s="151">
        <v>28.057917000370512</v>
      </c>
      <c r="I25" s="151">
        <v>28.11507875589934</v>
      </c>
      <c r="J25" s="151">
        <v>26.628581019293225</v>
      </c>
      <c r="K25" s="151">
        <v>22.961873273625699</v>
      </c>
      <c r="L25" s="151">
        <v>26.945976212045078</v>
      </c>
      <c r="M25" s="151">
        <v>27.735094105928908</v>
      </c>
      <c r="N25" s="151">
        <v>28.714722659748695</v>
      </c>
      <c r="O25" s="151">
        <v>30.30367034179088</v>
      </c>
      <c r="P25" s="151">
        <v>28.863526590941451</v>
      </c>
      <c r="Q25" s="151">
        <v>29.893492893325671</v>
      </c>
    </row>
    <row r="26" spans="1:17" x14ac:dyDescent="0.25">
      <c r="A26" s="156" t="s">
        <v>281</v>
      </c>
      <c r="B26" s="204">
        <v>314.01788747526768</v>
      </c>
      <c r="C26" s="204">
        <v>323.63124220698501</v>
      </c>
      <c r="D26" s="204">
        <v>321.72272008464711</v>
      </c>
      <c r="E26" s="204">
        <v>355.67574246880787</v>
      </c>
      <c r="F26" s="204">
        <v>368.58316885535817</v>
      </c>
      <c r="G26" s="204">
        <v>368.41893014927325</v>
      </c>
      <c r="H26" s="204">
        <v>358.49769730011866</v>
      </c>
      <c r="I26" s="204">
        <v>360.1054597242379</v>
      </c>
      <c r="J26" s="204">
        <v>341.37119773196639</v>
      </c>
      <c r="K26" s="204">
        <v>294.32767263015825</v>
      </c>
      <c r="L26" s="204">
        <v>345.00285824594312</v>
      </c>
      <c r="M26" s="204">
        <v>355.88084519706433</v>
      </c>
      <c r="N26" s="204">
        <v>368.38850438251609</v>
      </c>
      <c r="O26" s="204">
        <v>388.88514758219111</v>
      </c>
      <c r="P26" s="204">
        <v>370.52877446400919</v>
      </c>
      <c r="Q26" s="204">
        <v>383.81340078300042</v>
      </c>
    </row>
    <row r="27" spans="1:17" x14ac:dyDescent="0.25">
      <c r="A27" s="152" t="s">
        <v>285</v>
      </c>
      <c r="B27" s="264">
        <v>182.00262855005411</v>
      </c>
      <c r="C27" s="264">
        <v>187.5777868756046</v>
      </c>
      <c r="D27" s="264">
        <v>186.5444842679768</v>
      </c>
      <c r="E27" s="264">
        <v>207.11767617217529</v>
      </c>
      <c r="F27" s="264">
        <v>214.6773592118094</v>
      </c>
      <c r="G27" s="264">
        <v>214.63211921636346</v>
      </c>
      <c r="H27" s="264">
        <v>208.39753549908983</v>
      </c>
      <c r="I27" s="264">
        <v>209.69950228080265</v>
      </c>
      <c r="J27" s="264">
        <v>198.91748958695547</v>
      </c>
      <c r="K27" s="264">
        <v>171.48958405856416</v>
      </c>
      <c r="L27" s="264">
        <v>200.8511954813394</v>
      </c>
      <c r="M27" s="264">
        <v>207.50767434436992</v>
      </c>
      <c r="N27" s="264">
        <v>214.77465923346102</v>
      </c>
      <c r="O27" s="264">
        <v>226.77098132359853</v>
      </c>
      <c r="P27" s="264">
        <v>216.11887969557674</v>
      </c>
      <c r="Q27" s="264">
        <v>223.89354215533226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25.504224549463839</v>
      </c>
      <c r="C29" s="83">
        <v>28.451490760389927</v>
      </c>
      <c r="D29" s="83">
        <v>25.185667022022749</v>
      </c>
      <c r="E29" s="83">
        <v>1.9908303755239101</v>
      </c>
      <c r="F29" s="83">
        <v>1.6577247866417226</v>
      </c>
      <c r="G29" s="83">
        <v>1.6733653570292275</v>
      </c>
      <c r="H29" s="83">
        <v>3.7225539572096475</v>
      </c>
      <c r="I29" s="83">
        <v>4.0682631947925829</v>
      </c>
      <c r="J29" s="83">
        <v>2.0780817079625731</v>
      </c>
      <c r="K29" s="83">
        <v>1.7369771254032971</v>
      </c>
      <c r="L29" s="83">
        <v>1.7622434137366982</v>
      </c>
      <c r="M29" s="83">
        <v>1.8494837093955891</v>
      </c>
      <c r="N29" s="83">
        <v>1.4788162331299195</v>
      </c>
      <c r="O29" s="83">
        <v>1.1288840854989528</v>
      </c>
      <c r="P29" s="83">
        <v>1.1655404994207306</v>
      </c>
      <c r="Q29" s="83">
        <v>1.1854561244711455</v>
      </c>
    </row>
    <row r="30" spans="1:17" x14ac:dyDescent="0.25">
      <c r="A30" s="154" t="s">
        <v>125</v>
      </c>
      <c r="B30" s="83">
        <v>13.239023577043991</v>
      </c>
      <c r="C30" s="83">
        <v>11.381456316852757</v>
      </c>
      <c r="D30" s="83">
        <v>12.298551481681846</v>
      </c>
      <c r="E30" s="83">
        <v>13.746660222287316</v>
      </c>
      <c r="F30" s="83">
        <v>13.39187786654524</v>
      </c>
      <c r="G30" s="83">
        <v>11.907234753004648</v>
      </c>
      <c r="H30" s="83">
        <v>22.680181270712893</v>
      </c>
      <c r="I30" s="83">
        <v>11.798348563552139</v>
      </c>
      <c r="J30" s="83">
        <v>9.2659973530696327</v>
      </c>
      <c r="K30" s="83">
        <v>8.4955375670505244</v>
      </c>
      <c r="L30" s="83">
        <v>14.994605370780643</v>
      </c>
      <c r="M30" s="83">
        <v>6.050006198486706</v>
      </c>
      <c r="N30" s="83">
        <v>7.4525137385473332</v>
      </c>
      <c r="O30" s="83">
        <v>6.9493615126345603</v>
      </c>
      <c r="P30" s="83">
        <v>5.0212599699585443</v>
      </c>
      <c r="Q30" s="83">
        <v>4.4656549507795287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143.25938042354628</v>
      </c>
      <c r="C32" s="83">
        <v>147.74483979836191</v>
      </c>
      <c r="D32" s="83">
        <v>149.0602657642722</v>
      </c>
      <c r="E32" s="83">
        <v>191.38018557436408</v>
      </c>
      <c r="F32" s="83">
        <v>199.62775655862245</v>
      </c>
      <c r="G32" s="83">
        <v>201.05151910632958</v>
      </c>
      <c r="H32" s="83">
        <v>181.99480027116729</v>
      </c>
      <c r="I32" s="83">
        <v>193.83289052245792</v>
      </c>
      <c r="J32" s="83">
        <v>187.57341052592326</v>
      </c>
      <c r="K32" s="83">
        <v>161.25706936611033</v>
      </c>
      <c r="L32" s="83">
        <v>184.09434669682207</v>
      </c>
      <c r="M32" s="83">
        <v>199.60818443648762</v>
      </c>
      <c r="N32" s="83">
        <v>205.84332926178377</v>
      </c>
      <c r="O32" s="83">
        <v>218.69273572546501</v>
      </c>
      <c r="P32" s="83">
        <v>209.93207922619746</v>
      </c>
      <c r="Q32" s="83">
        <v>218.24243108008159</v>
      </c>
    </row>
    <row r="33" spans="1:17" x14ac:dyDescent="0.25">
      <c r="A33" s="152" t="s">
        <v>284</v>
      </c>
      <c r="B33" s="264">
        <v>132.0152589252136</v>
      </c>
      <c r="C33" s="264">
        <v>136.05345533138038</v>
      </c>
      <c r="D33" s="264">
        <v>135.17823581667028</v>
      </c>
      <c r="E33" s="264">
        <v>148.55806629663257</v>
      </c>
      <c r="F33" s="264">
        <v>153.90580964354874</v>
      </c>
      <c r="G33" s="264">
        <v>153.78681093290982</v>
      </c>
      <c r="H33" s="264">
        <v>150.10016180102883</v>
      </c>
      <c r="I33" s="264">
        <v>150.40595744343523</v>
      </c>
      <c r="J33" s="264">
        <v>142.45370814501089</v>
      </c>
      <c r="K33" s="264">
        <v>122.83808857159408</v>
      </c>
      <c r="L33" s="264">
        <v>144.15166276460371</v>
      </c>
      <c r="M33" s="264">
        <v>148.37317085269441</v>
      </c>
      <c r="N33" s="264">
        <v>153.61384514905504</v>
      </c>
      <c r="O33" s="264">
        <v>162.11416625859258</v>
      </c>
      <c r="P33" s="264">
        <v>154.40989476843242</v>
      </c>
      <c r="Q33" s="264">
        <v>159.91985862766816</v>
      </c>
    </row>
    <row r="34" spans="1:17" x14ac:dyDescent="0.25">
      <c r="A34" s="156" t="s">
        <v>280</v>
      </c>
      <c r="B34" s="204">
        <v>326.28159812459398</v>
      </c>
      <c r="C34" s="204">
        <v>336.43264490337265</v>
      </c>
      <c r="D34" s="204">
        <v>340.19165495452341</v>
      </c>
      <c r="E34" s="204">
        <v>517.44524346608591</v>
      </c>
      <c r="F34" s="204">
        <v>528.68640565284022</v>
      </c>
      <c r="G34" s="204">
        <v>496.42253287547021</v>
      </c>
      <c r="H34" s="204">
        <v>466.14247918351202</v>
      </c>
      <c r="I34" s="204">
        <v>420.84304860468444</v>
      </c>
      <c r="J34" s="204">
        <v>404.98530362377869</v>
      </c>
      <c r="K34" s="204">
        <v>359.74857792568389</v>
      </c>
      <c r="L34" s="204">
        <v>445.27832532598103</v>
      </c>
      <c r="M34" s="204">
        <v>416.14284752252286</v>
      </c>
      <c r="N34" s="204">
        <v>489.14932050554188</v>
      </c>
      <c r="O34" s="204">
        <v>533.73034520240139</v>
      </c>
      <c r="P34" s="204">
        <v>405.29065793355142</v>
      </c>
      <c r="Q34" s="204">
        <v>421.96088131706165</v>
      </c>
    </row>
    <row r="35" spans="1:17" x14ac:dyDescent="0.25">
      <c r="A35" s="88" t="s">
        <v>33</v>
      </c>
      <c r="B35" s="87">
        <v>8.4167473736345126</v>
      </c>
      <c r="C35" s="87">
        <v>7.77028632461053</v>
      </c>
      <c r="D35" s="87">
        <v>8.6610810393411928</v>
      </c>
      <c r="E35" s="87">
        <v>12.635589092174163</v>
      </c>
      <c r="F35" s="87">
        <v>13.639593895822811</v>
      </c>
      <c r="G35" s="87">
        <v>13.10376903206607</v>
      </c>
      <c r="H35" s="87">
        <v>13.2672075826395</v>
      </c>
      <c r="I35" s="87">
        <v>16.784677452436103</v>
      </c>
      <c r="J35" s="87">
        <v>13.584123993778945</v>
      </c>
      <c r="K35" s="87">
        <v>7.5007420024440377</v>
      </c>
      <c r="L35" s="87">
        <v>8.7158508033358508</v>
      </c>
      <c r="M35" s="87">
        <v>8.7680326948827059</v>
      </c>
      <c r="N35" s="87">
        <v>6.4692685812278574</v>
      </c>
      <c r="O35" s="87">
        <v>3.4811211093856413</v>
      </c>
      <c r="P35" s="87">
        <v>0</v>
      </c>
      <c r="Q35" s="87">
        <v>1.8406909375723399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3.4950010093827233E-14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23.025860447128963</v>
      </c>
      <c r="C38" s="87">
        <v>21.574745127622361</v>
      </c>
      <c r="D38" s="87">
        <v>22.810912516672591</v>
      </c>
      <c r="E38" s="87">
        <v>15.561160109981671</v>
      </c>
      <c r="F38" s="87">
        <v>15.28346297988549</v>
      </c>
      <c r="G38" s="87">
        <v>12.753975188867011</v>
      </c>
      <c r="H38" s="87">
        <v>23.575405652355172</v>
      </c>
      <c r="I38" s="87">
        <v>12.245242808932561</v>
      </c>
      <c r="J38" s="87">
        <v>10.184585898106251</v>
      </c>
      <c r="K38" s="87">
        <v>8.0349369322060262</v>
      </c>
      <c r="L38" s="87">
        <v>15.94497500073139</v>
      </c>
      <c r="M38" s="87">
        <v>7.9405245152978052</v>
      </c>
      <c r="N38" s="87">
        <v>6.8166673542647569</v>
      </c>
      <c r="O38" s="87">
        <v>8.9581143083953521</v>
      </c>
      <c r="P38" s="87">
        <v>4.5380054133868732</v>
      </c>
      <c r="Q38" s="87">
        <v>6.2677266035603232</v>
      </c>
    </row>
    <row r="39" spans="1:17" x14ac:dyDescent="0.25">
      <c r="A39" s="88" t="s">
        <v>29</v>
      </c>
      <c r="B39" s="87">
        <v>0.48795321990695983</v>
      </c>
      <c r="C39" s="87">
        <v>0.51072602042712933</v>
      </c>
      <c r="D39" s="87">
        <v>0.97093001247303956</v>
      </c>
      <c r="E39" s="87">
        <v>2.4835429736063213</v>
      </c>
      <c r="F39" s="87">
        <v>1.5006826903727122</v>
      </c>
      <c r="G39" s="87">
        <v>1.4983169664292806</v>
      </c>
      <c r="H39" s="87">
        <v>1.532095937932118</v>
      </c>
      <c r="I39" s="87">
        <v>1.5696824261446896</v>
      </c>
      <c r="J39" s="87">
        <v>1.5675335998497693</v>
      </c>
      <c r="K39" s="87">
        <v>1.0301375829954873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0.5610009332625282</v>
      </c>
      <c r="N40" s="87">
        <v>0.56084555637698175</v>
      </c>
      <c r="O40" s="87">
        <v>0.57046962621829733</v>
      </c>
      <c r="P40" s="87">
        <v>0.58913850824886438</v>
      </c>
      <c r="Q40" s="87">
        <v>1.1703264341047876</v>
      </c>
    </row>
    <row r="41" spans="1:17" x14ac:dyDescent="0.25">
      <c r="A41" s="88" t="s">
        <v>26</v>
      </c>
      <c r="B41" s="87">
        <v>188.95996751562339</v>
      </c>
      <c r="C41" s="87">
        <v>200.4344416124101</v>
      </c>
      <c r="D41" s="87">
        <v>203.2986494110601</v>
      </c>
      <c r="E41" s="87">
        <v>157.73402809343588</v>
      </c>
      <c r="F41" s="87">
        <v>162.50101151188892</v>
      </c>
      <c r="G41" s="87">
        <v>147.30489002677805</v>
      </c>
      <c r="H41" s="87">
        <v>157.81202573436215</v>
      </c>
      <c r="I41" s="87">
        <v>138.32202518695752</v>
      </c>
      <c r="J41" s="87">
        <v>131.8924482442207</v>
      </c>
      <c r="K41" s="87">
        <v>99.860048452915379</v>
      </c>
      <c r="L41" s="87">
        <v>147.77443474039057</v>
      </c>
      <c r="M41" s="87">
        <v>135.13437015560976</v>
      </c>
      <c r="N41" s="87">
        <v>105.63193446544716</v>
      </c>
      <c r="O41" s="87">
        <v>149.15738369424173</v>
      </c>
      <c r="P41" s="87">
        <v>86.189451960910759</v>
      </c>
      <c r="Q41" s="87">
        <v>127.43514689989394</v>
      </c>
    </row>
    <row r="42" spans="1:17" x14ac:dyDescent="0.25">
      <c r="A42" s="88" t="s">
        <v>25</v>
      </c>
      <c r="B42" s="87">
        <v>7.1457202294223627</v>
      </c>
      <c r="C42" s="87">
        <v>6.3550033414387794</v>
      </c>
      <c r="D42" s="87">
        <v>6.1231713557788066</v>
      </c>
      <c r="E42" s="87">
        <v>0</v>
      </c>
      <c r="F42" s="87">
        <v>0</v>
      </c>
      <c r="G42" s="87">
        <v>0</v>
      </c>
      <c r="H42" s="87">
        <v>5.6192213162068905</v>
      </c>
      <c r="I42" s="87">
        <v>5.1409623378822671</v>
      </c>
      <c r="J42" s="87">
        <v>5.509154577403466</v>
      </c>
      <c r="K42" s="87">
        <v>4.8348046820553732</v>
      </c>
      <c r="L42" s="87">
        <v>5.204401337925141</v>
      </c>
      <c r="M42" s="87">
        <v>24.315819095668584</v>
      </c>
      <c r="N42" s="87">
        <v>24.005045204486546</v>
      </c>
      <c r="O42" s="87">
        <v>20.835695676447823</v>
      </c>
      <c r="P42" s="87">
        <v>24.626182373096583</v>
      </c>
      <c r="Q42" s="87">
        <v>28.143817251723142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1.3798019694262982</v>
      </c>
      <c r="F43" s="87">
        <v>2.2470999322908902</v>
      </c>
      <c r="G43" s="87">
        <v>2.6511762399514192</v>
      </c>
      <c r="H43" s="87">
        <v>3.2283682522942705</v>
      </c>
      <c r="I43" s="87">
        <v>2.0311650289308987</v>
      </c>
      <c r="J43" s="87">
        <v>1.542170956365436</v>
      </c>
      <c r="K43" s="87">
        <v>1.336398846663674</v>
      </c>
      <c r="L43" s="87">
        <v>3.1036473719506246</v>
      </c>
      <c r="M43" s="87">
        <v>3.4326214509572512</v>
      </c>
      <c r="N43" s="87">
        <v>5.8300454929180603</v>
      </c>
      <c r="O43" s="87">
        <v>3.9495212671009101</v>
      </c>
      <c r="P43" s="87">
        <v>2.8637278929885657</v>
      </c>
      <c r="Q43" s="87">
        <v>3.352985150926254</v>
      </c>
    </row>
    <row r="44" spans="1:17" x14ac:dyDescent="0.25">
      <c r="A44" s="88" t="s">
        <v>22</v>
      </c>
      <c r="B44" s="87">
        <v>98.245349338877844</v>
      </c>
      <c r="C44" s="87">
        <v>99.787442476863731</v>
      </c>
      <c r="D44" s="87">
        <v>98.326910619197719</v>
      </c>
      <c r="E44" s="87">
        <v>327.6511212274616</v>
      </c>
      <c r="F44" s="87">
        <v>333.51455464257936</v>
      </c>
      <c r="G44" s="87">
        <v>319.11040542137835</v>
      </c>
      <c r="H44" s="87">
        <v>261.10815470772189</v>
      </c>
      <c r="I44" s="87">
        <v>244.7492933634004</v>
      </c>
      <c r="J44" s="87">
        <v>240.7052863540541</v>
      </c>
      <c r="K44" s="87">
        <v>237.15150942640389</v>
      </c>
      <c r="L44" s="87">
        <v>264.53501607164748</v>
      </c>
      <c r="M44" s="87">
        <v>235.99047867684419</v>
      </c>
      <c r="N44" s="87">
        <v>339.83551385082052</v>
      </c>
      <c r="O44" s="87">
        <v>346.77803952061157</v>
      </c>
      <c r="P44" s="87">
        <v>286.48415178491979</v>
      </c>
      <c r="Q44" s="87">
        <v>253.75018803928086</v>
      </c>
    </row>
    <row r="45" spans="1:17" x14ac:dyDescent="0.25">
      <c r="A45" s="156" t="s">
        <v>279</v>
      </c>
      <c r="B45" s="204">
        <v>164.37832612258256</v>
      </c>
      <c r="C45" s="204">
        <v>169.40647189303465</v>
      </c>
      <c r="D45" s="204">
        <v>168.31669545363548</v>
      </c>
      <c r="E45" s="204">
        <v>184.97654338338165</v>
      </c>
      <c r="F45" s="204">
        <v>191.63526682986799</v>
      </c>
      <c r="G45" s="204">
        <v>191.48709601215478</v>
      </c>
      <c r="H45" s="204">
        <v>186.89667806930802</v>
      </c>
      <c r="I45" s="204">
        <v>187.27743841658562</v>
      </c>
      <c r="J45" s="204">
        <v>177.37572372673321</v>
      </c>
      <c r="K45" s="204">
        <v>152.95140537454719</v>
      </c>
      <c r="L45" s="204">
        <v>179.48992583089174</v>
      </c>
      <c r="M45" s="204">
        <v>184.74632148456732</v>
      </c>
      <c r="N45" s="204">
        <v>191.27172828680216</v>
      </c>
      <c r="O45" s="204">
        <v>201.85587262637273</v>
      </c>
      <c r="P45" s="204">
        <v>192.26292661500352</v>
      </c>
      <c r="Q45" s="204">
        <v>199.12363835053247</v>
      </c>
    </row>
    <row r="46" spans="1:17" x14ac:dyDescent="0.25">
      <c r="A46" s="72" t="s">
        <v>278</v>
      </c>
      <c r="B46" s="306">
        <v>156.435720785131</v>
      </c>
      <c r="C46" s="306">
        <v>161.28983335297531</v>
      </c>
      <c r="D46" s="306">
        <v>154.93214968833468</v>
      </c>
      <c r="E46" s="306">
        <v>62.45032549532776</v>
      </c>
      <c r="F46" s="306">
        <v>70.520602639475626</v>
      </c>
      <c r="G46" s="306">
        <v>96.533923862121696</v>
      </c>
      <c r="H46" s="306">
        <v>105.72995803060131</v>
      </c>
      <c r="I46" s="306">
        <v>143.93972111317242</v>
      </c>
      <c r="J46" s="306">
        <v>131.9976121833754</v>
      </c>
      <c r="K46" s="306">
        <v>107.56316520979682</v>
      </c>
      <c r="L46" s="306">
        <v>105.63503539128118</v>
      </c>
      <c r="M46" s="306">
        <v>141.75098782113443</v>
      </c>
      <c r="N46" s="306">
        <v>103.6776670064491</v>
      </c>
      <c r="O46" s="306">
        <v>94.995092596841772</v>
      </c>
      <c r="P46" s="306">
        <v>175.21437343706958</v>
      </c>
      <c r="Q46" s="306">
        <v>176.43914528379568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0.99999999999999978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0.99999999999999989</v>
      </c>
      <c r="H50" s="77">
        <f t="shared" si="0"/>
        <v>1</v>
      </c>
      <c r="I50" s="77">
        <f t="shared" si="0"/>
        <v>1</v>
      </c>
      <c r="J50" s="77">
        <f t="shared" si="0"/>
        <v>0.99999999999999989</v>
      </c>
      <c r="K50" s="77">
        <f t="shared" si="0"/>
        <v>1.0000000000000002</v>
      </c>
      <c r="L50" s="77">
        <f t="shared" si="0"/>
        <v>0.99999999999999989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1.0000000000000002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3.4511985496294167E-2</v>
      </c>
      <c r="C51" s="203">
        <f t="shared" si="1"/>
        <v>3.4506064909271744E-2</v>
      </c>
      <c r="D51" s="203">
        <f t="shared" si="1"/>
        <v>3.4486479009983154E-2</v>
      </c>
      <c r="E51" s="203">
        <f t="shared" si="1"/>
        <v>3.3671936995001504E-2</v>
      </c>
      <c r="F51" s="203">
        <f t="shared" si="1"/>
        <v>3.3700617152267277E-2</v>
      </c>
      <c r="G51" s="203">
        <f t="shared" si="1"/>
        <v>3.3813946524026979E-2</v>
      </c>
      <c r="H51" s="203">
        <f t="shared" si="1"/>
        <v>3.3984955175856951E-2</v>
      </c>
      <c r="I51" s="203">
        <f t="shared" si="1"/>
        <v>3.4134758696672561E-2</v>
      </c>
      <c r="J51" s="203">
        <f t="shared" si="1"/>
        <v>3.4080623930808983E-2</v>
      </c>
      <c r="K51" s="203">
        <f t="shared" si="1"/>
        <v>3.397259583552404E-2</v>
      </c>
      <c r="L51" s="203">
        <f t="shared" si="1"/>
        <v>3.39286234808222E-2</v>
      </c>
      <c r="M51" s="203">
        <f t="shared" si="1"/>
        <v>3.4101814216711199E-2</v>
      </c>
      <c r="N51" s="203">
        <f t="shared" si="1"/>
        <v>3.3793407473020676E-2</v>
      </c>
      <c r="O51" s="203">
        <f t="shared" si="1"/>
        <v>3.3731709865559248E-2</v>
      </c>
      <c r="P51" s="203">
        <f t="shared" si="1"/>
        <v>3.4099292189240141E-2</v>
      </c>
      <c r="Q51" s="203">
        <f t="shared" si="1"/>
        <v>3.4153465272070943E-2</v>
      </c>
    </row>
    <row r="52" spans="1:17" x14ac:dyDescent="0.25">
      <c r="A52" s="76" t="s">
        <v>82</v>
      </c>
      <c r="B52" s="202">
        <f t="shared" ref="B52:Q52" si="2">IF(B$7=0,0,B$7/B$5)</f>
        <v>1.0931680723511595E-2</v>
      </c>
      <c r="C52" s="202">
        <f t="shared" si="2"/>
        <v>1.0929805375973798E-2</v>
      </c>
      <c r="D52" s="202">
        <f t="shared" si="2"/>
        <v>1.0923601537086328E-2</v>
      </c>
      <c r="E52" s="202">
        <f t="shared" si="2"/>
        <v>1.0665595133930493E-2</v>
      </c>
      <c r="F52" s="202">
        <f t="shared" si="2"/>
        <v>1.0674679581487509E-2</v>
      </c>
      <c r="G52" s="202">
        <f t="shared" si="2"/>
        <v>1.0710576690589103E-2</v>
      </c>
      <c r="H52" s="202">
        <f t="shared" si="2"/>
        <v>1.0764743727225239E-2</v>
      </c>
      <c r="I52" s="202">
        <f t="shared" si="2"/>
        <v>1.0812194032887601E-2</v>
      </c>
      <c r="J52" s="202">
        <f t="shared" si="2"/>
        <v>1.0795046831184981E-2</v>
      </c>
      <c r="K52" s="202">
        <f t="shared" si="2"/>
        <v>1.0760828902838008E-2</v>
      </c>
      <c r="L52" s="202">
        <f t="shared" si="2"/>
        <v>1.0746900647614526E-2</v>
      </c>
      <c r="M52" s="202">
        <f t="shared" si="2"/>
        <v>1.0801758859965475E-2</v>
      </c>
      <c r="N52" s="202">
        <f t="shared" si="2"/>
        <v>1.070407094063772E-2</v>
      </c>
      <c r="O52" s="202">
        <f t="shared" si="2"/>
        <v>1.0684528206817166E-2</v>
      </c>
      <c r="P52" s="202">
        <f t="shared" si="2"/>
        <v>1.0800960007083121E-2</v>
      </c>
      <c r="Q52" s="202">
        <f t="shared" si="2"/>
        <v>1.0818119345695451E-2</v>
      </c>
    </row>
    <row r="53" spans="1:17" x14ac:dyDescent="0.25">
      <c r="A53" s="76" t="s">
        <v>81</v>
      </c>
      <c r="B53" s="202">
        <f t="shared" ref="B53:Q53" si="3">IF(B$8=0,0,B$8/B$5)</f>
        <v>8.1522448014451077E-2</v>
      </c>
      <c r="C53" s="202">
        <f t="shared" si="3"/>
        <v>8.1508462706425158E-2</v>
      </c>
      <c r="D53" s="202">
        <f t="shared" si="3"/>
        <v>8.1462197896284297E-2</v>
      </c>
      <c r="E53" s="202">
        <f t="shared" si="3"/>
        <v>7.9538128384866069E-2</v>
      </c>
      <c r="F53" s="202">
        <f t="shared" si="3"/>
        <v>7.9605875186335828E-2</v>
      </c>
      <c r="G53" s="202">
        <f t="shared" si="3"/>
        <v>7.9873576035328783E-2</v>
      </c>
      <c r="H53" s="202">
        <f t="shared" si="3"/>
        <v>8.0277523931352568E-2</v>
      </c>
      <c r="I53" s="202">
        <f t="shared" si="3"/>
        <v>8.0631382150821981E-2</v>
      </c>
      <c r="J53" s="202">
        <f t="shared" si="3"/>
        <v>8.0503507774067756E-2</v>
      </c>
      <c r="K53" s="202">
        <f t="shared" si="3"/>
        <v>8.0248329329381848E-2</v>
      </c>
      <c r="L53" s="202">
        <f t="shared" si="3"/>
        <v>8.0144460080809138E-2</v>
      </c>
      <c r="M53" s="202">
        <f t="shared" si="3"/>
        <v>8.0553562384257038E-2</v>
      </c>
      <c r="N53" s="202">
        <f t="shared" si="3"/>
        <v>7.9825059738921941E-2</v>
      </c>
      <c r="O53" s="202">
        <f t="shared" si="3"/>
        <v>7.9679320804329781E-2</v>
      </c>
      <c r="P53" s="202">
        <f t="shared" si="3"/>
        <v>8.0547604979881629E-2</v>
      </c>
      <c r="Q53" s="202">
        <f t="shared" si="3"/>
        <v>8.0675569867017169E-2</v>
      </c>
    </row>
    <row r="54" spans="1:17" x14ac:dyDescent="0.25">
      <c r="A54" s="76" t="s">
        <v>80</v>
      </c>
      <c r="B54" s="202">
        <f t="shared" ref="B54:Q54" si="4">IF(B$9=0,0,B$9/B$5)</f>
        <v>3.7341318237887451E-2</v>
      </c>
      <c r="C54" s="202">
        <f t="shared" si="4"/>
        <v>3.7334912274249586E-2</v>
      </c>
      <c r="D54" s="202">
        <f t="shared" si="4"/>
        <v>3.7313720700140114E-2</v>
      </c>
      <c r="E54" s="202">
        <f t="shared" si="4"/>
        <v>3.6432401582675078E-2</v>
      </c>
      <c r="F54" s="202">
        <f t="shared" si="4"/>
        <v>3.6463432972616082E-2</v>
      </c>
      <c r="G54" s="202">
        <f t="shared" si="4"/>
        <v>3.6586053218183617E-2</v>
      </c>
      <c r="H54" s="202">
        <f t="shared" si="4"/>
        <v>3.6771081358338016E-2</v>
      </c>
      <c r="I54" s="202">
        <f t="shared" si="4"/>
        <v>3.6933165946155568E-2</v>
      </c>
      <c r="J54" s="202">
        <f t="shared" si="4"/>
        <v>3.6874593149175718E-2</v>
      </c>
      <c r="K54" s="202">
        <f t="shared" si="4"/>
        <v>3.6757708784898833E-2</v>
      </c>
      <c r="L54" s="202">
        <f t="shared" si="4"/>
        <v>3.6710131525376437E-2</v>
      </c>
      <c r="M54" s="202">
        <f t="shared" si="4"/>
        <v>3.6897520639380878E-2</v>
      </c>
      <c r="N54" s="202">
        <f t="shared" si="4"/>
        <v>3.6563830351869171E-2</v>
      </c>
      <c r="O54" s="202">
        <f t="shared" si="4"/>
        <v>3.6497074702734437E-2</v>
      </c>
      <c r="P54" s="202">
        <f t="shared" si="4"/>
        <v>3.6894791853162211E-2</v>
      </c>
      <c r="Q54" s="202">
        <f t="shared" si="4"/>
        <v>3.6953406108378842E-2</v>
      </c>
    </row>
    <row r="55" spans="1:17" x14ac:dyDescent="0.25">
      <c r="A55" s="129" t="s">
        <v>79</v>
      </c>
      <c r="B55" s="201">
        <f t="shared" ref="B55:Q55" si="5">IF(B$10=0,0,B$10/B$5)</f>
        <v>4.3917104401771684E-2</v>
      </c>
      <c r="C55" s="201">
        <f t="shared" si="5"/>
        <v>4.3909570351364426E-2</v>
      </c>
      <c r="D55" s="201">
        <f t="shared" si="5"/>
        <v>4.3884646952391859E-2</v>
      </c>
      <c r="E55" s="201">
        <f t="shared" si="5"/>
        <v>4.2848128009851751E-2</v>
      </c>
      <c r="F55" s="201">
        <f t="shared" si="5"/>
        <v>4.2884624010959382E-2</v>
      </c>
      <c r="G55" s="201">
        <f t="shared" si="5"/>
        <v>4.3028837616168873E-2</v>
      </c>
      <c r="H55" s="201">
        <f t="shared" si="5"/>
        <v>4.3246449112813411E-2</v>
      </c>
      <c r="I55" s="201">
        <f t="shared" si="5"/>
        <v>4.3437076709829506E-2</v>
      </c>
      <c r="J55" s="201">
        <f t="shared" si="5"/>
        <v>4.3368189274638265E-2</v>
      </c>
      <c r="K55" s="201">
        <f t="shared" si="5"/>
        <v>4.323072163634599E-2</v>
      </c>
      <c r="L55" s="201">
        <f t="shared" si="5"/>
        <v>4.3174766046875777E-2</v>
      </c>
      <c r="M55" s="201">
        <f t="shared" si="5"/>
        <v>4.3395154283602216E-2</v>
      </c>
      <c r="N55" s="201">
        <f t="shared" si="5"/>
        <v>4.3002701314985806E-2</v>
      </c>
      <c r="O55" s="201">
        <f t="shared" si="5"/>
        <v>4.2924190031753087E-2</v>
      </c>
      <c r="P55" s="201">
        <f t="shared" si="5"/>
        <v>4.3391944959590353E-2</v>
      </c>
      <c r="Q55" s="201">
        <f t="shared" si="5"/>
        <v>4.3460881153791694E-2</v>
      </c>
    </row>
    <row r="56" spans="1:17" x14ac:dyDescent="0.25">
      <c r="A56" s="127" t="s">
        <v>283</v>
      </c>
      <c r="B56" s="200">
        <f t="shared" ref="B56:Q56" si="6">IF(B$15=0,0,B$15/B$5)</f>
        <v>5.9565227245508098E-2</v>
      </c>
      <c r="C56" s="200">
        <f t="shared" si="6"/>
        <v>5.9556371233952757E-2</v>
      </c>
      <c r="D56" s="200">
        <f t="shared" si="6"/>
        <v>5.9552623782938179E-2</v>
      </c>
      <c r="E56" s="200">
        <f t="shared" si="6"/>
        <v>5.8470918497979779E-2</v>
      </c>
      <c r="F56" s="200">
        <f t="shared" si="6"/>
        <v>5.8536186705783928E-2</v>
      </c>
      <c r="G56" s="200">
        <f t="shared" si="6"/>
        <v>5.8751076001920914E-2</v>
      </c>
      <c r="H56" s="200">
        <f t="shared" si="6"/>
        <v>5.8880590681990801E-2</v>
      </c>
      <c r="I56" s="200">
        <f t="shared" si="6"/>
        <v>5.9275454371183339E-2</v>
      </c>
      <c r="J56" s="200">
        <f t="shared" si="6"/>
        <v>5.9231068313540657E-2</v>
      </c>
      <c r="K56" s="200">
        <f t="shared" si="6"/>
        <v>5.9036303808017221E-2</v>
      </c>
      <c r="L56" s="200">
        <f t="shared" si="6"/>
        <v>5.8896956672505801E-2</v>
      </c>
      <c r="M56" s="200">
        <f t="shared" si="6"/>
        <v>5.9318572767760314E-2</v>
      </c>
      <c r="N56" s="200">
        <f t="shared" si="6"/>
        <v>5.8772788334133352E-2</v>
      </c>
      <c r="O56" s="200">
        <f t="shared" si="6"/>
        <v>5.8681269502620106E-2</v>
      </c>
      <c r="P56" s="200">
        <f t="shared" si="6"/>
        <v>5.9339477843881466E-2</v>
      </c>
      <c r="Q56" s="200">
        <f t="shared" si="6"/>
        <v>5.9442845897371553E-2</v>
      </c>
    </row>
    <row r="57" spans="1:17" x14ac:dyDescent="0.25">
      <c r="A57" s="142" t="s">
        <v>289</v>
      </c>
      <c r="B57" s="199">
        <f t="shared" ref="B57:Q57" si="7">IF(B$16=0,0,B$16/B$5)</f>
        <v>3.2334055795112643E-2</v>
      </c>
      <c r="C57" s="199">
        <f t="shared" si="7"/>
        <v>3.2329871335134992E-2</v>
      </c>
      <c r="D57" s="199">
        <f t="shared" si="7"/>
        <v>3.2341577848123595E-2</v>
      </c>
      <c r="E57" s="199">
        <f t="shared" si="7"/>
        <v>3.1902574886562306E-2</v>
      </c>
      <c r="F57" s="199">
        <f t="shared" si="7"/>
        <v>3.1945213440682463E-2</v>
      </c>
      <c r="G57" s="199">
        <f t="shared" si="7"/>
        <v>3.2070681873070959E-2</v>
      </c>
      <c r="H57" s="199">
        <f t="shared" si="7"/>
        <v>3.2065264706986014E-2</v>
      </c>
      <c r="I57" s="199">
        <f t="shared" si="7"/>
        <v>3.2341928144858888E-2</v>
      </c>
      <c r="J57" s="199">
        <f t="shared" si="7"/>
        <v>3.2340256323139166E-2</v>
      </c>
      <c r="K57" s="199">
        <f t="shared" si="7"/>
        <v>3.2230729787609651E-2</v>
      </c>
      <c r="L57" s="199">
        <f t="shared" si="7"/>
        <v>3.2126078387876511E-2</v>
      </c>
      <c r="M57" s="199">
        <f t="shared" si="7"/>
        <v>3.2411040895839724E-2</v>
      </c>
      <c r="N57" s="199">
        <f t="shared" si="7"/>
        <v>3.210860023954476E-2</v>
      </c>
      <c r="O57" s="199">
        <f t="shared" si="7"/>
        <v>3.2065762992202949E-2</v>
      </c>
      <c r="P57" s="199">
        <f t="shared" si="7"/>
        <v>3.2433935940416173E-2</v>
      </c>
      <c r="Q57" s="199">
        <f t="shared" si="7"/>
        <v>3.2494559524547328E-2</v>
      </c>
    </row>
    <row r="58" spans="1:17" x14ac:dyDescent="0.25">
      <c r="A58" s="142" t="s">
        <v>288</v>
      </c>
      <c r="B58" s="199">
        <f t="shared" ref="B58:Q58" si="8">IF(B$22=0,0,B$22/B$5)</f>
        <v>2.7231171450395456E-2</v>
      </c>
      <c r="C58" s="199">
        <f t="shared" si="8"/>
        <v>2.7226499898817765E-2</v>
      </c>
      <c r="D58" s="199">
        <f t="shared" si="8"/>
        <v>2.721104593481459E-2</v>
      </c>
      <c r="E58" s="199">
        <f t="shared" si="8"/>
        <v>2.6568343611417473E-2</v>
      </c>
      <c r="F58" s="199">
        <f t="shared" si="8"/>
        <v>2.6590973265101472E-2</v>
      </c>
      <c r="G58" s="199">
        <f t="shared" si="8"/>
        <v>2.6680394128849958E-2</v>
      </c>
      <c r="H58" s="199">
        <f t="shared" si="8"/>
        <v>2.6815325975004779E-2</v>
      </c>
      <c r="I58" s="199">
        <f t="shared" si="8"/>
        <v>2.6933526226324452E-2</v>
      </c>
      <c r="J58" s="199">
        <f t="shared" si="8"/>
        <v>2.6890811990401494E-2</v>
      </c>
      <c r="K58" s="199">
        <f t="shared" si="8"/>
        <v>2.6805574020407574E-2</v>
      </c>
      <c r="L58" s="199">
        <f t="shared" si="8"/>
        <v>2.677087828462929E-2</v>
      </c>
      <c r="M58" s="199">
        <f t="shared" si="8"/>
        <v>2.6907531871920579E-2</v>
      </c>
      <c r="N58" s="199">
        <f t="shared" si="8"/>
        <v>2.6664188094588592E-2</v>
      </c>
      <c r="O58" s="199">
        <f t="shared" si="8"/>
        <v>2.6615506510417154E-2</v>
      </c>
      <c r="P58" s="199">
        <f t="shared" si="8"/>
        <v>2.6905541903465294E-2</v>
      </c>
      <c r="Q58" s="199">
        <f t="shared" si="8"/>
        <v>2.6948286372824218E-2</v>
      </c>
    </row>
    <row r="59" spans="1:17" x14ac:dyDescent="0.25">
      <c r="A59" s="127" t="s">
        <v>282</v>
      </c>
      <c r="B59" s="200">
        <f t="shared" ref="B59:Q59" si="9">IF(B$23=0,0,B$23/B$5)</f>
        <v>5.0410085244482074E-2</v>
      </c>
      <c r="C59" s="200">
        <f t="shared" si="9"/>
        <v>5.0401437312692414E-2</v>
      </c>
      <c r="D59" s="200">
        <f t="shared" si="9"/>
        <v>5.0372829081710348E-2</v>
      </c>
      <c r="E59" s="200">
        <f t="shared" si="9"/>
        <v>4.9183064661612097E-2</v>
      </c>
      <c r="F59" s="200">
        <f t="shared" si="9"/>
        <v>4.9224956460991419E-2</v>
      </c>
      <c r="G59" s="200">
        <f t="shared" si="9"/>
        <v>4.9390491512335349E-2</v>
      </c>
      <c r="H59" s="200">
        <f t="shared" si="9"/>
        <v>4.9640276060871943E-2</v>
      </c>
      <c r="I59" s="200">
        <f t="shared" si="9"/>
        <v>4.9859087240398239E-2</v>
      </c>
      <c r="J59" s="200">
        <f t="shared" si="9"/>
        <v>4.9780015053659914E-2</v>
      </c>
      <c r="K59" s="200">
        <f t="shared" si="9"/>
        <v>4.9622223335397349E-2</v>
      </c>
      <c r="L59" s="200">
        <f t="shared" si="9"/>
        <v>4.9557994919760179E-2</v>
      </c>
      <c r="M59" s="200">
        <f t="shared" si="9"/>
        <v>4.9810966739091064E-2</v>
      </c>
      <c r="N59" s="200">
        <f t="shared" si="9"/>
        <v>4.9360491056053883E-2</v>
      </c>
      <c r="O59" s="200">
        <f t="shared" si="9"/>
        <v>4.9270372171069846E-2</v>
      </c>
      <c r="P59" s="200">
        <f t="shared" si="9"/>
        <v>4.9807282928438716E-2</v>
      </c>
      <c r="Q59" s="200">
        <f t="shared" si="9"/>
        <v>4.9886411083025779E-2</v>
      </c>
    </row>
    <row r="60" spans="1:17" x14ac:dyDescent="0.25">
      <c r="A60" s="142" t="s">
        <v>287</v>
      </c>
      <c r="B60" s="199">
        <f t="shared" ref="B60:Q60" si="10">IF(B$24=0,0,B$24/B$5)</f>
        <v>3.2904332169227848E-2</v>
      </c>
      <c r="C60" s="199">
        <f t="shared" si="10"/>
        <v>3.2898687377738135E-2</v>
      </c>
      <c r="D60" s="199">
        <f t="shared" si="10"/>
        <v>3.2880013837900957E-2</v>
      </c>
      <c r="E60" s="199">
        <f t="shared" si="10"/>
        <v>3.2103415197129441E-2</v>
      </c>
      <c r="F60" s="199">
        <f t="shared" si="10"/>
        <v>3.2130759361997614E-2</v>
      </c>
      <c r="G60" s="199">
        <f t="shared" si="10"/>
        <v>3.2238809572360368E-2</v>
      </c>
      <c r="H60" s="199">
        <f t="shared" si="10"/>
        <v>3.2401852219797439E-2</v>
      </c>
      <c r="I60" s="199">
        <f t="shared" si="10"/>
        <v>3.2544677523475375E-2</v>
      </c>
      <c r="J60" s="199">
        <f t="shared" si="10"/>
        <v>3.24930644884018E-2</v>
      </c>
      <c r="K60" s="199">
        <f t="shared" si="10"/>
        <v>3.2390068607992477E-2</v>
      </c>
      <c r="L60" s="199">
        <f t="shared" si="10"/>
        <v>3.2348144593927063E-2</v>
      </c>
      <c r="M60" s="199">
        <f t="shared" si="10"/>
        <v>3.2513267678570698E-2</v>
      </c>
      <c r="N60" s="199">
        <f t="shared" si="10"/>
        <v>3.2219227280961216E-2</v>
      </c>
      <c r="O60" s="199">
        <f t="shared" si="10"/>
        <v>3.2160403700087388E-2</v>
      </c>
      <c r="P60" s="199">
        <f t="shared" si="10"/>
        <v>3.2510863133353891E-2</v>
      </c>
      <c r="Q60" s="199">
        <f t="shared" si="10"/>
        <v>3.2562512700495927E-2</v>
      </c>
    </row>
    <row r="61" spans="1:17" x14ac:dyDescent="0.25">
      <c r="A61" s="142" t="s">
        <v>286</v>
      </c>
      <c r="B61" s="199">
        <f t="shared" ref="B61:Q61" si="11">IF(B$25=0,0,B$25/B$5)</f>
        <v>1.7505753075254229E-2</v>
      </c>
      <c r="C61" s="199">
        <f t="shared" si="11"/>
        <v>1.7502749934954279E-2</v>
      </c>
      <c r="D61" s="199">
        <f t="shared" si="11"/>
        <v>1.7492815243809384E-2</v>
      </c>
      <c r="E61" s="199">
        <f t="shared" si="11"/>
        <v>1.7079649464482663E-2</v>
      </c>
      <c r="F61" s="199">
        <f t="shared" si="11"/>
        <v>1.7094197098993805E-2</v>
      </c>
      <c r="G61" s="199">
        <f t="shared" si="11"/>
        <v>1.7151681939974978E-2</v>
      </c>
      <c r="H61" s="199">
        <f t="shared" si="11"/>
        <v>1.7238423841074504E-2</v>
      </c>
      <c r="I61" s="199">
        <f t="shared" si="11"/>
        <v>1.7314409716922864E-2</v>
      </c>
      <c r="J61" s="199">
        <f t="shared" si="11"/>
        <v>1.7286950565258107E-2</v>
      </c>
      <c r="K61" s="199">
        <f t="shared" si="11"/>
        <v>1.7232154727404869E-2</v>
      </c>
      <c r="L61" s="199">
        <f t="shared" si="11"/>
        <v>1.720985032583312E-2</v>
      </c>
      <c r="M61" s="199">
        <f t="shared" si="11"/>
        <v>1.729769906052037E-2</v>
      </c>
      <c r="N61" s="199">
        <f t="shared" si="11"/>
        <v>1.7141263775092667E-2</v>
      </c>
      <c r="O61" s="199">
        <f t="shared" si="11"/>
        <v>1.7109968470982458E-2</v>
      </c>
      <c r="P61" s="199">
        <f t="shared" si="11"/>
        <v>1.7296419795084828E-2</v>
      </c>
      <c r="Q61" s="199">
        <f t="shared" si="11"/>
        <v>1.7323898382529859E-2</v>
      </c>
    </row>
    <row r="62" spans="1:17" x14ac:dyDescent="0.25">
      <c r="A62" s="127" t="s">
        <v>281</v>
      </c>
      <c r="B62" s="200">
        <f t="shared" ref="B62:Q62" si="12">IF(B$26=0,0,B$26/B$5)</f>
        <v>0.22275978408552691</v>
      </c>
      <c r="C62" s="200">
        <f t="shared" si="12"/>
        <v>0.22272700975200349</v>
      </c>
      <c r="D62" s="200">
        <f t="shared" si="12"/>
        <v>0.22272060675429364</v>
      </c>
      <c r="E62" s="200">
        <f t="shared" si="12"/>
        <v>0.21875737147019911</v>
      </c>
      <c r="F62" s="200">
        <f t="shared" si="12"/>
        <v>0.21900545225757603</v>
      </c>
      <c r="G62" s="200">
        <f t="shared" si="12"/>
        <v>0.2198139724005497</v>
      </c>
      <c r="H62" s="200">
        <f t="shared" si="12"/>
        <v>0.22025638082923507</v>
      </c>
      <c r="I62" s="200">
        <f t="shared" si="12"/>
        <v>0.22176759756214581</v>
      </c>
      <c r="J62" s="200">
        <f t="shared" si="12"/>
        <v>0.22161402499516605</v>
      </c>
      <c r="K62" s="200">
        <f t="shared" si="12"/>
        <v>0.22088354616718067</v>
      </c>
      <c r="L62" s="200">
        <f t="shared" si="12"/>
        <v>0.2203463517400128</v>
      </c>
      <c r="M62" s="200">
        <f t="shared" si="12"/>
        <v>0.22195416889919653</v>
      </c>
      <c r="N62" s="200">
        <f t="shared" si="12"/>
        <v>0.2199096470530861</v>
      </c>
      <c r="O62" s="200">
        <f t="shared" si="12"/>
        <v>0.21957117863668735</v>
      </c>
      <c r="P62" s="200">
        <f t="shared" si="12"/>
        <v>0.22203874530353332</v>
      </c>
      <c r="Q62" s="200">
        <f t="shared" si="12"/>
        <v>0.22242781654004914</v>
      </c>
    </row>
    <row r="63" spans="1:17" x14ac:dyDescent="0.25">
      <c r="A63" s="142" t="s">
        <v>285</v>
      </c>
      <c r="B63" s="199">
        <f t="shared" ref="B63:Q63" si="13">IF(B$27=0,0,B$27/B$5)</f>
        <v>0.12911005345834511</v>
      </c>
      <c r="C63" s="199">
        <f t="shared" si="13"/>
        <v>0.12909334488782648</v>
      </c>
      <c r="D63" s="199">
        <f t="shared" si="13"/>
        <v>0.12914008905525617</v>
      </c>
      <c r="E63" s="199">
        <f t="shared" si="13"/>
        <v>0.12738714793971206</v>
      </c>
      <c r="F63" s="199">
        <f t="shared" si="13"/>
        <v>0.12755740390873507</v>
      </c>
      <c r="G63" s="199">
        <f t="shared" si="13"/>
        <v>0.1280584000137602</v>
      </c>
      <c r="H63" s="199">
        <f t="shared" si="13"/>
        <v>0.1280367692413247</v>
      </c>
      <c r="I63" s="199">
        <f t="shared" si="13"/>
        <v>0.12914148779194751</v>
      </c>
      <c r="J63" s="199">
        <f t="shared" si="13"/>
        <v>0.12913481219909978</v>
      </c>
      <c r="K63" s="199">
        <f t="shared" si="13"/>
        <v>0.12869747217139235</v>
      </c>
      <c r="L63" s="199">
        <f t="shared" si="13"/>
        <v>0.12827959858635082</v>
      </c>
      <c r="M63" s="199">
        <f t="shared" si="13"/>
        <v>0.12941745536713611</v>
      </c>
      <c r="N63" s="199">
        <f t="shared" si="13"/>
        <v>0.12820980824888864</v>
      </c>
      <c r="O63" s="199">
        <f t="shared" si="13"/>
        <v>0.12803875889679509</v>
      </c>
      <c r="P63" s="199">
        <f t="shared" si="13"/>
        <v>0.12950887539956024</v>
      </c>
      <c r="Q63" s="199">
        <f t="shared" si="13"/>
        <v>0.12975094568723489</v>
      </c>
    </row>
    <row r="64" spans="1:17" x14ac:dyDescent="0.25">
      <c r="A64" s="142" t="s">
        <v>284</v>
      </c>
      <c r="B64" s="199">
        <f t="shared" ref="B64:Q64" si="14">IF(B$33=0,0,B$33/B$5)</f>
        <v>9.3649730627181821E-2</v>
      </c>
      <c r="C64" s="199">
        <f t="shared" si="14"/>
        <v>9.3633664864176999E-2</v>
      </c>
      <c r="D64" s="199">
        <f t="shared" si="14"/>
        <v>9.3580517699037469E-2</v>
      </c>
      <c r="E64" s="199">
        <f t="shared" si="14"/>
        <v>9.1370223530487044E-2</v>
      </c>
      <c r="F64" s="199">
        <f t="shared" si="14"/>
        <v>9.1448048348840932E-2</v>
      </c>
      <c r="G64" s="199">
        <f t="shared" si="14"/>
        <v>9.1755572386789525E-2</v>
      </c>
      <c r="H64" s="199">
        <f t="shared" si="14"/>
        <v>9.221961158791038E-2</v>
      </c>
      <c r="I64" s="199">
        <f t="shared" si="14"/>
        <v>9.2626109770198264E-2</v>
      </c>
      <c r="J64" s="199">
        <f t="shared" si="14"/>
        <v>9.2479212796066274E-2</v>
      </c>
      <c r="K64" s="199">
        <f t="shared" si="14"/>
        <v>9.2186073995788334E-2</v>
      </c>
      <c r="L64" s="199">
        <f t="shared" si="14"/>
        <v>9.2066753153661959E-2</v>
      </c>
      <c r="M64" s="199">
        <f t="shared" si="14"/>
        <v>9.2536713532060416E-2</v>
      </c>
      <c r="N64" s="199">
        <f t="shared" si="14"/>
        <v>9.1699838804197464E-2</v>
      </c>
      <c r="O64" s="199">
        <f t="shared" si="14"/>
        <v>9.1532419739892262E-2</v>
      </c>
      <c r="P64" s="199">
        <f t="shared" si="14"/>
        <v>9.2529869903973078E-2</v>
      </c>
      <c r="Q64" s="199">
        <f t="shared" si="14"/>
        <v>9.2676870852814258E-2</v>
      </c>
    </row>
    <row r="65" spans="1:17" x14ac:dyDescent="0.25">
      <c r="A65" s="127" t="s">
        <v>280</v>
      </c>
      <c r="B65" s="200">
        <f t="shared" ref="B65:Q65" si="15">IF(B$34=0,0,B$34/B$5)</f>
        <v>0.23145948446978118</v>
      </c>
      <c r="C65" s="200">
        <f t="shared" si="15"/>
        <v>0.2315370928693006</v>
      </c>
      <c r="D65" s="200">
        <f t="shared" si="15"/>
        <v>0.2355061892560272</v>
      </c>
      <c r="E65" s="200">
        <f t="shared" si="15"/>
        <v>0.31825325099398699</v>
      </c>
      <c r="F65" s="200">
        <f t="shared" si="15"/>
        <v>0.31413589972652756</v>
      </c>
      <c r="G65" s="200">
        <f t="shared" si="15"/>
        <v>0.29618621631707931</v>
      </c>
      <c r="H65" s="200">
        <f t="shared" si="15"/>
        <v>0.28639195227459391</v>
      </c>
      <c r="I65" s="200">
        <f t="shared" si="15"/>
        <v>0.2591722766748944</v>
      </c>
      <c r="J65" s="200">
        <f t="shared" si="15"/>
        <v>0.26291152796793399</v>
      </c>
      <c r="K65" s="200">
        <f t="shared" si="15"/>
        <v>0.26997985242344241</v>
      </c>
      <c r="L65" s="200">
        <f t="shared" si="15"/>
        <v>0.28439026561495506</v>
      </c>
      <c r="M65" s="200">
        <f t="shared" si="15"/>
        <v>0.25953810414848522</v>
      </c>
      <c r="N65" s="200">
        <f t="shared" si="15"/>
        <v>0.29199785864364741</v>
      </c>
      <c r="O65" s="200">
        <f t="shared" si="15"/>
        <v>0.30135324452186418</v>
      </c>
      <c r="P65" s="200">
        <f t="shared" si="15"/>
        <v>0.24286974554401403</v>
      </c>
      <c r="Q65" s="200">
        <f t="shared" si="15"/>
        <v>0.24453507174371131</v>
      </c>
    </row>
    <row r="66" spans="1:17" x14ac:dyDescent="0.25">
      <c r="A66" s="127" t="s">
        <v>279</v>
      </c>
      <c r="B66" s="200">
        <f t="shared" ref="B66:Q66" si="16">IF(B$45=0,0,B$45/B$5)</f>
        <v>0.11660762617636167</v>
      </c>
      <c r="C66" s="200">
        <f t="shared" si="16"/>
        <v>0.11658762194918296</v>
      </c>
      <c r="D66" s="200">
        <f t="shared" si="16"/>
        <v>0.11652144594714402</v>
      </c>
      <c r="E66" s="200">
        <f t="shared" si="16"/>
        <v>0.11376930609132145</v>
      </c>
      <c r="F66" s="200">
        <f t="shared" si="16"/>
        <v>0.11386620938474354</v>
      </c>
      <c r="G66" s="200">
        <f t="shared" si="16"/>
        <v>0.11424912183753116</v>
      </c>
      <c r="H66" s="200">
        <f t="shared" si="16"/>
        <v>0.11482691858433544</v>
      </c>
      <c r="I66" s="200">
        <f t="shared" si="16"/>
        <v>0.11533306833793465</v>
      </c>
      <c r="J66" s="200">
        <f t="shared" si="16"/>
        <v>0.11515016009750194</v>
      </c>
      <c r="K66" s="200">
        <f t="shared" si="16"/>
        <v>0.11478515937180092</v>
      </c>
      <c r="L66" s="200">
        <f t="shared" si="16"/>
        <v>0.11463658745322161</v>
      </c>
      <c r="M66" s="200">
        <f t="shared" si="16"/>
        <v>0.11522175693267452</v>
      </c>
      <c r="N66" s="200">
        <f t="shared" si="16"/>
        <v>0.11417972536707842</v>
      </c>
      <c r="O66" s="200">
        <f t="shared" si="16"/>
        <v>0.11397126411967756</v>
      </c>
      <c r="P66" s="200">
        <f t="shared" si="16"/>
        <v>0.11521323561370887</v>
      </c>
      <c r="Q66" s="200">
        <f t="shared" si="16"/>
        <v>0.1153962733178779</v>
      </c>
    </row>
    <row r="67" spans="1:17" x14ac:dyDescent="0.25">
      <c r="A67" s="72" t="s">
        <v>278</v>
      </c>
      <c r="B67" s="71">
        <f t="shared" ref="B67:Q67" si="17">IF(B$46=0,0,B$46/B$5)</f>
        <v>0.11097325590442417</v>
      </c>
      <c r="C67" s="71">
        <f t="shared" si="17"/>
        <v>0.11100165126558291</v>
      </c>
      <c r="D67" s="71">
        <f t="shared" si="17"/>
        <v>0.10725565908200101</v>
      </c>
      <c r="E67" s="71">
        <f t="shared" si="17"/>
        <v>3.8409898178575812E-2</v>
      </c>
      <c r="F67" s="71">
        <f t="shared" si="17"/>
        <v>4.1902066560711458E-2</v>
      </c>
      <c r="G67" s="71">
        <f t="shared" si="17"/>
        <v>5.7596131846286029E-2</v>
      </c>
      <c r="H67" s="71">
        <f t="shared" si="17"/>
        <v>6.4959128263386637E-2</v>
      </c>
      <c r="I67" s="71">
        <f t="shared" si="17"/>
        <v>8.8643938277076284E-2</v>
      </c>
      <c r="J67" s="71">
        <f t="shared" si="17"/>
        <v>8.569124261232175E-2</v>
      </c>
      <c r="K67" s="71">
        <f t="shared" si="17"/>
        <v>8.072273040517286E-2</v>
      </c>
      <c r="L67" s="71">
        <f t="shared" si="17"/>
        <v>6.746696181804647E-2</v>
      </c>
      <c r="M67" s="71">
        <f t="shared" si="17"/>
        <v>8.8406620128875527E-2</v>
      </c>
      <c r="N67" s="71">
        <f t="shared" si="17"/>
        <v>6.1890419726565442E-2</v>
      </c>
      <c r="O67" s="71">
        <f t="shared" si="17"/>
        <v>5.3635847436887291E-2</v>
      </c>
      <c r="P67" s="71">
        <f t="shared" si="17"/>
        <v>0.10499691877746621</v>
      </c>
      <c r="Q67" s="71">
        <f t="shared" si="17"/>
        <v>0.10225013967101013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0.48390943810306752</v>
      </c>
      <c r="C71" s="253">
        <f>IF(C$5=0,0,C$5/TRE_fec!C$5)</f>
        <v>0.48399246779500144</v>
      </c>
      <c r="D71" s="253">
        <f>IF(D$5=0,0,D$5/TRE_fec!D$5)</f>
        <v>0.48426734154270756</v>
      </c>
      <c r="E71" s="253">
        <f>IF(E$5=0,0,E$5/TRE_fec!E$5)</f>
        <v>0.50249666861331499</v>
      </c>
      <c r="F71" s="253">
        <f>IF(F$5=0,0,F$5/TRE_fec!F$5)</f>
        <v>0.50206903005060732</v>
      </c>
      <c r="G71" s="253">
        <f>IF(G$5=0,0,G$5/TRE_fec!G$5)</f>
        <v>0.50553794585207257</v>
      </c>
      <c r="H71" s="253">
        <f>IF(H$5=0,0,H$5/TRE_fec!H$5)</f>
        <v>0.50862509651075949</v>
      </c>
      <c r="I71" s="253">
        <f>IF(I$5=0,0,I$5/TRE_fec!I$5)</f>
        <v>0.51850307096653514</v>
      </c>
      <c r="J71" s="253">
        <f>IF(J$5=0,0,J$5/TRE_fec!J$5)</f>
        <v>0.51932667802265342</v>
      </c>
      <c r="K71" s="253">
        <f>IF(K$5=0,0,K$5/TRE_fec!K$5)</f>
        <v>0.52097806410245295</v>
      </c>
      <c r="L71" s="253">
        <f>IF(L$5=0,0,L$5/TRE_fec!L$5)</f>
        <v>0.53058708300140844</v>
      </c>
      <c r="M71" s="253">
        <f>IF(M$5=0,0,M$5/TRE_fec!M$5)</f>
        <v>0.55373186178046374</v>
      </c>
      <c r="N71" s="253">
        <f>IF(N$5=0,0,N$5/TRE_fec!N$5)</f>
        <v>0.55878535159221898</v>
      </c>
      <c r="O71" s="253">
        <f>IF(O$5=0,0,O$5/TRE_fec!O$5)</f>
        <v>0.56952662137301957</v>
      </c>
      <c r="P71" s="253">
        <f>IF(P$5=0,0,P$5/TRE_fec!P$5)</f>
        <v>0.58211233194521217</v>
      </c>
      <c r="Q71" s="253">
        <f>IF(Q$5=0,0,Q$5/TRE_fec!Q$5)</f>
        <v>0.59954062085453708</v>
      </c>
    </row>
    <row r="72" spans="1:17" x14ac:dyDescent="0.25">
      <c r="A72" s="132" t="s">
        <v>83</v>
      </c>
      <c r="B72" s="282">
        <f>IF(B$6=0,0,B$6/TRE_fec!B$6)</f>
        <v>0.4255741053351158</v>
      </c>
      <c r="C72" s="282">
        <f>IF(C$6=0,0,C$6/TRE_fec!C$6)</f>
        <v>0.42557410533511592</v>
      </c>
      <c r="D72" s="282">
        <f>IF(D$6=0,0,D$6/TRE_fec!D$6)</f>
        <v>0.42557410533511592</v>
      </c>
      <c r="E72" s="282">
        <f>IF(E$6=0,0,E$6/TRE_fec!E$6)</f>
        <v>0.43116395198810992</v>
      </c>
      <c r="F72" s="282">
        <f>IF(F$6=0,0,F$6/TRE_fec!F$6)</f>
        <v>0.43116395198810997</v>
      </c>
      <c r="G72" s="282">
        <f>IF(G$6=0,0,G$6/TRE_fec!G$6)</f>
        <v>0.43560291556913711</v>
      </c>
      <c r="H72" s="282">
        <f>IF(H$6=0,0,H$6/TRE_fec!H$6)</f>
        <v>0.44047944179588977</v>
      </c>
      <c r="I72" s="282">
        <f>IF(I$6=0,0,I$6/TRE_fec!I$6)</f>
        <v>0.45101327713824019</v>
      </c>
      <c r="J72" s="282">
        <f>IF(J$6=0,0,J$6/TRE_fec!J$6)</f>
        <v>0.4510132771382403</v>
      </c>
      <c r="K72" s="282">
        <f>IF(K$6=0,0,K$6/TRE_fec!K$6)</f>
        <v>0.45101327713824019</v>
      </c>
      <c r="L72" s="282">
        <f>IF(L$6=0,0,L$6/TRE_fec!L$6)</f>
        <v>0.45873731697353892</v>
      </c>
      <c r="M72" s="282">
        <f>IF(M$6=0,0,M$6/TRE_fec!M$6)</f>
        <v>0.48119172987161712</v>
      </c>
      <c r="N72" s="282">
        <f>IF(N$6=0,0,N$6/TRE_fec!N$6)</f>
        <v>0.48119172987161707</v>
      </c>
      <c r="O72" s="282">
        <f>IF(O$6=0,0,O$6/TRE_fec!O$6)</f>
        <v>0.48954604047482037</v>
      </c>
      <c r="P72" s="282">
        <f>IF(P$6=0,0,P$6/TRE_fec!P$6)</f>
        <v>0.50581688310089812</v>
      </c>
      <c r="Q72" s="282">
        <f>IF(Q$6=0,0,Q$6/TRE_fec!Q$6)</f>
        <v>0.52178855002017066</v>
      </c>
    </row>
    <row r="73" spans="1:17" x14ac:dyDescent="0.25">
      <c r="A73" s="76" t="s">
        <v>82</v>
      </c>
      <c r="B73" s="281">
        <f>IF(B$7=0,0,B$7/TRE_fec!B$7)</f>
        <v>0.10784057020925968</v>
      </c>
      <c r="C73" s="281">
        <f>IF(C$7=0,0,C$7/TRE_fec!C$7)</f>
        <v>0.10784057020925969</v>
      </c>
      <c r="D73" s="281">
        <f>IF(D$7=0,0,D$7/TRE_fec!D$7)</f>
        <v>0.10784057020925966</v>
      </c>
      <c r="E73" s="281">
        <f>IF(E$7=0,0,E$7/TRE_fec!E$7)</f>
        <v>0.10925703855844771</v>
      </c>
      <c r="F73" s="281">
        <f>IF(F$7=0,0,F$7/TRE_fec!F$7)</f>
        <v>0.10925703855844772</v>
      </c>
      <c r="G73" s="281">
        <f>IF(G$7=0,0,G$7/TRE_fec!G$7)</f>
        <v>0.11038187288862659</v>
      </c>
      <c r="H73" s="281">
        <f>IF(H$7=0,0,H$7/TRE_fec!H$7)</f>
        <v>0.11161758568773902</v>
      </c>
      <c r="I73" s="281">
        <f>IF(I$7=0,0,I$7/TRE_fec!I$7)</f>
        <v>0.11428686183863407</v>
      </c>
      <c r="J73" s="281">
        <f>IF(J$7=0,0,J$7/TRE_fec!J$7)</f>
        <v>0.11428686183863407</v>
      </c>
      <c r="K73" s="281">
        <f>IF(K$7=0,0,K$7/TRE_fec!K$7)</f>
        <v>0.11428686183863405</v>
      </c>
      <c r="L73" s="281">
        <f>IF(L$7=0,0,L$7/TRE_fec!L$7)</f>
        <v>0.11624413520117038</v>
      </c>
      <c r="M73" s="281">
        <f>IF(M$7=0,0,M$7/TRE_fec!M$7)</f>
        <v>0.12193408827934492</v>
      </c>
      <c r="N73" s="281">
        <f>IF(N$7=0,0,N$7/TRE_fec!N$7)</f>
        <v>0.12193408827934492</v>
      </c>
      <c r="O73" s="281">
        <f>IF(O$7=0,0,O$7/TRE_fec!O$7)</f>
        <v>0.12405107239059686</v>
      </c>
      <c r="P73" s="281">
        <f>IF(P$7=0,0,P$7/TRE_fec!P$7)</f>
        <v>0.12817410742629215</v>
      </c>
      <c r="Q73" s="281">
        <f>IF(Q$7=0,0,Q$7/TRE_fec!Q$7)</f>
        <v>0.13222133127326569</v>
      </c>
    </row>
    <row r="74" spans="1:17" x14ac:dyDescent="0.25">
      <c r="A74" s="76" t="s">
        <v>81</v>
      </c>
      <c r="B74" s="281">
        <f>IF(B$8=0,0,B$8/TRE_fec!B$8)</f>
        <v>0.58488401329472972</v>
      </c>
      <c r="C74" s="281">
        <f>IF(C$8=0,0,C$8/TRE_fec!C$8)</f>
        <v>0.58488401329472961</v>
      </c>
      <c r="D74" s="281">
        <f>IF(D$8=0,0,D$8/TRE_fec!D$8)</f>
        <v>0.58488401329472972</v>
      </c>
      <c r="E74" s="281">
        <f>IF(E$8=0,0,E$8/TRE_fec!E$8)</f>
        <v>0.59256636967665954</v>
      </c>
      <c r="F74" s="281">
        <f>IF(F$8=0,0,F$8/TRE_fec!F$8)</f>
        <v>0.59256636967665943</v>
      </c>
      <c r="G74" s="281">
        <f>IF(G$8=0,0,G$8/TRE_fec!G$8)</f>
        <v>0.59866702007242512</v>
      </c>
      <c r="H74" s="281">
        <f>IF(H$8=0,0,H$8/TRE_fec!H$8)</f>
        <v>0.60536903082609694</v>
      </c>
      <c r="I74" s="281">
        <f>IF(I$8=0,0,I$8/TRE_fec!I$8)</f>
        <v>0.61984611440139636</v>
      </c>
      <c r="J74" s="281">
        <f>IF(J$8=0,0,J$8/TRE_fec!J$8)</f>
        <v>0.61984611440139625</v>
      </c>
      <c r="K74" s="281">
        <f>IF(K$8=0,0,K$8/TRE_fec!K$8)</f>
        <v>0.61984611440139625</v>
      </c>
      <c r="L74" s="281">
        <f>IF(L$8=0,0,L$8/TRE_fec!L$8)</f>
        <v>0.63046158033572641</v>
      </c>
      <c r="M74" s="281">
        <f>IF(M$8=0,0,M$8/TRE_fec!M$8)</f>
        <v>0.66132160440054388</v>
      </c>
      <c r="N74" s="281">
        <f>IF(N$8=0,0,N$8/TRE_fec!N$8)</f>
        <v>0.66132160440054377</v>
      </c>
      <c r="O74" s="281">
        <f>IF(O$8=0,0,O$8/TRE_fec!O$8)</f>
        <v>0.67280327739863321</v>
      </c>
      <c r="P74" s="281">
        <f>IF(P$8=0,0,P$8/TRE_fec!P$8)</f>
        <v>0.69516496626909108</v>
      </c>
      <c r="Q74" s="281">
        <f>IF(Q$8=0,0,Q$8/TRE_fec!Q$8)</f>
        <v>0.71711548564901162</v>
      </c>
    </row>
    <row r="75" spans="1:17" x14ac:dyDescent="0.25">
      <c r="A75" s="76" t="s">
        <v>80</v>
      </c>
      <c r="B75" s="281">
        <f>IF(B$9=0,0,B$9/TRE_fec!B$9)</f>
        <v>0.42099489448427313</v>
      </c>
      <c r="C75" s="281">
        <f>IF(C$9=0,0,C$9/TRE_fec!C$9)</f>
        <v>0.42099489448427313</v>
      </c>
      <c r="D75" s="281">
        <f>IF(D$9=0,0,D$9/TRE_fec!D$9)</f>
        <v>0.42099489448427324</v>
      </c>
      <c r="E75" s="281">
        <f>IF(E$9=0,0,E$9/TRE_fec!E$9)</f>
        <v>0.42652459394756048</v>
      </c>
      <c r="F75" s="281">
        <f>IF(F$9=0,0,F$9/TRE_fec!F$9)</f>
        <v>0.42652459394756043</v>
      </c>
      <c r="G75" s="281">
        <f>IF(G$9=0,0,G$9/TRE_fec!G$9)</f>
        <v>0.43091579393126828</v>
      </c>
      <c r="H75" s="281">
        <f>IF(H$9=0,0,H$9/TRE_fec!H$9)</f>
        <v>0.43573984835221319</v>
      </c>
      <c r="I75" s="281">
        <f>IF(I$9=0,0,I$9/TRE_fec!I$9)</f>
        <v>0.44616033879764444</v>
      </c>
      <c r="J75" s="281">
        <f>IF(J$9=0,0,J$9/TRE_fec!J$9)</f>
        <v>0.44616033879764433</v>
      </c>
      <c r="K75" s="281">
        <f>IF(K$9=0,0,K$9/TRE_fec!K$9)</f>
        <v>0.44616033879764444</v>
      </c>
      <c r="L75" s="281">
        <f>IF(L$9=0,0,L$9/TRE_fec!L$9)</f>
        <v>0.45380126735671017</v>
      </c>
      <c r="M75" s="281">
        <f>IF(M$9=0,0,M$9/TRE_fec!M$9)</f>
        <v>0.47601406900564702</v>
      </c>
      <c r="N75" s="281">
        <f>IF(N$9=0,0,N$9/TRE_fec!N$9)</f>
        <v>0.47601406900564702</v>
      </c>
      <c r="O75" s="281">
        <f>IF(O$9=0,0,O$9/TRE_fec!O$9)</f>
        <v>0.4842784865695749</v>
      </c>
      <c r="P75" s="281">
        <f>IF(P$9=0,0,P$9/TRE_fec!P$9)</f>
        <v>0.50037425364906363</v>
      </c>
      <c r="Q75" s="281">
        <f>IF(Q$9=0,0,Q$9/TRE_fec!Q$9)</f>
        <v>0.51617406417588674</v>
      </c>
    </row>
    <row r="76" spans="1:17" x14ac:dyDescent="0.25">
      <c r="A76" s="129" t="s">
        <v>79</v>
      </c>
      <c r="B76" s="280">
        <f>IF(B$10=0,0,B$10/TRE_fec!B$10)</f>
        <v>0.64183760947755841</v>
      </c>
      <c r="C76" s="280">
        <f>IF(C$10=0,0,C$10/TRE_fec!C$10)</f>
        <v>0.64183760947755852</v>
      </c>
      <c r="D76" s="280">
        <f>IF(D$10=0,0,D$10/TRE_fec!D$10)</f>
        <v>0.64183760947755841</v>
      </c>
      <c r="E76" s="280">
        <f>IF(E$10=0,0,E$10/TRE_fec!E$10)</f>
        <v>0.65026804208171951</v>
      </c>
      <c r="F76" s="280">
        <f>IF(F$10=0,0,F$10/TRE_fec!F$10)</f>
        <v>0.65026804208171951</v>
      </c>
      <c r="G76" s="280">
        <f>IF(G$10=0,0,G$10/TRE_fec!G$10)</f>
        <v>0.65696274868554561</v>
      </c>
      <c r="H76" s="280">
        <f>IF(H$10=0,0,H$10/TRE_fec!H$10)</f>
        <v>0.66431737364203569</v>
      </c>
      <c r="I76" s="280">
        <f>IF(I$10=0,0,I$10/TRE_fec!I$10)</f>
        <v>0.68020417598740057</v>
      </c>
      <c r="J76" s="280">
        <f>IF(J$10=0,0,J$10/TRE_fec!J$10)</f>
        <v>0.68020417598740035</v>
      </c>
      <c r="K76" s="280">
        <f>IF(K$10=0,0,K$10/TRE_fec!K$10)</f>
        <v>0.68020417598740046</v>
      </c>
      <c r="L76" s="280">
        <f>IF(L$10=0,0,L$10/TRE_fec!L$10)</f>
        <v>0.69185333227122492</v>
      </c>
      <c r="M76" s="280">
        <f>IF(M$10=0,0,M$10/TRE_fec!M$10)</f>
        <v>0.72571837837259856</v>
      </c>
      <c r="N76" s="280">
        <f>IF(N$10=0,0,N$10/TRE_fec!N$10)</f>
        <v>0.72571837837259867</v>
      </c>
      <c r="O76" s="280">
        <f>IF(O$10=0,0,O$10/TRE_fec!O$10)</f>
        <v>0.73831808939630061</v>
      </c>
      <c r="P76" s="280">
        <f>IF(P$10=0,0,P$10/TRE_fec!P$10)</f>
        <v>0.76285726742519866</v>
      </c>
      <c r="Q76" s="280">
        <f>IF(Q$10=0,0,Q$10/TRE_fec!Q$10)</f>
        <v>0.78694523797210347</v>
      </c>
    </row>
    <row r="77" spans="1:17" x14ac:dyDescent="0.25">
      <c r="A77" s="127" t="s">
        <v>283</v>
      </c>
      <c r="B77" s="305">
        <f>IF(B$15=0,0,B$15/TRE_fec!B$15)</f>
        <v>0.49602223551432506</v>
      </c>
      <c r="C77" s="305">
        <f>IF(C$15=0,0,C$15/TRE_fec!C$15)</f>
        <v>0.49603358351258159</v>
      </c>
      <c r="D77" s="305">
        <f>IF(D$15=0,0,D$15/TRE_fec!D$15)</f>
        <v>0.49628406624253779</v>
      </c>
      <c r="E77" s="305">
        <f>IF(E$15=0,0,E$15/TRE_fec!E$15)</f>
        <v>0.50561197659204493</v>
      </c>
      <c r="F77" s="305">
        <f>IF(F$15=0,0,F$15/TRE_fec!F$15)</f>
        <v>0.50574559626305537</v>
      </c>
      <c r="G77" s="305">
        <f>IF(G$15=0,0,G$15/TRE_fec!G$15)</f>
        <v>0.51110935977615746</v>
      </c>
      <c r="H77" s="305">
        <f>IF(H$15=0,0,H$15/TRE_fec!H$15)</f>
        <v>0.51536413630961042</v>
      </c>
      <c r="I77" s="305">
        <f>IF(I$15=0,0,I$15/TRE_fec!I$15)</f>
        <v>0.5288962337034685</v>
      </c>
      <c r="J77" s="305">
        <f>IF(J$15=0,0,J$15/TRE_fec!J$15)</f>
        <v>0.52933967767804768</v>
      </c>
      <c r="K77" s="305">
        <f>IF(K$15=0,0,K$15/TRE_fec!K$15)</f>
        <v>0.52927678605325978</v>
      </c>
      <c r="L77" s="305">
        <f>IF(L$15=0,0,L$15/TRE_fec!L$15)</f>
        <v>0.53776654050578232</v>
      </c>
      <c r="M77" s="305">
        <f>IF(M$15=0,0,M$15/TRE_fec!M$15)</f>
        <v>0.56524204174210979</v>
      </c>
      <c r="N77" s="305">
        <f>IF(N$15=0,0,N$15/TRE_fec!N$15)</f>
        <v>0.56515237584946543</v>
      </c>
      <c r="O77" s="305">
        <f>IF(O$15=0,0,O$15/TRE_fec!O$15)</f>
        <v>0.57511908490752439</v>
      </c>
      <c r="P77" s="305">
        <f>IF(P$15=0,0,P$15/TRE_fec!P$15)</f>
        <v>0.5944218568187305</v>
      </c>
      <c r="Q77" s="305">
        <f>IF(Q$15=0,0,Q$15/TRE_fec!Q$15)</f>
        <v>0.61328516101015684</v>
      </c>
    </row>
    <row r="78" spans="1:17" x14ac:dyDescent="0.25">
      <c r="A78" s="127" t="s">
        <v>282</v>
      </c>
      <c r="B78" s="305">
        <f>IF(B$23=0,0,B$23/TRE_fec!B$23)</f>
        <v>0.41978389627181889</v>
      </c>
      <c r="C78" s="305">
        <f>IF(C$23=0,0,C$23/TRE_fec!C$23)</f>
        <v>0.41978389627181889</v>
      </c>
      <c r="D78" s="305">
        <f>IF(D$23=0,0,D$23/TRE_fec!D$23)</f>
        <v>0.41978389627181889</v>
      </c>
      <c r="E78" s="305">
        <f>IF(E$23=0,0,E$23/TRE_fec!E$23)</f>
        <v>0.42529768947055696</v>
      </c>
      <c r="F78" s="305">
        <f>IF(F$23=0,0,F$23/TRE_fec!F$23)</f>
        <v>0.42529768947055702</v>
      </c>
      <c r="G78" s="305">
        <f>IF(G$23=0,0,G$23/TRE_fec!G$23)</f>
        <v>0.42967625810077226</v>
      </c>
      <c r="H78" s="305">
        <f>IF(H$23=0,0,H$23/TRE_fec!H$23)</f>
        <v>0.43448643605585729</v>
      </c>
      <c r="I78" s="305">
        <f>IF(I$23=0,0,I$23/TRE_fec!I$23)</f>
        <v>0.44487695180214687</v>
      </c>
      <c r="J78" s="305">
        <f>IF(J$23=0,0,J$23/TRE_fec!J$23)</f>
        <v>0.44487695180214692</v>
      </c>
      <c r="K78" s="305">
        <f>IF(K$23=0,0,K$23/TRE_fec!K$23)</f>
        <v>0.44487695180214687</v>
      </c>
      <c r="L78" s="305">
        <f>IF(L$23=0,0,L$23/TRE_fec!L$23)</f>
        <v>0.45249590111408211</v>
      </c>
      <c r="M78" s="305">
        <f>IF(M$23=0,0,M$23/TRE_fec!M$23)</f>
        <v>0.47464480730147568</v>
      </c>
      <c r="N78" s="305">
        <f>IF(N$23=0,0,N$23/TRE_fec!N$23)</f>
        <v>0.47464480730147568</v>
      </c>
      <c r="O78" s="305">
        <f>IF(O$23=0,0,O$23/TRE_fec!O$23)</f>
        <v>0.48288545214267448</v>
      </c>
      <c r="P78" s="305">
        <f>IF(P$23=0,0,P$23/TRE_fec!P$23)</f>
        <v>0.49893491950352842</v>
      </c>
      <c r="Q78" s="305">
        <f>IF(Q$23=0,0,Q$23/TRE_fec!Q$23)</f>
        <v>0.51468928163523842</v>
      </c>
    </row>
    <row r="79" spans="1:17" x14ac:dyDescent="0.25">
      <c r="A79" s="127" t="s">
        <v>281</v>
      </c>
      <c r="B79" s="305">
        <f>IF(B$26=0,0,B$26/TRE_fec!B$26)</f>
        <v>0.42159209016579657</v>
      </c>
      <c r="C79" s="305">
        <f>IF(C$26=0,0,C$26/TRE_fec!C$26)</f>
        <v>0.42160238848766807</v>
      </c>
      <c r="D79" s="305">
        <f>IF(D$26=0,0,D$26/TRE_fec!D$26)</f>
        <v>0.42182970186206403</v>
      </c>
      <c r="E79" s="305">
        <f>IF(E$26=0,0,E$26/TRE_fec!E$26)</f>
        <v>0.4299198093390228</v>
      </c>
      <c r="F79" s="305">
        <f>IF(F$26=0,0,F$26/TRE_fec!F$26)</f>
        <v>0.43004106934887787</v>
      </c>
      <c r="G79" s="305">
        <f>IF(G$26=0,0,G$26/TRE_fec!G$26)</f>
        <v>0.43461091326080398</v>
      </c>
      <c r="H79" s="305">
        <f>IF(H$26=0,0,H$26/TRE_fec!H$26)</f>
        <v>0.4381449972731854</v>
      </c>
      <c r="I79" s="305">
        <f>IF(I$26=0,0,I$26/TRE_fec!I$26)</f>
        <v>0.44971875317441956</v>
      </c>
      <c r="J79" s="305">
        <f>IF(J$26=0,0,J$26/TRE_fec!J$26)</f>
        <v>0.45012117910707672</v>
      </c>
      <c r="K79" s="305">
        <f>IF(K$26=0,0,K$26/TRE_fec!K$26)</f>
        <v>0.45006410488302034</v>
      </c>
      <c r="L79" s="305">
        <f>IF(L$26=0,0,L$26/TRE_fec!L$26)</f>
        <v>0.45725041736560934</v>
      </c>
      <c r="M79" s="305">
        <f>IF(M$26=0,0,M$26/TRE_fec!M$26)</f>
        <v>0.48067816379188749</v>
      </c>
      <c r="N79" s="305">
        <f>IF(N$26=0,0,N$26/TRE_fec!N$26)</f>
        <v>0.4805967918880093</v>
      </c>
      <c r="O79" s="305">
        <f>IF(O$26=0,0,O$26/TRE_fec!O$26)</f>
        <v>0.48908116213672143</v>
      </c>
      <c r="P79" s="305">
        <f>IF(P$26=0,0,P$26/TRE_fec!P$26)</f>
        <v>0.50550695784175881</v>
      </c>
      <c r="Q79" s="305">
        <f>IF(Q$26=0,0,Q$26/TRE_fec!Q$26)</f>
        <v>0.52155400559593179</v>
      </c>
    </row>
    <row r="80" spans="1:17" x14ac:dyDescent="0.25">
      <c r="A80" s="127" t="s">
        <v>280</v>
      </c>
      <c r="B80" s="305">
        <f>IF(B$34=0,0,B$34/TRE_fec!B$34)</f>
        <v>0.6054932445272726</v>
      </c>
      <c r="C80" s="305">
        <f>IF(C$34=0,0,C$34/TRE_fec!C$34)</f>
        <v>0.60594965895006092</v>
      </c>
      <c r="D80" s="305">
        <f>IF(D$34=0,0,D$34/TRE_fec!D$34)</f>
        <v>0.60508867697452429</v>
      </c>
      <c r="E80" s="305">
        <f>IF(E$34=0,0,E$34/TRE_fec!E$34)</f>
        <v>0.6299794617348623</v>
      </c>
      <c r="F80" s="305">
        <f>IF(F$34=0,0,F$34/TRE_fec!F$34)</f>
        <v>0.62975302794648524</v>
      </c>
      <c r="G80" s="305">
        <f>IF(G$34=0,0,G$34/TRE_fec!G$34)</f>
        <v>0.63668553934360772</v>
      </c>
      <c r="H80" s="305">
        <f>IF(H$34=0,0,H$34/TRE_fec!H$34)</f>
        <v>0.63813274307989587</v>
      </c>
      <c r="I80" s="305">
        <f>IF(I$34=0,0,I$34/TRE_fec!I$34)</f>
        <v>0.65387383143754574</v>
      </c>
      <c r="J80" s="305">
        <f>IF(J$34=0,0,J$34/TRE_fec!J$34)</f>
        <v>0.65562384942716079</v>
      </c>
      <c r="K80" s="305">
        <f>IF(K$34=0,0,K$34/TRE_fec!K$34)</f>
        <v>0.66082881362252555</v>
      </c>
      <c r="L80" s="305">
        <f>IF(L$34=0,0,L$34/TRE_fec!L$34)</f>
        <v>0.66852804911789021</v>
      </c>
      <c r="M80" s="305">
        <f>IF(M$34=0,0,M$34/TRE_fec!M$34)</f>
        <v>0.69878354284136135</v>
      </c>
      <c r="N80" s="305">
        <f>IF(N$34=0,0,N$34/TRE_fec!N$34)</f>
        <v>0.70657089064383582</v>
      </c>
      <c r="O80" s="305">
        <f>IF(O$34=0,0,O$34/TRE_fec!O$34)</f>
        <v>0.71830531276837128</v>
      </c>
      <c r="P80" s="305">
        <f>IF(P$34=0,0,P$34/TRE_fec!P$34)</f>
        <v>0.74602403189265065</v>
      </c>
      <c r="Q80" s="305">
        <f>IF(Q$34=0,0,Q$34/TRE_fec!Q$34)</f>
        <v>0.76223873676098042</v>
      </c>
    </row>
    <row r="81" spans="1:17" x14ac:dyDescent="0.25">
      <c r="A81" s="127" t="s">
        <v>279</v>
      </c>
      <c r="B81" s="305">
        <f>IF(B$45=0,0,B$45/TRE_fec!B$45)</f>
        <v>0.53946440163841514</v>
      </c>
      <c r="C81" s="305">
        <f>IF(C$45=0,0,C$45/TRE_fec!C$45)</f>
        <v>0.53946440163841514</v>
      </c>
      <c r="D81" s="305">
        <f>IF(D$45=0,0,D$45/TRE_fec!D$45)</f>
        <v>0.53946440163841514</v>
      </c>
      <c r="E81" s="305">
        <f>IF(E$45=0,0,E$45/TRE_fec!E$45)</f>
        <v>0.54655017880884094</v>
      </c>
      <c r="F81" s="305">
        <f>IF(F$45=0,0,F$45/TRE_fec!F$45)</f>
        <v>0.54655017880884094</v>
      </c>
      <c r="G81" s="305">
        <f>IF(G$45=0,0,G$45/TRE_fec!G$45)</f>
        <v>0.55217707857109943</v>
      </c>
      <c r="H81" s="305">
        <f>IF(H$45=0,0,H$45/TRE_fec!H$45)</f>
        <v>0.55835863959657039</v>
      </c>
      <c r="I81" s="305">
        <f>IF(I$45=0,0,I$45/TRE_fec!I$45)</f>
        <v>0.57171149426671974</v>
      </c>
      <c r="J81" s="305">
        <f>IF(J$45=0,0,J$45/TRE_fec!J$45)</f>
        <v>0.57171149426671974</v>
      </c>
      <c r="K81" s="305">
        <f>IF(K$45=0,0,K$45/TRE_fec!K$45)</f>
        <v>0.57171149426671974</v>
      </c>
      <c r="L81" s="305">
        <f>IF(L$45=0,0,L$45/TRE_fec!L$45)</f>
        <v>0.58150260814264398</v>
      </c>
      <c r="M81" s="305">
        <f>IF(M$45=0,0,M$45/TRE_fec!M$45)</f>
        <v>0.6099661736329951</v>
      </c>
      <c r="N81" s="305">
        <f>IF(N$45=0,0,N$45/TRE_fec!N$45)</f>
        <v>0.6099661736329951</v>
      </c>
      <c r="O81" s="305">
        <f>IF(O$45=0,0,O$45/TRE_fec!O$45)</f>
        <v>0.62055622860616988</v>
      </c>
      <c r="P81" s="305">
        <f>IF(P$45=0,0,P$45/TRE_fec!P$45)</f>
        <v>0.64118140356722153</v>
      </c>
      <c r="Q81" s="305">
        <f>IF(Q$45=0,0,Q$45/TRE_fec!Q$45)</f>
        <v>0.66142733871637438</v>
      </c>
    </row>
    <row r="82" spans="1:17" x14ac:dyDescent="0.25">
      <c r="A82" s="72" t="s">
        <v>278</v>
      </c>
      <c r="B82" s="304">
        <f>IF(B$46=0,0,B$46/TRE_fec!B$46)</f>
        <v>0.50313241264010855</v>
      </c>
      <c r="C82" s="304">
        <f>IF(C$46=0,0,C$46/TRE_fec!C$46)</f>
        <v>0.50313241264010844</v>
      </c>
      <c r="D82" s="304">
        <f>IF(D$46=0,0,D$46/TRE_fec!D$46)</f>
        <v>0.50313241264010855</v>
      </c>
      <c r="E82" s="304">
        <f>IF(E$46=0,0,E$46/TRE_fec!E$46)</f>
        <v>0.50974097504452098</v>
      </c>
      <c r="F82" s="304">
        <f>IF(F$46=0,0,F$46/TRE_fec!F$46)</f>
        <v>0.50974097504452109</v>
      </c>
      <c r="G82" s="304">
        <f>IF(G$46=0,0,G$46/TRE_fec!G$46)</f>
        <v>0.51498891289634374</v>
      </c>
      <c r="H82" s="304">
        <f>IF(H$46=0,0,H$46/TRE_fec!H$46)</f>
        <v>0.52075415654019019</v>
      </c>
      <c r="I82" s="304">
        <f>IF(I$46=0,0,I$46/TRE_fec!I$46)</f>
        <v>0.53320771967692515</v>
      </c>
      <c r="J82" s="304">
        <f>IF(J$46=0,0,J$46/TRE_fec!J$46)</f>
        <v>0.53320771967692526</v>
      </c>
      <c r="K82" s="304">
        <f>IF(K$46=0,0,K$46/TRE_fec!K$46)</f>
        <v>0.53320771967692526</v>
      </c>
      <c r="L82" s="304">
        <f>IF(L$46=0,0,L$46/TRE_fec!L$46)</f>
        <v>0.54233941906592342</v>
      </c>
      <c r="M82" s="304">
        <f>IF(M$46=0,0,M$46/TRE_fec!M$46)</f>
        <v>0.56888601293570562</v>
      </c>
      <c r="N82" s="304">
        <f>IF(N$46=0,0,N$46/TRE_fec!N$46)</f>
        <v>0.56888601293570562</v>
      </c>
      <c r="O82" s="304">
        <f>IF(O$46=0,0,O$46/TRE_fec!O$46)</f>
        <v>0.57876284612889206</v>
      </c>
      <c r="P82" s="304">
        <f>IF(P$46=0,0,P$46/TRE_fec!P$46)</f>
        <v>0.59799895143586257</v>
      </c>
      <c r="Q82" s="304">
        <f>IF(Q$46=0,0,Q$46/TRE_fec!Q$46)</f>
        <v>0.61688135807253985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2784.2093674393677</v>
      </c>
      <c r="C5" s="96">
        <v>2864.8917558218886</v>
      </c>
      <c r="D5" s="96">
        <v>2879.3101856070602</v>
      </c>
      <c r="E5" s="96">
        <v>2810.6986235857203</v>
      </c>
      <c r="F5" s="96">
        <v>2899.1333032609687</v>
      </c>
      <c r="G5" s="96">
        <v>2787.8027890648395</v>
      </c>
      <c r="H5" s="96">
        <v>2851.0058311866724</v>
      </c>
      <c r="I5" s="96">
        <v>2661.1552295214478</v>
      </c>
      <c r="J5" s="96">
        <v>2493.3229735940281</v>
      </c>
      <c r="K5" s="96">
        <v>2056.8987693190443</v>
      </c>
      <c r="L5" s="96">
        <v>2515.9967951280041</v>
      </c>
      <c r="M5" s="96">
        <v>2405.1007868570491</v>
      </c>
      <c r="N5" s="96">
        <v>2341.6918086635792</v>
      </c>
      <c r="O5" s="96">
        <v>2525.9730598318383</v>
      </c>
      <c r="P5" s="96">
        <v>2110.0863361785896</v>
      </c>
      <c r="Q5" s="96">
        <v>2267.7522334641567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127.8150709504049</v>
      </c>
      <c r="C10" s="158">
        <v>131.72478839040394</v>
      </c>
      <c r="D10" s="158">
        <v>130.87741479677081</v>
      </c>
      <c r="E10" s="158">
        <v>141.96684217262151</v>
      </c>
      <c r="F10" s="158">
        <v>147.00007632760648</v>
      </c>
      <c r="G10" s="158">
        <v>145.34850763113172</v>
      </c>
      <c r="H10" s="158">
        <v>139.90923730450248</v>
      </c>
      <c r="I10" s="158">
        <v>136.83486814403466</v>
      </c>
      <c r="J10" s="158">
        <v>129.66726296151325</v>
      </c>
      <c r="K10" s="158">
        <v>111.39561245219143</v>
      </c>
      <c r="L10" s="158">
        <v>127.97081398943837</v>
      </c>
      <c r="M10" s="158">
        <v>125.3351329236628</v>
      </c>
      <c r="N10" s="158">
        <v>129.80149639291693</v>
      </c>
      <c r="O10" s="158">
        <v>134.8089369087196</v>
      </c>
      <c r="P10" s="158">
        <v>123.56416402951047</v>
      </c>
      <c r="Q10" s="158">
        <v>124.10880341446776</v>
      </c>
    </row>
    <row r="11" spans="1:17" x14ac:dyDescent="0.25">
      <c r="A11" s="92" t="s">
        <v>125</v>
      </c>
      <c r="B11" s="91">
        <v>59.848952653554527</v>
      </c>
      <c r="C11" s="91">
        <v>61.679663947734177</v>
      </c>
      <c r="D11" s="91">
        <v>61.282884274506905</v>
      </c>
      <c r="E11" s="91">
        <v>66.475469225853118</v>
      </c>
      <c r="F11" s="91">
        <v>68.791190306727657</v>
      </c>
      <c r="G11" s="91">
        <v>67.996454909821963</v>
      </c>
      <c r="H11" s="91">
        <v>65.247335744974137</v>
      </c>
      <c r="I11" s="91">
        <v>63.768210473759609</v>
      </c>
      <c r="J11" s="91">
        <v>60.463778579538079</v>
      </c>
      <c r="K11" s="91">
        <v>51.721323487227821</v>
      </c>
      <c r="L11" s="91">
        <v>59.121579457457138</v>
      </c>
      <c r="M11" s="91">
        <v>57.798178145926151</v>
      </c>
      <c r="N11" s="91">
        <v>59.908340852149863</v>
      </c>
      <c r="O11" s="91">
        <v>62.267718947645506</v>
      </c>
      <c r="P11" s="91">
        <v>56.679686955719141</v>
      </c>
      <c r="Q11" s="91">
        <v>56.957973820516479</v>
      </c>
    </row>
    <row r="12" spans="1:17" x14ac:dyDescent="0.25">
      <c r="A12" s="92" t="s">
        <v>26</v>
      </c>
      <c r="B12" s="91">
        <v>67.966118296850382</v>
      </c>
      <c r="C12" s="91">
        <v>70.045124442669774</v>
      </c>
      <c r="D12" s="91">
        <v>69.594530522263909</v>
      </c>
      <c r="E12" s="91">
        <v>75.491372946768408</v>
      </c>
      <c r="F12" s="91">
        <v>78.208886020878822</v>
      </c>
      <c r="G12" s="91">
        <v>77.352052721309761</v>
      </c>
      <c r="H12" s="91">
        <v>74.661901559528346</v>
      </c>
      <c r="I12" s="91">
        <v>73.066657670275035</v>
      </c>
      <c r="J12" s="91">
        <v>69.203484381975159</v>
      </c>
      <c r="K12" s="91">
        <v>59.674288964963608</v>
      </c>
      <c r="L12" s="91">
        <v>68.849234531981239</v>
      </c>
      <c r="M12" s="91">
        <v>67.536954777736653</v>
      </c>
      <c r="N12" s="91">
        <v>69.893155540767083</v>
      </c>
      <c r="O12" s="91">
        <v>72.541217961074111</v>
      </c>
      <c r="P12" s="91">
        <v>66.884477073791331</v>
      </c>
      <c r="Q12" s="91">
        <v>67.150829593951286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248.9277797311008</v>
      </c>
      <c r="C15" s="204">
        <v>255.90682155598699</v>
      </c>
      <c r="D15" s="204">
        <v>254.16726343387606</v>
      </c>
      <c r="E15" s="204">
        <v>271.39253615172106</v>
      </c>
      <c r="F15" s="204">
        <v>280.68989126950794</v>
      </c>
      <c r="G15" s="204">
        <v>276.96307807998892</v>
      </c>
      <c r="H15" s="204">
        <v>272.19362320171712</v>
      </c>
      <c r="I15" s="204">
        <v>261.93542202974947</v>
      </c>
      <c r="J15" s="204">
        <v>247.03619500678764</v>
      </c>
      <c r="K15" s="204">
        <v>213.10021182722565</v>
      </c>
      <c r="L15" s="204">
        <v>247.53778698389223</v>
      </c>
      <c r="M15" s="204">
        <v>239.45999334819453</v>
      </c>
      <c r="N15" s="204">
        <v>248.18199108080864</v>
      </c>
      <c r="O15" s="204">
        <v>257.21685837641792</v>
      </c>
      <c r="P15" s="204">
        <v>236.53611494097908</v>
      </c>
      <c r="Q15" s="204">
        <v>237.25431557736778</v>
      </c>
    </row>
    <row r="16" spans="1:17" x14ac:dyDescent="0.25">
      <c r="A16" s="152" t="s">
        <v>289</v>
      </c>
      <c r="B16" s="264">
        <v>248.9277797311008</v>
      </c>
      <c r="C16" s="264">
        <v>255.90682155598699</v>
      </c>
      <c r="D16" s="264">
        <v>254.16726343387606</v>
      </c>
      <c r="E16" s="264">
        <v>271.39253615172106</v>
      </c>
      <c r="F16" s="264">
        <v>280.68989126950794</v>
      </c>
      <c r="G16" s="264">
        <v>276.96307807998892</v>
      </c>
      <c r="H16" s="264">
        <v>272.19362320171712</v>
      </c>
      <c r="I16" s="264">
        <v>261.93542202974947</v>
      </c>
      <c r="J16" s="264">
        <v>247.03619500678764</v>
      </c>
      <c r="K16" s="264">
        <v>213.10021182722565</v>
      </c>
      <c r="L16" s="264">
        <v>247.53778698389223</v>
      </c>
      <c r="M16" s="264">
        <v>239.45999334819453</v>
      </c>
      <c r="N16" s="264">
        <v>248.18199108080864</v>
      </c>
      <c r="O16" s="264">
        <v>257.21685837641792</v>
      </c>
      <c r="P16" s="264">
        <v>236.53611494097908</v>
      </c>
      <c r="Q16" s="264">
        <v>237.25431557736778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40.011335188611433</v>
      </c>
      <c r="C18" s="83">
        <v>44.635041979881471</v>
      </c>
      <c r="D18" s="83">
        <v>39.511578296078547</v>
      </c>
      <c r="E18" s="83">
        <v>3.0827473282910458</v>
      </c>
      <c r="F18" s="83">
        <v>2.5669422768962753</v>
      </c>
      <c r="G18" s="83">
        <v>2.5647563358526795</v>
      </c>
      <c r="H18" s="83">
        <v>5.6423688506426384</v>
      </c>
      <c r="I18" s="83">
        <v>6.0223477596816517</v>
      </c>
      <c r="J18" s="83">
        <v>3.0762342845475321</v>
      </c>
      <c r="K18" s="83">
        <v>2.5712889749071808</v>
      </c>
      <c r="L18" s="83">
        <v>2.5647671435745187</v>
      </c>
      <c r="M18" s="83">
        <v>2.566128920476634</v>
      </c>
      <c r="N18" s="83">
        <v>2.0518337548077965</v>
      </c>
      <c r="O18" s="83">
        <v>1.5395788057268498</v>
      </c>
      <c r="P18" s="83">
        <v>1.5384385828411156</v>
      </c>
      <c r="Q18" s="83">
        <v>1.5168305092678593</v>
      </c>
    </row>
    <row r="19" spans="1:17" x14ac:dyDescent="0.25">
      <c r="A19" s="154" t="s">
        <v>125</v>
      </c>
      <c r="B19" s="83">
        <v>24.39022041329148</v>
      </c>
      <c r="C19" s="83">
        <v>20.968028841162383</v>
      </c>
      <c r="D19" s="83">
        <v>22.65759099655661</v>
      </c>
      <c r="E19" s="83">
        <v>24.997105238631157</v>
      </c>
      <c r="F19" s="83">
        <v>24.32465205545105</v>
      </c>
      <c r="G19" s="83">
        <v>21.394662608730744</v>
      </c>
      <c r="H19" s="83">
        <v>40.064109136598191</v>
      </c>
      <c r="I19" s="83">
        <v>20.327677410399204</v>
      </c>
      <c r="J19" s="83">
        <v>15.982364969721242</v>
      </c>
      <c r="K19" s="83">
        <v>14.536330570150248</v>
      </c>
      <c r="L19" s="83">
        <v>24.991294863873968</v>
      </c>
      <c r="M19" s="83">
        <v>9.5772745493308733</v>
      </c>
      <c r="N19" s="83">
        <v>11.811010720531931</v>
      </c>
      <c r="O19" s="83">
        <v>10.84711490344433</v>
      </c>
      <c r="P19" s="83">
        <v>7.4901819835226675</v>
      </c>
      <c r="Q19" s="83">
        <v>6.4634537315077694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184.52622412919789</v>
      </c>
      <c r="C21" s="83">
        <v>190.30375073494315</v>
      </c>
      <c r="D21" s="83">
        <v>191.9980941412409</v>
      </c>
      <c r="E21" s="83">
        <v>243.31268358479886</v>
      </c>
      <c r="F21" s="83">
        <v>253.79829693716061</v>
      </c>
      <c r="G21" s="83">
        <v>253.00365913540548</v>
      </c>
      <c r="H21" s="83">
        <v>226.48714521447627</v>
      </c>
      <c r="I21" s="83">
        <v>235.58539685966861</v>
      </c>
      <c r="J21" s="83">
        <v>227.97759575251885</v>
      </c>
      <c r="K21" s="83">
        <v>195.99259228216823</v>
      </c>
      <c r="L21" s="83">
        <v>219.98172497644376</v>
      </c>
      <c r="M21" s="83">
        <v>227.31658987838702</v>
      </c>
      <c r="N21" s="83">
        <v>234.31914660546892</v>
      </c>
      <c r="O21" s="83">
        <v>244.83016466724672</v>
      </c>
      <c r="P21" s="83">
        <v>227.50749437461531</v>
      </c>
      <c r="Q21" s="83">
        <v>229.27403133659215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278.32509998165324</v>
      </c>
      <c r="C23" s="204">
        <v>286.83874777996323</v>
      </c>
      <c r="D23" s="204">
        <v>284.99354018107783</v>
      </c>
      <c r="E23" s="204">
        <v>309.14144355563803</v>
      </c>
      <c r="F23" s="204">
        <v>320.26981335233245</v>
      </c>
      <c r="G23" s="204">
        <v>316.76103251055201</v>
      </c>
      <c r="H23" s="204">
        <v>305.74471129299519</v>
      </c>
      <c r="I23" s="204">
        <v>299.21209730682727</v>
      </c>
      <c r="J23" s="204">
        <v>283.39218411101444</v>
      </c>
      <c r="K23" s="204">
        <v>244.36958971183779</v>
      </c>
      <c r="L23" s="204">
        <v>281.94151093166045</v>
      </c>
      <c r="M23" s="204">
        <v>276.56765108860174</v>
      </c>
      <c r="N23" s="204">
        <v>286.21642652819725</v>
      </c>
      <c r="O23" s="204">
        <v>297.06039196801498</v>
      </c>
      <c r="P23" s="204">
        <v>273.89571797343962</v>
      </c>
      <c r="Q23" s="204">
        <v>274.98644661384986</v>
      </c>
    </row>
    <row r="24" spans="1:17" x14ac:dyDescent="0.25">
      <c r="A24" s="152" t="s">
        <v>287</v>
      </c>
      <c r="B24" s="151">
        <v>278.32509998165324</v>
      </c>
      <c r="C24" s="151">
        <v>286.83874777996323</v>
      </c>
      <c r="D24" s="151">
        <v>284.99354018107783</v>
      </c>
      <c r="E24" s="151">
        <v>309.14144355563803</v>
      </c>
      <c r="F24" s="151">
        <v>320.26981335233245</v>
      </c>
      <c r="G24" s="151">
        <v>316.76103251055201</v>
      </c>
      <c r="H24" s="151">
        <v>305.74471129299519</v>
      </c>
      <c r="I24" s="151">
        <v>299.21209730682727</v>
      </c>
      <c r="J24" s="151">
        <v>283.39218411101444</v>
      </c>
      <c r="K24" s="151">
        <v>244.36958971183779</v>
      </c>
      <c r="L24" s="151">
        <v>281.94151093166045</v>
      </c>
      <c r="M24" s="151">
        <v>276.56765108860174</v>
      </c>
      <c r="N24" s="151">
        <v>286.21642652819725</v>
      </c>
      <c r="O24" s="151">
        <v>297.06039196801498</v>
      </c>
      <c r="P24" s="151">
        <v>273.89571797343962</v>
      </c>
      <c r="Q24" s="151">
        <v>274.98644661384986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1159.6315768118202</v>
      </c>
      <c r="C26" s="204">
        <v>1192.1434856263809</v>
      </c>
      <c r="D26" s="204">
        <v>1184.0397435278551</v>
      </c>
      <c r="E26" s="204">
        <v>1264.2837813141796</v>
      </c>
      <c r="F26" s="204">
        <v>1307.5955667126002</v>
      </c>
      <c r="G26" s="204">
        <v>1290.2341847884397</v>
      </c>
      <c r="H26" s="204">
        <v>1268.0156502118743</v>
      </c>
      <c r="I26" s="204">
        <v>1220.2277576224972</v>
      </c>
      <c r="J26" s="204">
        <v>1150.8196178617272</v>
      </c>
      <c r="K26" s="204">
        <v>992.72863369079323</v>
      </c>
      <c r="L26" s="204">
        <v>1153.1562871396757</v>
      </c>
      <c r="M26" s="204">
        <v>1115.5258363276246</v>
      </c>
      <c r="N26" s="204">
        <v>1156.1573158456845</v>
      </c>
      <c r="O26" s="204">
        <v>1198.2463001270314</v>
      </c>
      <c r="P26" s="204">
        <v>1101.9049309733564</v>
      </c>
      <c r="Q26" s="204">
        <v>1105.2506730088267</v>
      </c>
    </row>
    <row r="27" spans="1:17" x14ac:dyDescent="0.25">
      <c r="A27" s="152" t="s">
        <v>285</v>
      </c>
      <c r="B27" s="264">
        <v>1159.6315768118202</v>
      </c>
      <c r="C27" s="264">
        <v>1192.1434856263809</v>
      </c>
      <c r="D27" s="264">
        <v>1184.0397435278551</v>
      </c>
      <c r="E27" s="264">
        <v>1264.2837813141796</v>
      </c>
      <c r="F27" s="264">
        <v>1307.5955667126002</v>
      </c>
      <c r="G27" s="264">
        <v>1290.2341847884397</v>
      </c>
      <c r="H27" s="264">
        <v>1268.0156502118743</v>
      </c>
      <c r="I27" s="264">
        <v>1220.2277576224972</v>
      </c>
      <c r="J27" s="264">
        <v>1150.8196178617272</v>
      </c>
      <c r="K27" s="264">
        <v>992.72863369079323</v>
      </c>
      <c r="L27" s="264">
        <v>1153.1562871396757</v>
      </c>
      <c r="M27" s="264">
        <v>1115.5258363276246</v>
      </c>
      <c r="N27" s="264">
        <v>1156.1573158456845</v>
      </c>
      <c r="O27" s="264">
        <v>1198.2463001270314</v>
      </c>
      <c r="P27" s="264">
        <v>1101.9049309733564</v>
      </c>
      <c r="Q27" s="264">
        <v>1105.2506730088267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186.39304847870608</v>
      </c>
      <c r="C29" s="83">
        <v>207.93261470497458</v>
      </c>
      <c r="D29" s="83">
        <v>184.06492795340148</v>
      </c>
      <c r="E29" s="83">
        <v>14.360997189948959</v>
      </c>
      <c r="F29" s="83">
        <v>11.958116218919727</v>
      </c>
      <c r="G29" s="83">
        <v>11.947932999264856</v>
      </c>
      <c r="H29" s="83">
        <v>26.285009629269371</v>
      </c>
      <c r="I29" s="83">
        <v>28.055143689518204</v>
      </c>
      <c r="J29" s="83">
        <v>14.33065613603247</v>
      </c>
      <c r="K29" s="83">
        <v>11.978365338056822</v>
      </c>
      <c r="L29" s="83">
        <v>11.947983347102797</v>
      </c>
      <c r="M29" s="83">
        <v>11.95432719308887</v>
      </c>
      <c r="N29" s="83">
        <v>9.5584800339028089</v>
      </c>
      <c r="O29" s="83">
        <v>7.1721372361078704</v>
      </c>
      <c r="P29" s="83">
        <v>7.1668255008554613</v>
      </c>
      <c r="Q29" s="83">
        <v>7.0661641586111807</v>
      </c>
    </row>
    <row r="30" spans="1:17" x14ac:dyDescent="0.25">
      <c r="A30" s="154" t="s">
        <v>125</v>
      </c>
      <c r="B30" s="83">
        <v>113.62199023028248</v>
      </c>
      <c r="C30" s="83">
        <v>97.679689964610873</v>
      </c>
      <c r="D30" s="83">
        <v>105.55052554791875</v>
      </c>
      <c r="E30" s="83">
        <v>116.44916688253095</v>
      </c>
      <c r="F30" s="83">
        <v>113.31653963624444</v>
      </c>
      <c r="G30" s="83">
        <v>99.667165967252743</v>
      </c>
      <c r="H30" s="83">
        <v>186.63889623657641</v>
      </c>
      <c r="I30" s="83">
        <v>94.696608927324618</v>
      </c>
      <c r="J30" s="83">
        <v>74.453944477552739</v>
      </c>
      <c r="K30" s="83">
        <v>67.717584426818064</v>
      </c>
      <c r="L30" s="83">
        <v>116.42209921636351</v>
      </c>
      <c r="M30" s="83">
        <v>44.615791773812596</v>
      </c>
      <c r="N30" s="83">
        <v>55.021665321512288</v>
      </c>
      <c r="O30" s="83">
        <v>50.531350791494575</v>
      </c>
      <c r="P30" s="83">
        <v>34.893058354284896</v>
      </c>
      <c r="Q30" s="83">
        <v>30.110038543770244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859.61653810283167</v>
      </c>
      <c r="C32" s="83">
        <v>886.53118095679554</v>
      </c>
      <c r="D32" s="83">
        <v>894.42429002653489</v>
      </c>
      <c r="E32" s="83">
        <v>1133.4736172416997</v>
      </c>
      <c r="F32" s="83">
        <v>1182.320910857436</v>
      </c>
      <c r="G32" s="83">
        <v>1178.6190858219222</v>
      </c>
      <c r="H32" s="83">
        <v>1055.0917443460285</v>
      </c>
      <c r="I32" s="83">
        <v>1097.4760050056543</v>
      </c>
      <c r="J32" s="83">
        <v>1062.0350172481421</v>
      </c>
      <c r="K32" s="83">
        <v>913.03268392591838</v>
      </c>
      <c r="L32" s="83">
        <v>1024.7862045762095</v>
      </c>
      <c r="M32" s="83">
        <v>1058.9557173607232</v>
      </c>
      <c r="N32" s="83">
        <v>1091.5771704902693</v>
      </c>
      <c r="O32" s="83">
        <v>1140.5428120994291</v>
      </c>
      <c r="P32" s="83">
        <v>1059.8450471182159</v>
      </c>
      <c r="Q32" s="83">
        <v>1068.0744703064452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969.50983996438868</v>
      </c>
      <c r="C34" s="204">
        <v>998.27791246915319</v>
      </c>
      <c r="D34" s="204">
        <v>1025.2322236674797</v>
      </c>
      <c r="E34" s="204">
        <v>823.91402039156014</v>
      </c>
      <c r="F34" s="204">
        <v>843.57795559892133</v>
      </c>
      <c r="G34" s="204">
        <v>758.49598605472704</v>
      </c>
      <c r="H34" s="204">
        <v>865.14260917558329</v>
      </c>
      <c r="I34" s="204">
        <v>742.94508441833943</v>
      </c>
      <c r="J34" s="204">
        <v>682.40771365298554</v>
      </c>
      <c r="K34" s="204">
        <v>495.30472163699602</v>
      </c>
      <c r="L34" s="204">
        <v>705.39039608333701</v>
      </c>
      <c r="M34" s="204">
        <v>648.21217316896514</v>
      </c>
      <c r="N34" s="204">
        <v>521.33457881597224</v>
      </c>
      <c r="O34" s="204">
        <v>638.64057245165475</v>
      </c>
      <c r="P34" s="204">
        <v>374.18540826130425</v>
      </c>
      <c r="Q34" s="204">
        <v>526.15199484964455</v>
      </c>
    </row>
    <row r="35" spans="1:17" x14ac:dyDescent="0.25">
      <c r="A35" s="88" t="s">
        <v>33</v>
      </c>
      <c r="B35" s="87">
        <v>76.18448798942984</v>
      </c>
      <c r="C35" s="87">
        <v>70.333022828520001</v>
      </c>
      <c r="D35" s="87">
        <v>77.098164465095991</v>
      </c>
      <c r="E35" s="87">
        <v>112.88870891532</v>
      </c>
      <c r="F35" s="87">
        <v>121.8586750326</v>
      </c>
      <c r="G35" s="87">
        <v>115.8785113925757</v>
      </c>
      <c r="H35" s="87">
        <v>116.02493570663999</v>
      </c>
      <c r="I35" s="87">
        <v>143.35773435287999</v>
      </c>
      <c r="J35" s="87">
        <v>116.0218445922</v>
      </c>
      <c r="K35" s="87">
        <v>64.063749957840002</v>
      </c>
      <c r="L35" s="87">
        <v>73.18855505855214</v>
      </c>
      <c r="M35" s="87">
        <v>70.191005172249987</v>
      </c>
      <c r="N35" s="87">
        <v>51.788637228811481</v>
      </c>
      <c r="O35" s="87">
        <v>27.391956060820583</v>
      </c>
      <c r="P35" s="87">
        <v>0</v>
      </c>
      <c r="Q35" s="87">
        <v>12.014097270513602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1.5017296846053798E-13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126.40406097455524</v>
      </c>
      <c r="C38" s="87">
        <v>118.43793654896859</v>
      </c>
      <c r="D38" s="87">
        <v>125.2240707036097</v>
      </c>
      <c r="E38" s="87">
        <v>84.317919227352775</v>
      </c>
      <c r="F38" s="87">
        <v>82.720340845756866</v>
      </c>
      <c r="G38" s="87">
        <v>68.285026623883425</v>
      </c>
      <c r="H38" s="87">
        <v>124.09478535508721</v>
      </c>
      <c r="I38" s="87">
        <v>62.866506566828541</v>
      </c>
      <c r="J38" s="87">
        <v>52.345293181095926</v>
      </c>
      <c r="K38" s="87">
        <v>40.966776011311872</v>
      </c>
      <c r="L38" s="87">
        <v>79.188651953301175</v>
      </c>
      <c r="M38" s="87">
        <v>37.455939752284202</v>
      </c>
      <c r="N38" s="87">
        <v>32.191541159995829</v>
      </c>
      <c r="O38" s="87">
        <v>41.664994124899913</v>
      </c>
      <c r="P38" s="87">
        <v>20.171122236581603</v>
      </c>
      <c r="Q38" s="87">
        <v>27.031796821062553</v>
      </c>
    </row>
    <row r="39" spans="1:17" x14ac:dyDescent="0.25">
      <c r="A39" s="88" t="s">
        <v>29</v>
      </c>
      <c r="B39" s="87">
        <v>3.0960266728408703</v>
      </c>
      <c r="C39" s="87">
        <v>3.2405183883360005</v>
      </c>
      <c r="D39" s="87">
        <v>6.1604782865280017</v>
      </c>
      <c r="E39" s="87">
        <v>15.553600344216001</v>
      </c>
      <c r="F39" s="87">
        <v>9.3982745849760025</v>
      </c>
      <c r="G39" s="87">
        <v>9.2878377409838571</v>
      </c>
      <c r="H39" s="87">
        <v>9.3920850710640025</v>
      </c>
      <c r="I39" s="87">
        <v>9.3977560916640019</v>
      </c>
      <c r="J39" s="87">
        <v>9.3848909763600012</v>
      </c>
      <c r="K39" s="87">
        <v>6.1674779462400009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2.933756213554858</v>
      </c>
      <c r="N40" s="87">
        <v>2.9329436696241942</v>
      </c>
      <c r="O40" s="87">
        <v>2.9323619603883628</v>
      </c>
      <c r="P40" s="87">
        <v>2.9309113516098506</v>
      </c>
      <c r="Q40" s="87">
        <v>5.6440527360861097</v>
      </c>
    </row>
    <row r="41" spans="1:17" x14ac:dyDescent="0.25">
      <c r="A41" s="88" t="s">
        <v>26</v>
      </c>
      <c r="B41" s="87">
        <v>740.82593312341953</v>
      </c>
      <c r="C41" s="87">
        <v>785.81211771910466</v>
      </c>
      <c r="D41" s="87">
        <v>797.04137142290199</v>
      </c>
      <c r="E41" s="87">
        <v>610.38593278467135</v>
      </c>
      <c r="F41" s="87">
        <v>628.8328060155884</v>
      </c>
      <c r="G41" s="87">
        <v>564.21931874848497</v>
      </c>
      <c r="H41" s="87">
        <v>597.77261707340006</v>
      </c>
      <c r="I41" s="87">
        <v>511.7096154040708</v>
      </c>
      <c r="J41" s="87">
        <v>487.9239866140656</v>
      </c>
      <c r="K41" s="87">
        <v>369.42306851715614</v>
      </c>
      <c r="L41" s="87">
        <v>537.47318589487111</v>
      </c>
      <c r="M41" s="87">
        <v>468.41409423299598</v>
      </c>
      <c r="N41" s="87">
        <v>365.99702675863853</v>
      </c>
      <c r="O41" s="87">
        <v>508.26086220042691</v>
      </c>
      <c r="P41" s="87">
        <v>284.30360333905122</v>
      </c>
      <c r="Q41" s="87">
        <v>407.48933344570383</v>
      </c>
    </row>
    <row r="42" spans="1:17" x14ac:dyDescent="0.25">
      <c r="A42" s="88" t="s">
        <v>25</v>
      </c>
      <c r="B42" s="87">
        <v>22.999331204143139</v>
      </c>
      <c r="C42" s="87">
        <v>20.454316984224</v>
      </c>
      <c r="D42" s="87">
        <v>19.708138789344002</v>
      </c>
      <c r="E42" s="87">
        <v>0</v>
      </c>
      <c r="F42" s="87">
        <v>0</v>
      </c>
      <c r="G42" s="87">
        <v>0</v>
      </c>
      <c r="H42" s="87">
        <v>17.474102837568001</v>
      </c>
      <c r="I42" s="87">
        <v>15.613472002896</v>
      </c>
      <c r="J42" s="87">
        <v>16.731698289263999</v>
      </c>
      <c r="K42" s="87">
        <v>14.683649204447999</v>
      </c>
      <c r="L42" s="87">
        <v>15.54000317661253</v>
      </c>
      <c r="M42" s="87">
        <v>69.217377797880062</v>
      </c>
      <c r="N42" s="87">
        <v>68.332729258958494</v>
      </c>
      <c r="O42" s="87">
        <v>58.298698162543928</v>
      </c>
      <c r="P42" s="87">
        <v>66.688072314894114</v>
      </c>
      <c r="Q42" s="87">
        <v>73.88101458476352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0.76785912000000001</v>
      </c>
      <c r="F43" s="87">
        <v>0.76785912000000012</v>
      </c>
      <c r="G43" s="87">
        <v>0.82529154879912114</v>
      </c>
      <c r="H43" s="87">
        <v>0.38408313182400006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9.1700739943713319E-2</v>
      </c>
      <c r="O43" s="87">
        <v>9.169994257503726E-2</v>
      </c>
      <c r="P43" s="87">
        <v>9.1699019167469614E-2</v>
      </c>
      <c r="Q43" s="87">
        <v>9.1699991514943582E-2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0.99999999999999978</v>
      </c>
      <c r="E50" s="77">
        <f t="shared" si="0"/>
        <v>1</v>
      </c>
      <c r="F50" s="77">
        <f t="shared" si="0"/>
        <v>0.99999999999999989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0.99999999999999989</v>
      </c>
      <c r="L50" s="77">
        <f t="shared" si="0"/>
        <v>0.99999999999999989</v>
      </c>
      <c r="M50" s="77">
        <f t="shared" si="0"/>
        <v>0.99999999999999978</v>
      </c>
      <c r="N50" s="77">
        <f t="shared" si="0"/>
        <v>1.0000000000000002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4.5907133438013031E-2</v>
      </c>
      <c r="C55" s="201">
        <f t="shared" si="5"/>
        <v>4.597897568825051E-2</v>
      </c>
      <c r="D55" s="201">
        <f t="shared" si="5"/>
        <v>4.5454433999849594E-2</v>
      </c>
      <c r="E55" s="201">
        <f t="shared" si="5"/>
        <v>5.0509450206194198E-2</v>
      </c>
      <c r="F55" s="201">
        <f t="shared" si="5"/>
        <v>5.0704835187212534E-2</v>
      </c>
      <c r="G55" s="201">
        <f t="shared" si="5"/>
        <v>5.2137299023181073E-2</v>
      </c>
      <c r="H55" s="201">
        <f t="shared" si="5"/>
        <v>4.9073641230073579E-2</v>
      </c>
      <c r="I55" s="201">
        <f t="shared" si="5"/>
        <v>5.1419348494240791E-2</v>
      </c>
      <c r="J55" s="201">
        <f t="shared" si="5"/>
        <v>5.2005802832114818E-2</v>
      </c>
      <c r="K55" s="201">
        <f t="shared" si="5"/>
        <v>5.4157070884470408E-2</v>
      </c>
      <c r="L55" s="201">
        <f t="shared" si="5"/>
        <v>5.0862868441343828E-2</v>
      </c>
      <c r="M55" s="201">
        <f t="shared" si="5"/>
        <v>5.2112216506090346E-2</v>
      </c>
      <c r="N55" s="201">
        <f t="shared" si="5"/>
        <v>5.5430648863650255E-2</v>
      </c>
      <c r="O55" s="201">
        <f t="shared" si="5"/>
        <v>5.3369111117002273E-2</v>
      </c>
      <c r="P55" s="201">
        <f t="shared" si="5"/>
        <v>5.8558819092344699E-2</v>
      </c>
      <c r="Q55" s="201">
        <f t="shared" si="5"/>
        <v>5.4727673324736416E-2</v>
      </c>
    </row>
    <row r="56" spans="1:17" x14ac:dyDescent="0.25">
      <c r="A56" s="127" t="s">
        <v>283</v>
      </c>
      <c r="B56" s="200">
        <f t="shared" ref="B56:Q56" si="6">IF(B$15=0,0,B$15/B$5)</f>
        <v>8.9406990236527803E-2</v>
      </c>
      <c r="C56" s="200">
        <f t="shared" si="6"/>
        <v>8.9325127567541088E-2</v>
      </c>
      <c r="D56" s="200">
        <f t="shared" si="6"/>
        <v>8.8273665235650403E-2</v>
      </c>
      <c r="E56" s="200">
        <f t="shared" si="6"/>
        <v>9.6556967678553443E-2</v>
      </c>
      <c r="F56" s="200">
        <f t="shared" si="6"/>
        <v>9.6818552963323784E-2</v>
      </c>
      <c r="G56" s="200">
        <f t="shared" si="6"/>
        <v>9.9348160194966798E-2</v>
      </c>
      <c r="H56" s="200">
        <f t="shared" si="6"/>
        <v>9.5472839874347834E-2</v>
      </c>
      <c r="I56" s="200">
        <f t="shared" si="6"/>
        <v>9.8429215674447137E-2</v>
      </c>
      <c r="J56" s="200">
        <f t="shared" si="6"/>
        <v>9.9079099508193505E-2</v>
      </c>
      <c r="K56" s="200">
        <f t="shared" si="6"/>
        <v>0.10360267360059459</v>
      </c>
      <c r="L56" s="200">
        <f t="shared" si="6"/>
        <v>9.8385573250024144E-2</v>
      </c>
      <c r="M56" s="200">
        <f t="shared" si="6"/>
        <v>9.9563392377047685E-2</v>
      </c>
      <c r="N56" s="200">
        <f t="shared" si="6"/>
        <v>0.1059840539914806</v>
      </c>
      <c r="O56" s="200">
        <f t="shared" si="6"/>
        <v>0.10182882092714861</v>
      </c>
      <c r="P56" s="200">
        <f t="shared" si="6"/>
        <v>0.11209783736591125</v>
      </c>
      <c r="Q56" s="200">
        <f t="shared" si="6"/>
        <v>0.10462091584623623</v>
      </c>
    </row>
    <row r="57" spans="1:17" x14ac:dyDescent="0.25">
      <c r="A57" s="142" t="s">
        <v>289</v>
      </c>
      <c r="B57" s="199">
        <f t="shared" ref="B57:Q57" si="7">IF(B$16=0,0,B$16/B$5)</f>
        <v>8.9406990236527803E-2</v>
      </c>
      <c r="C57" s="199">
        <f t="shared" si="7"/>
        <v>8.9325127567541088E-2</v>
      </c>
      <c r="D57" s="199">
        <f t="shared" si="7"/>
        <v>8.8273665235650403E-2</v>
      </c>
      <c r="E57" s="199">
        <f t="shared" si="7"/>
        <v>9.6556967678553443E-2</v>
      </c>
      <c r="F57" s="199">
        <f t="shared" si="7"/>
        <v>9.6818552963323784E-2</v>
      </c>
      <c r="G57" s="199">
        <f t="shared" si="7"/>
        <v>9.9348160194966798E-2</v>
      </c>
      <c r="H57" s="199">
        <f t="shared" si="7"/>
        <v>9.5472839874347834E-2</v>
      </c>
      <c r="I57" s="199">
        <f t="shared" si="7"/>
        <v>9.8429215674447137E-2</v>
      </c>
      <c r="J57" s="199">
        <f t="shared" si="7"/>
        <v>9.9079099508193505E-2</v>
      </c>
      <c r="K57" s="199">
        <f t="shared" si="7"/>
        <v>0.10360267360059459</v>
      </c>
      <c r="L57" s="199">
        <f t="shared" si="7"/>
        <v>9.8385573250024144E-2</v>
      </c>
      <c r="M57" s="199">
        <f t="shared" si="7"/>
        <v>9.9563392377047685E-2</v>
      </c>
      <c r="N57" s="199">
        <f t="shared" si="7"/>
        <v>0.1059840539914806</v>
      </c>
      <c r="O57" s="199">
        <f t="shared" si="7"/>
        <v>0.10182882092714861</v>
      </c>
      <c r="P57" s="199">
        <f t="shared" si="7"/>
        <v>0.11209783736591125</v>
      </c>
      <c r="Q57" s="199">
        <f t="shared" si="7"/>
        <v>0.10462091584623623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9.9965578464247584E-2</v>
      </c>
      <c r="C59" s="200">
        <f t="shared" si="9"/>
        <v>0.1001220193387984</v>
      </c>
      <c r="D59" s="200">
        <f t="shared" si="9"/>
        <v>9.8979797871618036E-2</v>
      </c>
      <c r="E59" s="200">
        <f t="shared" si="9"/>
        <v>0.10998740347382174</v>
      </c>
      <c r="F59" s="200">
        <f t="shared" si="9"/>
        <v>0.11047088210538314</v>
      </c>
      <c r="G59" s="200">
        <f t="shared" si="9"/>
        <v>0.113623902577703</v>
      </c>
      <c r="H59" s="200">
        <f t="shared" si="9"/>
        <v>0.10724099822894269</v>
      </c>
      <c r="I59" s="200">
        <f t="shared" si="9"/>
        <v>0.1124369198713125</v>
      </c>
      <c r="J59" s="200">
        <f t="shared" si="9"/>
        <v>0.11366043914580214</v>
      </c>
      <c r="K59" s="200">
        <f t="shared" si="9"/>
        <v>0.11880486942618894</v>
      </c>
      <c r="L59" s="200">
        <f t="shared" si="9"/>
        <v>0.11205956679977264</v>
      </c>
      <c r="M59" s="200">
        <f t="shared" si="9"/>
        <v>0.11499212531962802</v>
      </c>
      <c r="N59" s="200">
        <f t="shared" si="9"/>
        <v>0.12222634313758951</v>
      </c>
      <c r="O59" s="200">
        <f t="shared" si="9"/>
        <v>0.11760235953893791</v>
      </c>
      <c r="P59" s="200">
        <f t="shared" si="9"/>
        <v>0.12980308591044218</v>
      </c>
      <c r="Q59" s="200">
        <f t="shared" si="9"/>
        <v>0.12125947559702677</v>
      </c>
    </row>
    <row r="60" spans="1:17" x14ac:dyDescent="0.25">
      <c r="A60" s="142" t="s">
        <v>287</v>
      </c>
      <c r="B60" s="199">
        <f t="shared" ref="B60:Q60" si="10">IF(B$24=0,0,B$24/B$5)</f>
        <v>9.9965578464247584E-2</v>
      </c>
      <c r="C60" s="199">
        <f t="shared" si="10"/>
        <v>0.1001220193387984</v>
      </c>
      <c r="D60" s="199">
        <f t="shared" si="10"/>
        <v>9.8979797871618036E-2</v>
      </c>
      <c r="E60" s="199">
        <f t="shared" si="10"/>
        <v>0.10998740347382174</v>
      </c>
      <c r="F60" s="199">
        <f t="shared" si="10"/>
        <v>0.11047088210538314</v>
      </c>
      <c r="G60" s="199">
        <f t="shared" si="10"/>
        <v>0.113623902577703</v>
      </c>
      <c r="H60" s="199">
        <f t="shared" si="10"/>
        <v>0.10724099822894269</v>
      </c>
      <c r="I60" s="199">
        <f t="shared" si="10"/>
        <v>0.1124369198713125</v>
      </c>
      <c r="J60" s="199">
        <f t="shared" si="10"/>
        <v>0.11366043914580214</v>
      </c>
      <c r="K60" s="199">
        <f t="shared" si="10"/>
        <v>0.11880486942618894</v>
      </c>
      <c r="L60" s="199">
        <f t="shared" si="10"/>
        <v>0.11205956679977264</v>
      </c>
      <c r="M60" s="199">
        <f t="shared" si="10"/>
        <v>0.11499212531962802</v>
      </c>
      <c r="N60" s="199">
        <f t="shared" si="10"/>
        <v>0.12222634313758951</v>
      </c>
      <c r="O60" s="199">
        <f t="shared" si="10"/>
        <v>0.11760235953893791</v>
      </c>
      <c r="P60" s="199">
        <f t="shared" si="10"/>
        <v>0.12980308591044218</v>
      </c>
      <c r="Q60" s="199">
        <f t="shared" si="10"/>
        <v>0.12125947559702677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0.41650300813344771</v>
      </c>
      <c r="C62" s="200">
        <f t="shared" si="12"/>
        <v>0.41612165039177029</v>
      </c>
      <c r="D62" s="200">
        <f t="shared" si="12"/>
        <v>0.41122340671962637</v>
      </c>
      <c r="E62" s="200">
        <f t="shared" si="12"/>
        <v>0.44981122156073866</v>
      </c>
      <c r="F62" s="200">
        <f t="shared" si="12"/>
        <v>0.45102981820180743</v>
      </c>
      <c r="G62" s="200">
        <f t="shared" si="12"/>
        <v>0.46281400888519991</v>
      </c>
      <c r="H62" s="200">
        <f t="shared" si="12"/>
        <v>0.44476080558701941</v>
      </c>
      <c r="I62" s="200">
        <f t="shared" si="12"/>
        <v>0.45853310024380994</v>
      </c>
      <c r="J62" s="200">
        <f t="shared" si="12"/>
        <v>0.46156058803840622</v>
      </c>
      <c r="K62" s="200">
        <f t="shared" si="12"/>
        <v>0.48263368547760149</v>
      </c>
      <c r="L62" s="200">
        <f t="shared" si="12"/>
        <v>0.45832979174403421</v>
      </c>
      <c r="M62" s="200">
        <f t="shared" si="12"/>
        <v>0.46381666931529203</v>
      </c>
      <c r="N62" s="200">
        <f t="shared" si="12"/>
        <v>0.493727360521243</v>
      </c>
      <c r="O62" s="200">
        <f t="shared" si="12"/>
        <v>0.47437018200297126</v>
      </c>
      <c r="P62" s="200">
        <f t="shared" si="12"/>
        <v>0.52220845757853174</v>
      </c>
      <c r="Q62" s="200">
        <f t="shared" si="12"/>
        <v>0.487377173175782</v>
      </c>
    </row>
    <row r="63" spans="1:17" x14ac:dyDescent="0.25">
      <c r="A63" s="142" t="s">
        <v>285</v>
      </c>
      <c r="B63" s="199">
        <f t="shared" ref="B63:Q63" si="13">IF(B$27=0,0,B$27/B$5)</f>
        <v>0.41650300813344771</v>
      </c>
      <c r="C63" s="199">
        <f t="shared" si="13"/>
        <v>0.41612165039177029</v>
      </c>
      <c r="D63" s="199">
        <f t="shared" si="13"/>
        <v>0.41122340671962637</v>
      </c>
      <c r="E63" s="199">
        <f t="shared" si="13"/>
        <v>0.44981122156073866</v>
      </c>
      <c r="F63" s="199">
        <f t="shared" si="13"/>
        <v>0.45102981820180743</v>
      </c>
      <c r="G63" s="199">
        <f t="shared" si="13"/>
        <v>0.46281400888519991</v>
      </c>
      <c r="H63" s="199">
        <f t="shared" si="13"/>
        <v>0.44476080558701941</v>
      </c>
      <c r="I63" s="199">
        <f t="shared" si="13"/>
        <v>0.45853310024380994</v>
      </c>
      <c r="J63" s="199">
        <f t="shared" si="13"/>
        <v>0.46156058803840622</v>
      </c>
      <c r="K63" s="199">
        <f t="shared" si="13"/>
        <v>0.48263368547760149</v>
      </c>
      <c r="L63" s="199">
        <f t="shared" si="13"/>
        <v>0.45832979174403421</v>
      </c>
      <c r="M63" s="199">
        <f t="shared" si="13"/>
        <v>0.46381666931529203</v>
      </c>
      <c r="N63" s="199">
        <f t="shared" si="13"/>
        <v>0.493727360521243</v>
      </c>
      <c r="O63" s="199">
        <f t="shared" si="13"/>
        <v>0.47437018200297126</v>
      </c>
      <c r="P63" s="199">
        <f t="shared" si="13"/>
        <v>0.52220845757853174</v>
      </c>
      <c r="Q63" s="199">
        <f t="shared" si="13"/>
        <v>0.487377173175782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0.34821728972776395</v>
      </c>
      <c r="C65" s="200">
        <f t="shared" si="15"/>
        <v>0.34845222701363959</v>
      </c>
      <c r="D65" s="200">
        <f t="shared" si="15"/>
        <v>0.35606869617325532</v>
      </c>
      <c r="E65" s="200">
        <f t="shared" si="15"/>
        <v>0.29313495708069198</v>
      </c>
      <c r="F65" s="200">
        <f t="shared" si="15"/>
        <v>0.29097591154227298</v>
      </c>
      <c r="G65" s="200">
        <f t="shared" si="15"/>
        <v>0.27207662931894921</v>
      </c>
      <c r="H65" s="200">
        <f t="shared" si="15"/>
        <v>0.30345171507961649</v>
      </c>
      <c r="I65" s="200">
        <f t="shared" si="15"/>
        <v>0.27918141571618965</v>
      </c>
      <c r="J65" s="200">
        <f t="shared" si="15"/>
        <v>0.27369407047548333</v>
      </c>
      <c r="K65" s="200">
        <f t="shared" si="15"/>
        <v>0.24080170061114448</v>
      </c>
      <c r="L65" s="200">
        <f t="shared" si="15"/>
        <v>0.28036219976482502</v>
      </c>
      <c r="M65" s="200">
        <f t="shared" si="15"/>
        <v>0.26951559648194179</v>
      </c>
      <c r="N65" s="200">
        <f t="shared" si="15"/>
        <v>0.22263159348603681</v>
      </c>
      <c r="O65" s="200">
        <f t="shared" si="15"/>
        <v>0.25282952641394008</v>
      </c>
      <c r="P65" s="200">
        <f t="shared" si="15"/>
        <v>0.17733180005277027</v>
      </c>
      <c r="Q65" s="200">
        <f t="shared" si="15"/>
        <v>0.23201476205621857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0.95575897207398497</v>
      </c>
      <c r="C71" s="230">
        <f>IF(C$5=0,0,C$5/TRE_fec!C$5)</f>
        <v>0.95426559658637056</v>
      </c>
      <c r="D71" s="230">
        <f>IF(D$5=0,0,D$5/TRE_fec!D$5)</f>
        <v>0.96527776950701372</v>
      </c>
      <c r="E71" s="230">
        <f>IF(E$5=0,0,E$5/TRE_fec!E$5)</f>
        <v>0.86867218879760966</v>
      </c>
      <c r="F71" s="230">
        <f>IF(F$5=0,0,F$5/TRE_fec!F$5)</f>
        <v>0.86487042281990456</v>
      </c>
      <c r="G71" s="230">
        <f>IF(G$5=0,0,G$5/TRE_fec!G$5)</f>
        <v>0.84087059455146229</v>
      </c>
      <c r="H71" s="230">
        <f>IF(H$5=0,0,H$5/TRE_fec!H$5)</f>
        <v>0.89091858611574337</v>
      </c>
      <c r="I71" s="230">
        <f>IF(I$5=0,0,I$5/TRE_fec!I$5)</f>
        <v>0.84974756178951216</v>
      </c>
      <c r="J71" s="230">
        <f>IF(J$5=0,0,J$5/TRE_fec!J$5)</f>
        <v>0.84060029359211985</v>
      </c>
      <c r="K71" s="230">
        <f>IF(K$5=0,0,K$5/TRE_fec!K$5)</f>
        <v>0.80420103129804343</v>
      </c>
      <c r="L71" s="230">
        <f>IF(L$5=0,0,L$5/TRE_fec!L$5)</f>
        <v>0.85260902968227792</v>
      </c>
      <c r="M71" s="230">
        <f>IF(M$5=0,0,M$5/TRE_fec!M$5)</f>
        <v>0.8305991595238722</v>
      </c>
      <c r="N71" s="230">
        <f>IF(N$5=0,0,N$5/TRE_fec!N$5)</f>
        <v>0.78111137346800974</v>
      </c>
      <c r="O71" s="230">
        <f>IF(O$5=0,0,O$5/TRE_fec!O$5)</f>
        <v>0.81226309174068889</v>
      </c>
      <c r="P71" s="230">
        <f>IF(P$5=0,0,P$5/TRE_fec!P$5)</f>
        <v>0.73606107162729995</v>
      </c>
      <c r="Q71" s="230">
        <f>IF(Q$5=0,0,Q$5/TRE_fec!Q$5)</f>
        <v>0.78792191740365092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</v>
      </c>
      <c r="C76" s="273">
        <f>IF(C$10=0,0,C$10/TRE_fec!C$10)</f>
        <v>1.3251222</v>
      </c>
      <c r="D76" s="273">
        <f>IF(D$10=0,0,D$10/TRE_fec!D$10)</f>
        <v>1.3251221999999996</v>
      </c>
      <c r="E76" s="273">
        <f>IF(E$10=0,0,E$10/TRE_fec!E$10)</f>
        <v>1.3251221999999998</v>
      </c>
      <c r="F76" s="273">
        <f>IF(F$10=0,0,F$10/TRE_fec!F$10)</f>
        <v>1.3244262862370029</v>
      </c>
      <c r="G76" s="273">
        <f>IF(G$10=0,0,G$10/TRE_fec!G$10)</f>
        <v>1.3240520719279314</v>
      </c>
      <c r="H76" s="273">
        <f>IF(H$10=0,0,H$10/TRE_fec!H$10)</f>
        <v>1.3204248037699891</v>
      </c>
      <c r="I76" s="273">
        <f>IF(I$10=0,0,I$10/TRE_fec!I$10)</f>
        <v>1.3196047431336591</v>
      </c>
      <c r="J76" s="273">
        <f>IF(J$10=0,0,J$10/TRE_fec!J$10)</f>
        <v>1.3202881142220124</v>
      </c>
      <c r="K76" s="273">
        <f>IF(K$10=0,0,K$10/TRE_fec!K$10)</f>
        <v>1.315367672453416</v>
      </c>
      <c r="L76" s="273">
        <f>IF(L$10=0,0,L$10/TRE_fec!L$10)</f>
        <v>1.3097190600305308</v>
      </c>
      <c r="M76" s="273">
        <f>IF(M$10=0,0,M$10/TRE_fec!M$10)</f>
        <v>1.3072492579917536</v>
      </c>
      <c r="N76" s="273">
        <f>IF(N$10=0,0,N$10/TRE_fec!N$10)</f>
        <v>1.3076463171317914</v>
      </c>
      <c r="O76" s="273">
        <f>IF(O$10=0,0,O$10/TRE_fec!O$10)</f>
        <v>1.3092243091388416</v>
      </c>
      <c r="P76" s="273">
        <f>IF(P$10=0,0,P$10/TRE_fec!P$10)</f>
        <v>1.3017678180484122</v>
      </c>
      <c r="Q76" s="273">
        <f>IF(Q$10=0,0,Q$10/TRE_fec!Q$10)</f>
        <v>1.3023194822319006</v>
      </c>
    </row>
    <row r="77" spans="1:17" x14ac:dyDescent="0.25">
      <c r="A77" s="127" t="s">
        <v>283</v>
      </c>
      <c r="B77" s="296">
        <f>IF(B$15=0,0,B$15/TRE_fec!B$15)</f>
        <v>1.4704968838690706</v>
      </c>
      <c r="C77" s="296">
        <f>IF(C$15=0,0,C$15/TRE_fec!C$15)</f>
        <v>1.4668549193061711</v>
      </c>
      <c r="D77" s="296">
        <f>IF(D$15=0,0,D$15/TRE_fec!D$15)</f>
        <v>1.4663164730438636</v>
      </c>
      <c r="E77" s="296">
        <f>IF(E$15=0,0,E$15/TRE_fec!E$15)</f>
        <v>1.4433903110440602</v>
      </c>
      <c r="F77" s="296">
        <f>IF(F$15=0,0,F$15/TRE_fec!F$15)</f>
        <v>1.4409664934945672</v>
      </c>
      <c r="G77" s="296">
        <f>IF(G$15=0,0,G$15/TRE_fec!G$15)</f>
        <v>1.4375840446700809</v>
      </c>
      <c r="H77" s="296">
        <f>IF(H$15=0,0,H$15/TRE_fec!H$15)</f>
        <v>1.4637338282842114</v>
      </c>
      <c r="I77" s="296">
        <f>IF(I$15=0,0,I$15/TRE_fec!I$15)</f>
        <v>1.4393227878011674</v>
      </c>
      <c r="J77" s="296">
        <f>IF(J$15=0,0,J$15/TRE_fec!J$15)</f>
        <v>1.4332298275788049</v>
      </c>
      <c r="K77" s="296">
        <f>IF(K$15=0,0,K$15/TRE_fec!K$15)</f>
        <v>1.433771153793068</v>
      </c>
      <c r="L77" s="296">
        <f>IF(L$15=0,0,L$15/TRE_fec!L$15)</f>
        <v>1.4435292818890433</v>
      </c>
      <c r="M77" s="296">
        <f>IF(M$15=0,0,M$15/TRE_fec!M$15)</f>
        <v>1.4231000134276959</v>
      </c>
      <c r="N77" s="296">
        <f>IF(N$15=0,0,N$15/TRE_fec!N$15)</f>
        <v>1.4246157415744118</v>
      </c>
      <c r="O77" s="296">
        <f>IF(O$15=0,0,O$15/TRE_fec!O$15)</f>
        <v>1.4233499312363198</v>
      </c>
      <c r="P77" s="296">
        <f>IF(P$15=0,0,P$15/TRE_fec!P$15)</f>
        <v>1.4198920692422605</v>
      </c>
      <c r="Q77" s="296">
        <f>IF(Q$15=0,0,Q$15/TRE_fec!Q$15)</f>
        <v>1.4185542476635264</v>
      </c>
    </row>
    <row r="78" spans="1:17" x14ac:dyDescent="0.25">
      <c r="A78" s="127" t="s">
        <v>282</v>
      </c>
      <c r="B78" s="296">
        <f>IF(B$23=0,0,B$23/TRE_fec!B$23)</f>
        <v>1.6441563600000004</v>
      </c>
      <c r="C78" s="296">
        <f>IF(C$23=0,0,C$23/TRE_fec!C$23)</f>
        <v>1.6441563600000002</v>
      </c>
      <c r="D78" s="296">
        <f>IF(D$23=0,0,D$23/TRE_fec!D$23)</f>
        <v>1.64415636</v>
      </c>
      <c r="E78" s="296">
        <f>IF(E$23=0,0,E$23/TRE_fec!E$23)</f>
        <v>1.6441563600000002</v>
      </c>
      <c r="F78" s="296">
        <f>IF(F$23=0,0,F$23/TRE_fec!F$23)</f>
        <v>1.6441563600000002</v>
      </c>
      <c r="G78" s="296">
        <f>IF(G$23=0,0,G$23/TRE_fec!G$23)</f>
        <v>1.64415636</v>
      </c>
      <c r="H78" s="296">
        <f>IF(H$23=0,0,H$23/TRE_fec!H$23)</f>
        <v>1.6441563600000002</v>
      </c>
      <c r="I78" s="296">
        <f>IF(I$23=0,0,I$23/TRE_fec!I$23)</f>
        <v>1.6441563600000004</v>
      </c>
      <c r="J78" s="296">
        <f>IF(J$23=0,0,J$23/TRE_fec!J$23)</f>
        <v>1.64415636</v>
      </c>
      <c r="K78" s="296">
        <f>IF(K$23=0,0,K$23/TRE_fec!K$23)</f>
        <v>1.6441563600000002</v>
      </c>
      <c r="L78" s="296">
        <f>IF(L$23=0,0,L$23/TRE_fec!L$23)</f>
        <v>1.64415636</v>
      </c>
      <c r="M78" s="296">
        <f>IF(M$23=0,0,M$23/TRE_fec!M$23)</f>
        <v>1.6436291610747384</v>
      </c>
      <c r="N78" s="296">
        <f>IF(N$23=0,0,N$23/TRE_fec!N$23)</f>
        <v>1.6429412341868195</v>
      </c>
      <c r="O78" s="296">
        <f>IF(O$23=0,0,O$23/TRE_fec!O$23)</f>
        <v>1.6438303894604804</v>
      </c>
      <c r="P78" s="296">
        <f>IF(P$23=0,0,P$23/TRE_fec!P$23)</f>
        <v>1.6441563600000002</v>
      </c>
      <c r="Q78" s="296">
        <f>IF(Q$23=0,0,Q$23/TRE_fec!Q$23)</f>
        <v>1.64415636</v>
      </c>
    </row>
    <row r="79" spans="1:17" x14ac:dyDescent="0.25">
      <c r="A79" s="127" t="s">
        <v>281</v>
      </c>
      <c r="B79" s="296">
        <f>IF(B$26=0,0,B$26/TRE_fec!B$26)</f>
        <v>1.5568906097072552</v>
      </c>
      <c r="C79" s="296">
        <f>IF(C$26=0,0,C$26/TRE_fec!C$26)</f>
        <v>1.5530346746889203</v>
      </c>
      <c r="D79" s="296">
        <f>IF(D$26=0,0,D$26/TRE_fec!D$26)</f>
        <v>1.5524645939639521</v>
      </c>
      <c r="E79" s="296">
        <f>IF(E$26=0,0,E$26/TRE_fec!E$26)</f>
        <v>1.5281914882364473</v>
      </c>
      <c r="F79" s="296">
        <f>IF(F$26=0,0,F$26/TRE_fec!F$26)</f>
        <v>1.5256252680534301</v>
      </c>
      <c r="G79" s="296">
        <f>IF(G$26=0,0,G$26/TRE_fec!G$26)</f>
        <v>1.5220440956820873</v>
      </c>
      <c r="H79" s="296">
        <f>IF(H$26=0,0,H$26/TRE_fec!H$26)</f>
        <v>1.5497302152524988</v>
      </c>
      <c r="I79" s="296">
        <f>IF(I$26=0,0,I$26/TRE_fec!I$26)</f>
        <v>1.5238849923770581</v>
      </c>
      <c r="J79" s="296">
        <f>IF(J$26=0,0,J$26/TRE_fec!J$26)</f>
        <v>1.5174340623141833</v>
      </c>
      <c r="K79" s="296">
        <f>IF(K$26=0,0,K$26/TRE_fec!K$26)</f>
        <v>1.5180071921922649</v>
      </c>
      <c r="L79" s="296">
        <f>IF(L$26=0,0,L$26/TRE_fec!L$26)</f>
        <v>1.5283386238107881</v>
      </c>
      <c r="M79" s="296">
        <f>IF(M$26=0,0,M$26/TRE_fec!M$26)</f>
        <v>1.5067091075706915</v>
      </c>
      <c r="N79" s="296">
        <f>IF(N$26=0,0,N$26/TRE_fec!N$26)</f>
        <v>1.508313886842499</v>
      </c>
      <c r="O79" s="296">
        <f>IF(O$26=0,0,O$26/TRE_fec!O$26)</f>
        <v>1.5069737083962442</v>
      </c>
      <c r="P79" s="296">
        <f>IF(P$26=0,0,P$26/TRE_fec!P$26)</f>
        <v>1.5033126922273081</v>
      </c>
      <c r="Q79" s="296">
        <f>IF(Q$26=0,0,Q$26/TRE_fec!Q$26)</f>
        <v>1.5018962717804214</v>
      </c>
    </row>
    <row r="80" spans="1:17" x14ac:dyDescent="0.25">
      <c r="A80" s="127" t="s">
        <v>280</v>
      </c>
      <c r="B80" s="296">
        <f>IF(B$34=0,0,B$34/TRE_fec!B$34)</f>
        <v>1.7991565015474469</v>
      </c>
      <c r="C80" s="296">
        <f>IF(C$34=0,0,C$34/TRE_fec!C$34)</f>
        <v>1.7980007878599242</v>
      </c>
      <c r="D80" s="296">
        <f>IF(D$34=0,0,D$34/TRE_fec!D$34)</f>
        <v>1.8235497572494352</v>
      </c>
      <c r="E80" s="296">
        <f>IF(E$34=0,0,E$34/TRE_fec!E$34)</f>
        <v>1.0030992025460577</v>
      </c>
      <c r="F80" s="296">
        <f>IF(F$34=0,0,F$34/TRE_fec!F$34)</f>
        <v>1.0048409911189713</v>
      </c>
      <c r="G80" s="296">
        <f>IF(G$34=0,0,G$34/TRE_fec!G$34)</f>
        <v>0.97280722366476247</v>
      </c>
      <c r="H80" s="296">
        <f>IF(H$34=0,0,H$34/TRE_fec!H$34)</f>
        <v>1.1843499595134963</v>
      </c>
      <c r="I80" s="296">
        <f>IF(I$34=0,0,I$34/TRE_fec!I$34)</f>
        <v>1.1543314081270133</v>
      </c>
      <c r="J80" s="296">
        <f>IF(J$34=0,0,J$34/TRE_fec!J$34)</f>
        <v>1.104738290749395</v>
      </c>
      <c r="K80" s="296">
        <f>IF(K$34=0,0,K$34/TRE_fec!K$34)</f>
        <v>0.90983440009212957</v>
      </c>
      <c r="L80" s="296">
        <f>IF(L$34=0,0,L$34/TRE_fec!L$34)</f>
        <v>1.0590528182903536</v>
      </c>
      <c r="M80" s="296">
        <f>IF(M$34=0,0,M$34/TRE_fec!M$34)</f>
        <v>1.0884723877307347</v>
      </c>
      <c r="N80" s="296">
        <f>IF(N$34=0,0,N$34/TRE_fec!N$34)</f>
        <v>0.75306214735558874</v>
      </c>
      <c r="O80" s="296">
        <f>IF(O$34=0,0,O$34/TRE_fec!O$34)</f>
        <v>0.85949566155451484</v>
      </c>
      <c r="P80" s="296">
        <f>IF(P$34=0,0,P$34/TRE_fec!P$34)</f>
        <v>0.68876817533816281</v>
      </c>
      <c r="Q80" s="296">
        <f>IF(Q$34=0,0,Q$34/TRE_fec!Q$34)</f>
        <v>0.95045168795424706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182005.91910555738</v>
      </c>
      <c r="C3" s="46">
        <v>175858.74242604896</v>
      </c>
      <c r="D3" s="46">
        <v>170430.92549338931</v>
      </c>
      <c r="E3" s="46">
        <v>171728.68192379922</v>
      </c>
      <c r="F3" s="46">
        <v>179481.84568835096</v>
      </c>
      <c r="G3" s="46">
        <v>181187.09434672186</v>
      </c>
      <c r="H3" s="46">
        <v>196618.21139567866</v>
      </c>
      <c r="I3" s="46">
        <v>209016.44443522801</v>
      </c>
      <c r="J3" s="46">
        <v>209579.05681549123</v>
      </c>
      <c r="K3" s="46">
        <v>164548.90328308815</v>
      </c>
      <c r="L3" s="46">
        <v>192114</v>
      </c>
      <c r="M3" s="46">
        <v>209190.29181973921</v>
      </c>
      <c r="N3" s="46">
        <v>206975.04244150879</v>
      </c>
      <c r="O3" s="46">
        <v>205972.78924572861</v>
      </c>
      <c r="P3" s="46">
        <v>211614.68303119019</v>
      </c>
      <c r="Q3" s="46">
        <v>212054.23118935939</v>
      </c>
    </row>
    <row r="5" spans="1:17" x14ac:dyDescent="0.25">
      <c r="A5" s="31" t="s">
        <v>257</v>
      </c>
      <c r="B5" s="46">
        <v>83238.576157761214</v>
      </c>
      <c r="C5" s="46">
        <v>84242.773861635302</v>
      </c>
      <c r="D5" s="46">
        <v>83907.862351010554</v>
      </c>
      <c r="E5" s="46">
        <v>125723.98356945382</v>
      </c>
      <c r="F5" s="46">
        <v>141595.79822693366</v>
      </c>
      <c r="G5" s="46">
        <v>141995.00551346611</v>
      </c>
      <c r="H5" s="46">
        <v>145667.41718605527</v>
      </c>
      <c r="I5" s="46">
        <v>145980.2557956099</v>
      </c>
      <c r="J5" s="46">
        <v>181066.40445780341</v>
      </c>
      <c r="K5" s="46">
        <v>157041.10676236078</v>
      </c>
      <c r="L5" s="46">
        <v>168449.8427642044</v>
      </c>
      <c r="M5" s="46">
        <v>174046.224284289</v>
      </c>
      <c r="N5" s="46">
        <v>178272.62764650074</v>
      </c>
      <c r="O5" s="46">
        <v>185486.55181787466</v>
      </c>
      <c r="P5" s="46">
        <v>180115.97612963663</v>
      </c>
      <c r="Q5" s="46">
        <v>164889.37253689984</v>
      </c>
    </row>
    <row r="6" spans="1:17" x14ac:dyDescent="0.25">
      <c r="A6" s="294" t="s">
        <v>256</v>
      </c>
      <c r="B6" s="293">
        <v>104048.22019720152</v>
      </c>
      <c r="C6" s="293">
        <v>108657.32823857066</v>
      </c>
      <c r="D6" s="293">
        <v>103127.71841760179</v>
      </c>
      <c r="E6" s="293">
        <v>138937.78266501342</v>
      </c>
      <c r="F6" s="293">
        <v>151437.25475959768</v>
      </c>
      <c r="G6" s="293">
        <v>159141.59386280985</v>
      </c>
      <c r="H6" s="293">
        <v>162978.82201403088</v>
      </c>
      <c r="I6" s="293">
        <v>154374.73115530473</v>
      </c>
      <c r="J6" s="293">
        <v>191033.94233670403</v>
      </c>
      <c r="K6" s="293">
        <v>204374.11269766444</v>
      </c>
      <c r="L6" s="293">
        <v>187477.44047958276</v>
      </c>
      <c r="M6" s="293">
        <v>186054.6717180617</v>
      </c>
      <c r="N6" s="293">
        <v>188421.82756319238</v>
      </c>
      <c r="O6" s="293">
        <v>200979.96592922858</v>
      </c>
      <c r="P6" s="293">
        <v>190136.355195996</v>
      </c>
      <c r="Q6" s="293">
        <v>181564.83800388279</v>
      </c>
    </row>
    <row r="7" spans="1:17" x14ac:dyDescent="0.25">
      <c r="A7" s="292" t="s">
        <v>255</v>
      </c>
      <c r="B7" s="291"/>
      <c r="C7" s="291">
        <v>4609.1080413691379</v>
      </c>
      <c r="D7" s="291">
        <v>0</v>
      </c>
      <c r="E7" s="291">
        <v>35810.064247411632</v>
      </c>
      <c r="F7" s="291">
        <v>20353.4504204326</v>
      </c>
      <c r="G7" s="291">
        <v>10021.040695614056</v>
      </c>
      <c r="H7" s="291">
        <v>19309.434523636213</v>
      </c>
      <c r="I7" s="291">
        <v>0</v>
      </c>
      <c r="J7" s="291">
        <v>36659.211181399296</v>
      </c>
      <c r="K7" s="291">
        <v>13340.170360960416</v>
      </c>
      <c r="L7" s="291">
        <v>0</v>
      </c>
      <c r="M7" s="291">
        <v>9854.2017176355621</v>
      </c>
      <c r="N7" s="291">
        <v>9979.5757863412691</v>
      </c>
      <c r="O7" s="291">
        <v>12558.138366036204</v>
      </c>
      <c r="P7" s="291">
        <v>0</v>
      </c>
      <c r="Q7" s="291">
        <v>9132.6978055812378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5529.6098209688644</v>
      </c>
      <c r="E8" s="289">
        <f t="shared" si="0"/>
        <v>0</v>
      </c>
      <c r="F8" s="289">
        <f t="shared" si="0"/>
        <v>7853.9783258483512</v>
      </c>
      <c r="G8" s="289">
        <f t="shared" si="0"/>
        <v>2316.7015924018924</v>
      </c>
      <c r="H8" s="289">
        <f t="shared" si="0"/>
        <v>15472.206372415181</v>
      </c>
      <c r="I8" s="289">
        <f t="shared" si="0"/>
        <v>8604.0908587261511</v>
      </c>
      <c r="J8" s="289">
        <f t="shared" si="0"/>
        <v>0</v>
      </c>
      <c r="K8" s="289">
        <f t="shared" si="0"/>
        <v>0</v>
      </c>
      <c r="L8" s="289">
        <f t="shared" si="0"/>
        <v>16896.672218081687</v>
      </c>
      <c r="M8" s="289">
        <f t="shared" si="0"/>
        <v>11276.970479156618</v>
      </c>
      <c r="N8" s="289">
        <f t="shared" si="0"/>
        <v>7612.4199412105954</v>
      </c>
      <c r="O8" s="289">
        <f t="shared" si="0"/>
        <v>0</v>
      </c>
      <c r="P8" s="289">
        <f t="shared" si="0"/>
        <v>10843.610733232577</v>
      </c>
      <c r="Q8" s="289">
        <f t="shared" si="0"/>
        <v>17704.214997694449</v>
      </c>
    </row>
    <row r="9" spans="1:17" x14ac:dyDescent="0.25">
      <c r="A9" s="288" t="s">
        <v>253</v>
      </c>
      <c r="B9" s="287">
        <f>B6-B5</f>
        <v>20809.644039440303</v>
      </c>
      <c r="C9" s="287">
        <f t="shared" ref="C9:Q9" si="1">C6-C5</f>
        <v>24414.554376935354</v>
      </c>
      <c r="D9" s="287">
        <f t="shared" si="1"/>
        <v>19219.856066591237</v>
      </c>
      <c r="E9" s="287">
        <f t="shared" si="1"/>
        <v>13213.799095559603</v>
      </c>
      <c r="F9" s="287">
        <f t="shared" si="1"/>
        <v>9841.456532664015</v>
      </c>
      <c r="G9" s="287">
        <f t="shared" si="1"/>
        <v>17146.588349343743</v>
      </c>
      <c r="H9" s="287">
        <f t="shared" si="1"/>
        <v>17311.40482797561</v>
      </c>
      <c r="I9" s="287">
        <f t="shared" si="1"/>
        <v>8394.4753596948285</v>
      </c>
      <c r="J9" s="287">
        <f t="shared" si="1"/>
        <v>9967.5378789006209</v>
      </c>
      <c r="K9" s="287">
        <f t="shared" si="1"/>
        <v>47333.005935303663</v>
      </c>
      <c r="L9" s="287">
        <f t="shared" si="1"/>
        <v>19027.597715378361</v>
      </c>
      <c r="M9" s="287">
        <f t="shared" si="1"/>
        <v>12008.447433772701</v>
      </c>
      <c r="N9" s="287">
        <f t="shared" si="1"/>
        <v>10149.199916691636</v>
      </c>
      <c r="O9" s="287">
        <f t="shared" si="1"/>
        <v>15493.414111353923</v>
      </c>
      <c r="P9" s="287">
        <f t="shared" si="1"/>
        <v>10020.379066359368</v>
      </c>
      <c r="Q9" s="287">
        <f t="shared" si="1"/>
        <v>16675.465466982947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3135.1675148234517</v>
      </c>
      <c r="C12" s="38">
        <v>3173.8202199999996</v>
      </c>
      <c r="D12" s="38">
        <v>3166.1311000000001</v>
      </c>
      <c r="E12" s="38">
        <v>4430.869279999999</v>
      </c>
      <c r="F12" s="38">
        <v>4864.0046199999997</v>
      </c>
      <c r="G12" s="38">
        <v>4835.9118230639961</v>
      </c>
      <c r="H12" s="38">
        <v>4905.2062599999999</v>
      </c>
      <c r="I12" s="38">
        <v>4930.5681100000002</v>
      </c>
      <c r="J12" s="38">
        <v>5984.1303700000008</v>
      </c>
      <c r="K12" s="38">
        <v>5162.9887200000003</v>
      </c>
      <c r="L12" s="38">
        <v>5551.6045051546271</v>
      </c>
      <c r="M12" s="38">
        <v>5689.0413598805171</v>
      </c>
      <c r="N12" s="38">
        <v>5731.458160211967</v>
      </c>
      <c r="O12" s="38">
        <v>5877.978149902382</v>
      </c>
      <c r="P12" s="38">
        <v>5683.8281753376532</v>
      </c>
      <c r="Q12" s="38">
        <v>5130.4212588678784</v>
      </c>
    </row>
    <row r="13" spans="1:17" x14ac:dyDescent="0.25">
      <c r="A13" s="55" t="s">
        <v>33</v>
      </c>
      <c r="B13" s="54">
        <v>37.546486532884281</v>
      </c>
      <c r="C13" s="54">
        <v>39.299580000000006</v>
      </c>
      <c r="D13" s="54">
        <v>31.799970000000002</v>
      </c>
      <c r="E13" s="54">
        <v>22.498670000000001</v>
      </c>
      <c r="F13" s="54">
        <v>19.100169999999999</v>
      </c>
      <c r="G13" s="54">
        <v>19.059536402320639</v>
      </c>
      <c r="H13" s="54">
        <v>28.399460000000001</v>
      </c>
      <c r="I13" s="54">
        <v>25.299650000000003</v>
      </c>
      <c r="J13" s="54">
        <v>27.099150000000002</v>
      </c>
      <c r="K13" s="54">
        <v>19.900579999999998</v>
      </c>
      <c r="L13" s="54">
        <v>16.958148991221933</v>
      </c>
      <c r="M13" s="54">
        <v>16.958033950546344</v>
      </c>
      <c r="N13" s="54">
        <v>15.525059963092749</v>
      </c>
      <c r="O13" s="54">
        <v>12.802190098057803</v>
      </c>
      <c r="P13" s="54">
        <v>14.474045960514033</v>
      </c>
      <c r="Q13" s="54">
        <v>7.9773941211683619</v>
      </c>
    </row>
    <row r="14" spans="1:17" x14ac:dyDescent="0.25">
      <c r="A14" s="52" t="s">
        <v>32</v>
      </c>
      <c r="B14" s="51">
        <v>562.88950340249755</v>
      </c>
      <c r="C14" s="51">
        <v>571.80549999999994</v>
      </c>
      <c r="D14" s="51">
        <v>657.74420999999995</v>
      </c>
      <c r="E14" s="51">
        <v>649.02711999999997</v>
      </c>
      <c r="F14" s="51">
        <v>519.28071</v>
      </c>
      <c r="G14" s="51">
        <v>500.77775730071068</v>
      </c>
      <c r="H14" s="51">
        <v>522.12640999999996</v>
      </c>
      <c r="I14" s="51">
        <v>550.74554000000001</v>
      </c>
      <c r="J14" s="51">
        <v>535.18183999999997</v>
      </c>
      <c r="K14" s="51">
        <v>689.28724</v>
      </c>
      <c r="L14" s="51">
        <v>557.48250956404956</v>
      </c>
      <c r="M14" s="51">
        <v>456.60052199333353</v>
      </c>
      <c r="N14" s="51">
        <v>425.99805287233551</v>
      </c>
      <c r="O14" s="51">
        <v>390.02081689677175</v>
      </c>
      <c r="P14" s="51">
        <v>308.04735796044821</v>
      </c>
      <c r="Q14" s="51">
        <v>235.91697107554506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58.230559475272443</v>
      </c>
      <c r="C16" s="51">
        <v>60.390700000000002</v>
      </c>
      <c r="D16" s="51">
        <v>59.299140000000001</v>
      </c>
      <c r="E16" s="51">
        <v>133.65364</v>
      </c>
      <c r="F16" s="51">
        <v>29.688079999999999</v>
      </c>
      <c r="G16" s="51">
        <v>23.072071986924328</v>
      </c>
      <c r="H16" s="51">
        <v>95.464950000000002</v>
      </c>
      <c r="I16" s="51">
        <v>104.60879</v>
      </c>
      <c r="J16" s="51">
        <v>59.368600000000001</v>
      </c>
      <c r="K16" s="51">
        <v>64.875159999999994</v>
      </c>
      <c r="L16" s="51">
        <v>58.277396847541951</v>
      </c>
      <c r="M16" s="51">
        <v>61.579676706728449</v>
      </c>
      <c r="N16" s="51">
        <v>46.168201167593658</v>
      </c>
      <c r="O16" s="51">
        <v>43.991483049233103</v>
      </c>
      <c r="P16" s="51">
        <v>35.124292120284643</v>
      </c>
      <c r="Q16" s="51">
        <v>35.76087512341082</v>
      </c>
    </row>
    <row r="17" spans="1:17" x14ac:dyDescent="0.25">
      <c r="A17" s="53" t="s">
        <v>76</v>
      </c>
      <c r="B17" s="51">
        <v>483.64049627792753</v>
      </c>
      <c r="C17" s="51">
        <v>484.62002999999999</v>
      </c>
      <c r="D17" s="51">
        <v>556.43672000000004</v>
      </c>
      <c r="E17" s="51">
        <v>503.87450999999999</v>
      </c>
      <c r="F17" s="51">
        <v>476.19241</v>
      </c>
      <c r="G17" s="51">
        <v>470.06273283155451</v>
      </c>
      <c r="H17" s="51">
        <v>420.95994999999999</v>
      </c>
      <c r="I17" s="51">
        <v>438.53546</v>
      </c>
      <c r="J17" s="51">
        <v>472.11452000000003</v>
      </c>
      <c r="K17" s="51">
        <v>617.71623999999997</v>
      </c>
      <c r="L17" s="51">
        <v>494.8340745851259</v>
      </c>
      <c r="M17" s="51">
        <v>391.41402631355356</v>
      </c>
      <c r="N17" s="51">
        <v>376.00773106825841</v>
      </c>
      <c r="O17" s="51">
        <v>342.20753383456133</v>
      </c>
      <c r="P17" s="51">
        <v>270.08150005990603</v>
      </c>
      <c r="Q17" s="51">
        <v>197.36164107295801</v>
      </c>
    </row>
    <row r="18" spans="1:17" x14ac:dyDescent="0.25">
      <c r="A18" s="53" t="s">
        <v>29</v>
      </c>
      <c r="B18" s="51">
        <v>21.018447649297602</v>
      </c>
      <c r="C18" s="51">
        <v>26.79477</v>
      </c>
      <c r="D18" s="51">
        <v>42.00835</v>
      </c>
      <c r="E18" s="51">
        <v>10.49896</v>
      </c>
      <c r="F18" s="51">
        <v>12.40025</v>
      </c>
      <c r="G18" s="51">
        <v>7.6429524822318031</v>
      </c>
      <c r="H18" s="51">
        <v>5.7015099999999999</v>
      </c>
      <c r="I18" s="51">
        <v>7.6012899999999997</v>
      </c>
      <c r="J18" s="51">
        <v>2.8994200000000001</v>
      </c>
      <c r="K18" s="51">
        <v>2.8999100000000002</v>
      </c>
      <c r="L18" s="51">
        <v>2.8661744285283044</v>
      </c>
      <c r="M18" s="51">
        <v>1.91075793394254</v>
      </c>
      <c r="N18" s="51">
        <v>1.9107537077091725</v>
      </c>
      <c r="O18" s="51">
        <v>1.9107891872872662</v>
      </c>
      <c r="P18" s="51">
        <v>0.95536807929761702</v>
      </c>
      <c r="Q18" s="51">
        <v>0.95536543782092354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1.0000100000000001</v>
      </c>
      <c r="F19" s="51">
        <v>0.99997000000000003</v>
      </c>
      <c r="G19" s="51">
        <v>0</v>
      </c>
      <c r="H19" s="51">
        <v>0</v>
      </c>
      <c r="I19" s="51">
        <v>0</v>
      </c>
      <c r="J19" s="51">
        <v>0.79930000000000001</v>
      </c>
      <c r="K19" s="51">
        <v>3.7959299999999998</v>
      </c>
      <c r="L19" s="51">
        <v>1.5048637028534306</v>
      </c>
      <c r="M19" s="51">
        <v>1.6960610391090023</v>
      </c>
      <c r="N19" s="51">
        <v>1.9113669287742723</v>
      </c>
      <c r="O19" s="51">
        <v>1.9110108256900484</v>
      </c>
      <c r="P19" s="51">
        <v>1.8861977009599495</v>
      </c>
      <c r="Q19" s="51">
        <v>1.8390894413553147</v>
      </c>
    </row>
    <row r="20" spans="1:17" x14ac:dyDescent="0.25">
      <c r="A20" s="52" t="s">
        <v>27</v>
      </c>
      <c r="B20" s="51">
        <v>1654.6789883406805</v>
      </c>
      <c r="C20" s="51">
        <v>1655.64201</v>
      </c>
      <c r="D20" s="51">
        <v>1581.08519</v>
      </c>
      <c r="E20" s="51">
        <v>1185.5691999999999</v>
      </c>
      <c r="F20" s="51">
        <v>1851.1348399999999</v>
      </c>
      <c r="G20" s="51">
        <v>1838.7461758200257</v>
      </c>
      <c r="H20" s="51">
        <v>1970.9848500000001</v>
      </c>
      <c r="I20" s="51">
        <v>1829.57963</v>
      </c>
      <c r="J20" s="51">
        <v>1952.0786900000001</v>
      </c>
      <c r="K20" s="51">
        <v>1631.5925400000001</v>
      </c>
      <c r="L20" s="51">
        <v>1788.9776885315632</v>
      </c>
      <c r="M20" s="51">
        <v>1742.6633784249664</v>
      </c>
      <c r="N20" s="51">
        <v>1806.4155313351221</v>
      </c>
      <c r="O20" s="51">
        <v>1893.1916170566824</v>
      </c>
      <c r="P20" s="51">
        <v>1666.144000945138</v>
      </c>
      <c r="Q20" s="51">
        <v>1713.9008879292708</v>
      </c>
    </row>
    <row r="21" spans="1:17" x14ac:dyDescent="0.25">
      <c r="A21" s="53" t="s">
        <v>66</v>
      </c>
      <c r="B21" s="51">
        <v>1586.6568336274922</v>
      </c>
      <c r="C21" s="51">
        <v>1594.94354</v>
      </c>
      <c r="D21" s="51">
        <v>1522.77298</v>
      </c>
      <c r="E21" s="51">
        <v>1183.4693299999999</v>
      </c>
      <c r="F21" s="51">
        <v>1850.23498</v>
      </c>
      <c r="G21" s="51">
        <v>1838.1729544609659</v>
      </c>
      <c r="H21" s="51">
        <v>1970.9848500000001</v>
      </c>
      <c r="I21" s="51">
        <v>1829.57963</v>
      </c>
      <c r="J21" s="51">
        <v>1952.0786900000001</v>
      </c>
      <c r="K21" s="51">
        <v>1631.5925400000001</v>
      </c>
      <c r="L21" s="51">
        <v>1788.9776885315632</v>
      </c>
      <c r="M21" s="51">
        <v>1742.6633784249664</v>
      </c>
      <c r="N21" s="51">
        <v>1792.1083505049808</v>
      </c>
      <c r="O21" s="51">
        <v>1877.7143138781078</v>
      </c>
      <c r="P21" s="51">
        <v>1652.9119724117263</v>
      </c>
      <c r="Q21" s="51">
        <v>1699.2359343510138</v>
      </c>
    </row>
    <row r="22" spans="1:17" x14ac:dyDescent="0.25">
      <c r="A22" s="53" t="s">
        <v>25</v>
      </c>
      <c r="B22" s="51">
        <v>68.022154713188129</v>
      </c>
      <c r="C22" s="51">
        <v>60.69847</v>
      </c>
      <c r="D22" s="51">
        <v>58.31221</v>
      </c>
      <c r="E22" s="51">
        <v>2.0998700000000001</v>
      </c>
      <c r="F22" s="51">
        <v>0.89985999999999999</v>
      </c>
      <c r="G22" s="51">
        <v>0.57322135905978433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14.307180830141411</v>
      </c>
      <c r="O22" s="51">
        <v>15.477303178574674</v>
      </c>
      <c r="P22" s="51">
        <v>13.232028533411762</v>
      </c>
      <c r="Q22" s="51">
        <v>14.664953578256897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3.0995699999999999</v>
      </c>
      <c r="F23" s="51">
        <v>3.39961</v>
      </c>
      <c r="G23" s="51">
        <v>6.8548733838543008</v>
      </c>
      <c r="H23" s="51">
        <v>8.4027600000000007</v>
      </c>
      <c r="I23" s="51">
        <v>12.40053</v>
      </c>
      <c r="J23" s="51">
        <v>26.796890000000001</v>
      </c>
      <c r="K23" s="51">
        <v>32.504440000000002</v>
      </c>
      <c r="L23" s="51">
        <v>44.692410515272833</v>
      </c>
      <c r="M23" s="51">
        <v>31.64815108888612</v>
      </c>
      <c r="N23" s="51">
        <v>35.258629514910922</v>
      </c>
      <c r="O23" s="51">
        <v>98.646719226875362</v>
      </c>
      <c r="P23" s="51">
        <v>52.783027303578955</v>
      </c>
      <c r="Q23" s="51">
        <v>61.791262398816414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2.8933</v>
      </c>
      <c r="F24" s="51">
        <v>3.39961</v>
      </c>
      <c r="G24" s="51">
        <v>5.8039547767878616</v>
      </c>
      <c r="H24" s="51">
        <v>7.79033</v>
      </c>
      <c r="I24" s="51">
        <v>9.3749699999999994</v>
      </c>
      <c r="J24" s="51">
        <v>23.701820000000001</v>
      </c>
      <c r="K24" s="51">
        <v>27.117460000000001</v>
      </c>
      <c r="L24" s="51">
        <v>39.552858568294035</v>
      </c>
      <c r="M24" s="51">
        <v>28.58986468817881</v>
      </c>
      <c r="N24" s="51">
        <v>32.626044349313084</v>
      </c>
      <c r="O24" s="51">
        <v>95.060043609422834</v>
      </c>
      <c r="P24" s="51">
        <v>47.219989325173778</v>
      </c>
      <c r="Q24" s="51">
        <v>51.232275449327965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1.0031494930724287</v>
      </c>
      <c r="H25" s="51">
        <v>0</v>
      </c>
      <c r="I25" s="51">
        <v>1.6165</v>
      </c>
      <c r="J25" s="51">
        <v>0.39895000000000003</v>
      </c>
      <c r="K25" s="51">
        <v>0.99736999999999998</v>
      </c>
      <c r="L25" s="51">
        <v>0.78819311474875409</v>
      </c>
      <c r="M25" s="51">
        <v>1.480842336129796</v>
      </c>
      <c r="N25" s="51">
        <v>1.3853052577380276</v>
      </c>
      <c r="O25" s="51">
        <v>1.8629979919992599</v>
      </c>
      <c r="P25" s="51">
        <v>3.5588328652514534</v>
      </c>
      <c r="Q25" s="51">
        <v>8.8611486021145822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0.20627000000000001</v>
      </c>
      <c r="F26" s="51">
        <v>0</v>
      </c>
      <c r="G26" s="51">
        <v>4.7769113994010168E-2</v>
      </c>
      <c r="H26" s="51">
        <v>0.61243000000000003</v>
      </c>
      <c r="I26" s="51">
        <v>1.40906</v>
      </c>
      <c r="J26" s="51">
        <v>2.6961200000000001</v>
      </c>
      <c r="K26" s="51">
        <v>4.3896100000000002</v>
      </c>
      <c r="L26" s="51">
        <v>4.351358832230046</v>
      </c>
      <c r="M26" s="51">
        <v>1.5774440645775125</v>
      </c>
      <c r="N26" s="51">
        <v>1.2472799078598142</v>
      </c>
      <c r="O26" s="51">
        <v>1.7236776254532669</v>
      </c>
      <c r="P26" s="51">
        <v>2.0042051131537213</v>
      </c>
      <c r="Q26" s="51">
        <v>1.6978383473738681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457.80748999999997</v>
      </c>
      <c r="F29" s="51">
        <v>377.68164999999999</v>
      </c>
      <c r="G29" s="51">
        <v>381.65131071561353</v>
      </c>
      <c r="H29" s="51">
        <v>187.99574000000001</v>
      </c>
      <c r="I29" s="51">
        <v>228.90155999999999</v>
      </c>
      <c r="J29" s="51">
        <v>300.49741999999998</v>
      </c>
      <c r="K29" s="51">
        <v>277.09181000000001</v>
      </c>
      <c r="L29" s="51">
        <v>313.74794244647109</v>
      </c>
      <c r="M29" s="51">
        <v>314.67937131447201</v>
      </c>
      <c r="N29" s="51">
        <v>313.96240450577079</v>
      </c>
      <c r="O29" s="51">
        <v>284.51395698855617</v>
      </c>
      <c r="P29" s="51">
        <v>262.92201820926226</v>
      </c>
      <c r="Q29" s="51">
        <v>237.14898514121484</v>
      </c>
    </row>
    <row r="30" spans="1:17" x14ac:dyDescent="0.25">
      <c r="A30" s="63" t="s">
        <v>21</v>
      </c>
      <c r="B30" s="62">
        <v>880.05253654738942</v>
      </c>
      <c r="C30" s="62">
        <v>907.07312999999999</v>
      </c>
      <c r="D30" s="62">
        <v>895.50172999999995</v>
      </c>
      <c r="E30" s="62">
        <v>2112.8672299999998</v>
      </c>
      <c r="F30" s="62">
        <v>2093.4076399999999</v>
      </c>
      <c r="G30" s="62">
        <v>2088.8221694414724</v>
      </c>
      <c r="H30" s="62">
        <v>2187.2970399999999</v>
      </c>
      <c r="I30" s="62">
        <v>2283.6412</v>
      </c>
      <c r="J30" s="62">
        <v>3142.4763800000001</v>
      </c>
      <c r="K30" s="62">
        <v>2512.61211</v>
      </c>
      <c r="L30" s="62">
        <v>2829.745805106048</v>
      </c>
      <c r="M30" s="62">
        <v>3126.4919031083127</v>
      </c>
      <c r="N30" s="62">
        <v>3134.2984820207344</v>
      </c>
      <c r="O30" s="62">
        <v>3198.8028496354377</v>
      </c>
      <c r="P30" s="62">
        <v>3379.457724958711</v>
      </c>
      <c r="Q30" s="62">
        <v>2873.6857582018629</v>
      </c>
    </row>
    <row r="32" spans="1:17" x14ac:dyDescent="0.25">
      <c r="A32" s="31" t="s">
        <v>63</v>
      </c>
      <c r="B32" s="70">
        <v>5742.9689915337713</v>
      </c>
      <c r="C32" s="70">
        <v>5783.8892647359244</v>
      </c>
      <c r="D32" s="70">
        <v>5845.5648630108008</v>
      </c>
      <c r="E32" s="70">
        <v>4837.8385006635235</v>
      </c>
      <c r="F32" s="70">
        <v>6032.0947090289774</v>
      </c>
      <c r="G32" s="70">
        <v>5948.0852357678268</v>
      </c>
      <c r="H32" s="70">
        <v>6331.4597923718766</v>
      </c>
      <c r="I32" s="70">
        <v>6070.6976982374526</v>
      </c>
      <c r="J32" s="70">
        <v>6339.6014832590054</v>
      </c>
      <c r="K32" s="70">
        <v>6032.6103974361849</v>
      </c>
      <c r="L32" s="70">
        <v>5981.7180167168763</v>
      </c>
      <c r="M32" s="70">
        <v>5557.7061813851242</v>
      </c>
      <c r="N32" s="70">
        <v>5606.2734640491399</v>
      </c>
      <c r="O32" s="70">
        <v>5686.2893191432413</v>
      </c>
      <c r="P32" s="70">
        <v>4910.5386264104618</v>
      </c>
      <c r="Q32" s="70">
        <v>4769.6225688143086</v>
      </c>
    </row>
    <row r="34" spans="1:17" x14ac:dyDescent="0.25">
      <c r="A34" s="184" t="s">
        <v>252</v>
      </c>
      <c r="B34" s="190">
        <f t="shared" ref="B34:Q34" si="2">IF(B$12=0,"",B$12/B$3*1000)</f>
        <v>17.225634914681862</v>
      </c>
      <c r="C34" s="190">
        <f t="shared" si="2"/>
        <v>18.047554396305518</v>
      </c>
      <c r="D34" s="190">
        <f t="shared" si="2"/>
        <v>18.577210038813103</v>
      </c>
      <c r="E34" s="190">
        <f t="shared" si="2"/>
        <v>25.801568091963222</v>
      </c>
      <c r="F34" s="190">
        <f t="shared" si="2"/>
        <v>27.100259646570439</v>
      </c>
      <c r="G34" s="190">
        <f t="shared" si="2"/>
        <v>26.690156053885026</v>
      </c>
      <c r="H34" s="190">
        <f t="shared" si="2"/>
        <v>24.947873471031929</v>
      </c>
      <c r="I34" s="190">
        <f t="shared" si="2"/>
        <v>23.589378928163384</v>
      </c>
      <c r="J34" s="190">
        <f t="shared" si="2"/>
        <v>28.553093333501813</v>
      </c>
      <c r="K34" s="190">
        <f t="shared" si="2"/>
        <v>31.376621885577993</v>
      </c>
      <c r="L34" s="190">
        <f t="shared" si="2"/>
        <v>28.897448937373781</v>
      </c>
      <c r="M34" s="190">
        <f t="shared" si="2"/>
        <v>27.195532404452141</v>
      </c>
      <c r="N34" s="190">
        <f t="shared" si="2"/>
        <v>27.691542384061496</v>
      </c>
      <c r="O34" s="190">
        <f t="shared" si="2"/>
        <v>28.537644081179415</v>
      </c>
      <c r="P34" s="190">
        <f t="shared" si="2"/>
        <v>26.859327972529702</v>
      </c>
      <c r="Q34" s="190">
        <f t="shared" si="2"/>
        <v>24.193911293788496</v>
      </c>
    </row>
    <row r="35" spans="1:17" x14ac:dyDescent="0.25">
      <c r="A35" s="286" t="s">
        <v>251</v>
      </c>
      <c r="B35" s="285">
        <f t="shared" ref="B35:Q35" si="3">IF(B$12=0,"",B$12/B$5*1000)</f>
        <v>37.664838342277754</v>
      </c>
      <c r="C35" s="285">
        <f t="shared" si="3"/>
        <v>37.67468798229325</v>
      </c>
      <c r="D35" s="285">
        <f t="shared" si="3"/>
        <v>37.73342582313883</v>
      </c>
      <c r="E35" s="285">
        <f t="shared" si="3"/>
        <v>35.242832387284722</v>
      </c>
      <c r="F35" s="285">
        <f t="shared" si="3"/>
        <v>34.351334438642915</v>
      </c>
      <c r="G35" s="285">
        <f t="shared" si="3"/>
        <v>34.056914928640794</v>
      </c>
      <c r="H35" s="285">
        <f t="shared" si="3"/>
        <v>33.674011352413643</v>
      </c>
      <c r="I35" s="285">
        <f t="shared" si="3"/>
        <v>33.775582068464075</v>
      </c>
      <c r="J35" s="285">
        <f t="shared" si="3"/>
        <v>33.049368754624894</v>
      </c>
      <c r="K35" s="285">
        <f t="shared" si="3"/>
        <v>32.876670487382562</v>
      </c>
      <c r="L35" s="285">
        <f t="shared" si="3"/>
        <v>32.957018030142933</v>
      </c>
      <c r="M35" s="285">
        <f t="shared" si="3"/>
        <v>32.686956486846704</v>
      </c>
      <c r="N35" s="285">
        <f t="shared" si="3"/>
        <v>32.149961751710727</v>
      </c>
      <c r="O35" s="285">
        <f t="shared" si="3"/>
        <v>31.689511138650339</v>
      </c>
      <c r="P35" s="285">
        <f t="shared" si="3"/>
        <v>31.556490975829792</v>
      </c>
      <c r="Q35" s="285">
        <f t="shared" si="3"/>
        <v>31.114323378965885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19.246501885753517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19.246501885753514</v>
      </c>
      <c r="G36" s="285">
        <f>IF(MAE_ued!G$5=0,"",MAE_ued!G$5/G$5*1000)</f>
        <v>19.246501885753517</v>
      </c>
      <c r="H36" s="285">
        <f>IF(MAE_ued!H$5=0,"",MAE_ued!H$5/H$5*1000)</f>
        <v>19.246501885753517</v>
      </c>
      <c r="I36" s="285">
        <f>IF(MAE_ued!I$5=0,"",MAE_ued!I$5/I$5*1000)</f>
        <v>19.246501885753514</v>
      </c>
      <c r="J36" s="285">
        <f>IF(MAE_ued!J$5=0,"",MAE_ued!J$5/J$5*1000)</f>
        <v>19.246501885753517</v>
      </c>
      <c r="K36" s="285">
        <f>IF(MAE_ued!K$5=0,"",MAE_ued!K$5/K$5*1000)</f>
        <v>19.246501885753517</v>
      </c>
      <c r="L36" s="285">
        <f>IF(MAE_ued!L$5=0,"",MAE_ued!L$5/L$5*1000)</f>
        <v>19.246501885753514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19.246501885753517</v>
      </c>
    </row>
    <row r="37" spans="1:17" x14ac:dyDescent="0.25">
      <c r="A37" s="284" t="s">
        <v>60</v>
      </c>
      <c r="B37" s="283">
        <f t="shared" ref="B37:Q37" si="4">IF(B$12=0,"",B$32/B$12)</f>
        <v>1.8317901561496535</v>
      </c>
      <c r="C37" s="283">
        <f t="shared" si="4"/>
        <v>1.8223745719081483</v>
      </c>
      <c r="D37" s="283">
        <f t="shared" si="4"/>
        <v>1.846280106029343</v>
      </c>
      <c r="E37" s="283">
        <f t="shared" si="4"/>
        <v>1.0918486181708174</v>
      </c>
      <c r="F37" s="283">
        <f t="shared" si="4"/>
        <v>1.2401498724376165</v>
      </c>
      <c r="G37" s="283">
        <f t="shared" si="4"/>
        <v>1.2299821529829231</v>
      </c>
      <c r="H37" s="283">
        <f t="shared" si="4"/>
        <v>1.2907632129564877</v>
      </c>
      <c r="I37" s="283">
        <f t="shared" si="4"/>
        <v>1.2312369615024854</v>
      </c>
      <c r="J37" s="283">
        <f t="shared" si="4"/>
        <v>1.0594023009660809</v>
      </c>
      <c r="K37" s="283">
        <f t="shared" si="4"/>
        <v>1.1684337744274957</v>
      </c>
      <c r="L37" s="283">
        <f t="shared" si="4"/>
        <v>1.0774755318328046</v>
      </c>
      <c r="M37" s="283">
        <f t="shared" si="4"/>
        <v>0.97691435688592865</v>
      </c>
      <c r="N37" s="283">
        <f t="shared" si="4"/>
        <v>0.97815831631959482</v>
      </c>
      <c r="O37" s="283">
        <f t="shared" si="4"/>
        <v>0.96738864523300006</v>
      </c>
      <c r="P37" s="283">
        <f t="shared" si="4"/>
        <v>0.86394916857576309</v>
      </c>
      <c r="Q37" s="283">
        <f t="shared" si="4"/>
        <v>0.92967464622326423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3135.1675148234526</v>
      </c>
      <c r="C5" s="96">
        <v>3173.8202199999992</v>
      </c>
      <c r="D5" s="96">
        <v>3166.1311000000001</v>
      </c>
      <c r="E5" s="96">
        <v>4430.8692799999981</v>
      </c>
      <c r="F5" s="96">
        <v>4864.0046200000006</v>
      </c>
      <c r="G5" s="96">
        <v>4835.9118230639961</v>
      </c>
      <c r="H5" s="96">
        <v>4905.2062600000008</v>
      </c>
      <c r="I5" s="96">
        <v>4930.5681099999993</v>
      </c>
      <c r="J5" s="96">
        <v>5984.1303699999999</v>
      </c>
      <c r="K5" s="96">
        <v>5162.9887200000003</v>
      </c>
      <c r="L5" s="96">
        <v>5551.6045051546262</v>
      </c>
      <c r="M5" s="96">
        <v>5689.0413598805171</v>
      </c>
      <c r="N5" s="96">
        <v>5731.4581602119652</v>
      </c>
      <c r="O5" s="96">
        <v>5877.9781499023811</v>
      </c>
      <c r="P5" s="96">
        <v>5683.8281753376532</v>
      </c>
      <c r="Q5" s="96">
        <v>5130.4212588678784</v>
      </c>
    </row>
    <row r="6" spans="1:17" x14ac:dyDescent="0.25">
      <c r="A6" s="132" t="s">
        <v>83</v>
      </c>
      <c r="B6" s="160">
        <v>90.358250851050357</v>
      </c>
      <c r="C6" s="160">
        <v>91.472255386342596</v>
      </c>
      <c r="D6" s="160">
        <v>91.250648269498342</v>
      </c>
      <c r="E6" s="160">
        <v>127.70150111516395</v>
      </c>
      <c r="F6" s="160">
        <v>140.18483781699214</v>
      </c>
      <c r="G6" s="160">
        <v>139.37517900908185</v>
      </c>
      <c r="H6" s="160">
        <v>141.37230486779319</v>
      </c>
      <c r="I6" s="160">
        <v>142.10325541302294</v>
      </c>
      <c r="J6" s="160">
        <v>172.4678348258204</v>
      </c>
      <c r="K6" s="160">
        <v>148.80181926392987</v>
      </c>
      <c r="L6" s="160">
        <v>160.0020637273129</v>
      </c>
      <c r="M6" s="160">
        <v>163.96311325234942</v>
      </c>
      <c r="N6" s="160">
        <v>165.18560227933969</v>
      </c>
      <c r="O6" s="160">
        <v>169.40843564328048</v>
      </c>
      <c r="P6" s="160">
        <v>163.81286474587256</v>
      </c>
      <c r="Q6" s="160">
        <v>147.86319674738348</v>
      </c>
    </row>
    <row r="7" spans="1:17" x14ac:dyDescent="0.25">
      <c r="A7" s="76" t="s">
        <v>82</v>
      </c>
      <c r="B7" s="159">
        <v>122.8872211574285</v>
      </c>
      <c r="C7" s="159">
        <v>124.40226732542594</v>
      </c>
      <c r="D7" s="159">
        <v>124.10088164651776</v>
      </c>
      <c r="E7" s="159">
        <v>173.67404151662299</v>
      </c>
      <c r="F7" s="159">
        <v>190.65137943110932</v>
      </c>
      <c r="G7" s="159">
        <v>189.55024345235131</v>
      </c>
      <c r="H7" s="159">
        <v>192.26633462019876</v>
      </c>
      <c r="I7" s="159">
        <v>193.26042736171121</v>
      </c>
      <c r="J7" s="159">
        <v>234.55625536311575</v>
      </c>
      <c r="K7" s="159">
        <v>202.37047419894463</v>
      </c>
      <c r="L7" s="159">
        <v>217.60280666914556</v>
      </c>
      <c r="M7" s="159">
        <v>222.98983402319521</v>
      </c>
      <c r="N7" s="159">
        <v>224.652419099902</v>
      </c>
      <c r="O7" s="159">
        <v>230.39547247486149</v>
      </c>
      <c r="P7" s="159">
        <v>222.78549605438673</v>
      </c>
      <c r="Q7" s="159">
        <v>201.09394757644154</v>
      </c>
    </row>
    <row r="8" spans="1:17" x14ac:dyDescent="0.25">
      <c r="A8" s="76" t="s">
        <v>81</v>
      </c>
      <c r="B8" s="159">
        <v>151.80186142976464</v>
      </c>
      <c r="C8" s="159">
        <v>153.6733890490556</v>
      </c>
      <c r="D8" s="159">
        <v>153.30108909275725</v>
      </c>
      <c r="E8" s="159">
        <v>214.53852187347547</v>
      </c>
      <c r="F8" s="159">
        <v>235.51052753254683</v>
      </c>
      <c r="G8" s="159">
        <v>234.15030073525753</v>
      </c>
      <c r="H8" s="159">
        <v>237.50547217789261</v>
      </c>
      <c r="I8" s="159">
        <v>238.73346909387857</v>
      </c>
      <c r="J8" s="159">
        <v>289.74596250737829</v>
      </c>
      <c r="K8" s="159">
        <v>249.98705636340225</v>
      </c>
      <c r="L8" s="159">
        <v>268.80346706188573</v>
      </c>
      <c r="M8" s="159">
        <v>275.45803026394708</v>
      </c>
      <c r="N8" s="159">
        <v>277.51181182929071</v>
      </c>
      <c r="O8" s="159">
        <v>284.60617188071126</v>
      </c>
      <c r="P8" s="159">
        <v>275.20561277306598</v>
      </c>
      <c r="Q8" s="159">
        <v>248.41017053560429</v>
      </c>
    </row>
    <row r="9" spans="1:17" x14ac:dyDescent="0.25">
      <c r="A9" s="76" t="s">
        <v>80</v>
      </c>
      <c r="B9" s="159">
        <v>93.972580885092384</v>
      </c>
      <c r="C9" s="159">
        <v>95.131145601796305</v>
      </c>
      <c r="D9" s="159">
        <v>94.900674200278289</v>
      </c>
      <c r="E9" s="159">
        <v>132.80956115977051</v>
      </c>
      <c r="F9" s="159">
        <v>145.79223132967184</v>
      </c>
      <c r="G9" s="159">
        <v>144.95018616944512</v>
      </c>
      <c r="H9" s="159">
        <v>147.02719706250494</v>
      </c>
      <c r="I9" s="159">
        <v>147.78738562954385</v>
      </c>
      <c r="J9" s="159">
        <v>179.36654821885321</v>
      </c>
      <c r="K9" s="159">
        <v>154.75389203448708</v>
      </c>
      <c r="L9" s="159">
        <v>166.40214627640543</v>
      </c>
      <c r="M9" s="159">
        <v>170.52163778244341</v>
      </c>
      <c r="N9" s="159">
        <v>171.79302637051327</v>
      </c>
      <c r="O9" s="159">
        <v>176.18477306901173</v>
      </c>
      <c r="P9" s="159">
        <v>170.36537933570747</v>
      </c>
      <c r="Q9" s="159">
        <v>153.77772461727884</v>
      </c>
    </row>
    <row r="10" spans="1:17" x14ac:dyDescent="0.25">
      <c r="A10" s="129" t="s">
        <v>79</v>
      </c>
      <c r="B10" s="158">
        <v>97.586910919134397</v>
      </c>
      <c r="C10" s="158">
        <v>98.790035817250001</v>
      </c>
      <c r="D10" s="158">
        <v>98.550700131058193</v>
      </c>
      <c r="E10" s="158">
        <v>137.91762120437704</v>
      </c>
      <c r="F10" s="158">
        <v>151.3996248423515</v>
      </c>
      <c r="G10" s="158">
        <v>150.52519332980842</v>
      </c>
      <c r="H10" s="158">
        <v>152.68208925721666</v>
      </c>
      <c r="I10" s="158">
        <v>153.47151584606473</v>
      </c>
      <c r="J10" s="158">
        <v>186.26526161188599</v>
      </c>
      <c r="K10" s="158">
        <v>160.70596480504429</v>
      </c>
      <c r="L10" s="158">
        <v>172.80222882549793</v>
      </c>
      <c r="M10" s="158">
        <v>177.08016231253737</v>
      </c>
      <c r="N10" s="158">
        <v>178.40045046168689</v>
      </c>
      <c r="O10" s="158">
        <v>182.96111049474297</v>
      </c>
      <c r="P10" s="158">
        <v>176.91789392554239</v>
      </c>
      <c r="Q10" s="158">
        <v>159.69225248717419</v>
      </c>
    </row>
    <row r="11" spans="1:17" x14ac:dyDescent="0.25">
      <c r="A11" s="92" t="s">
        <v>125</v>
      </c>
      <c r="B11" s="91">
        <v>19.517382183826882</v>
      </c>
      <c r="C11" s="91">
        <v>19.758007163450003</v>
      </c>
      <c r="D11" s="91">
        <v>19.710140026211644</v>
      </c>
      <c r="E11" s="91">
        <v>27.583524240875416</v>
      </c>
      <c r="F11" s="91">
        <v>30.279924968470301</v>
      </c>
      <c r="G11" s="91">
        <v>30.105038665961679</v>
      </c>
      <c r="H11" s="91">
        <v>30.536417851443332</v>
      </c>
      <c r="I11" s="91">
        <v>30.694303169212954</v>
      </c>
      <c r="J11" s="91">
        <v>37.253052322377208</v>
      </c>
      <c r="K11" s="91">
        <v>32.141192961008855</v>
      </c>
      <c r="L11" s="91">
        <v>34.560445765099587</v>
      </c>
      <c r="M11" s="91">
        <v>35.416032462507474</v>
      </c>
      <c r="N11" s="91">
        <v>35.680090092337373</v>
      </c>
      <c r="O11" s="91">
        <v>36.592222098948589</v>
      </c>
      <c r="P11" s="91">
        <v>35.383578785108476</v>
      </c>
      <c r="Q11" s="91">
        <v>31.938450497434832</v>
      </c>
    </row>
    <row r="12" spans="1:17" x14ac:dyDescent="0.25">
      <c r="A12" s="92" t="s">
        <v>26</v>
      </c>
      <c r="B12" s="91">
        <v>29.276073275740316</v>
      </c>
      <c r="C12" s="91">
        <v>29.637010745174997</v>
      </c>
      <c r="D12" s="91">
        <v>29.56521003931746</v>
      </c>
      <c r="E12" s="91">
        <v>41.375286361313123</v>
      </c>
      <c r="F12" s="91">
        <v>45.419887452705446</v>
      </c>
      <c r="G12" s="91">
        <v>45.157557998942515</v>
      </c>
      <c r="H12" s="91">
        <v>45.804626777164998</v>
      </c>
      <c r="I12" s="91">
        <v>46.04145475381943</v>
      </c>
      <c r="J12" s="91">
        <v>55.879578483565801</v>
      </c>
      <c r="K12" s="91">
        <v>48.211789441513275</v>
      </c>
      <c r="L12" s="91">
        <v>51.84066864764938</v>
      </c>
      <c r="M12" s="91">
        <v>53.12404869376121</v>
      </c>
      <c r="N12" s="91">
        <v>53.520135138506056</v>
      </c>
      <c r="O12" s="91">
        <v>54.88833314842288</v>
      </c>
      <c r="P12" s="91">
        <v>53.075368177662718</v>
      </c>
      <c r="Q12" s="91">
        <v>47.907675746152243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48.793455459567198</v>
      </c>
      <c r="C14" s="157">
        <v>49.395017908625</v>
      </c>
      <c r="D14" s="157">
        <v>49.275350065529096</v>
      </c>
      <c r="E14" s="157">
        <v>68.958810602188521</v>
      </c>
      <c r="F14" s="157">
        <v>75.69981242117575</v>
      </c>
      <c r="G14" s="157">
        <v>75.262596664904208</v>
      </c>
      <c r="H14" s="157">
        <v>76.34104462860833</v>
      </c>
      <c r="I14" s="157">
        <v>76.735757923032367</v>
      </c>
      <c r="J14" s="157">
        <v>93.132630805942995</v>
      </c>
      <c r="K14" s="157">
        <v>80.352982402522144</v>
      </c>
      <c r="L14" s="157">
        <v>86.401114412748967</v>
      </c>
      <c r="M14" s="157">
        <v>88.540081156268684</v>
      </c>
      <c r="N14" s="157">
        <v>89.200225230843444</v>
      </c>
      <c r="O14" s="157">
        <v>91.480555247371484</v>
      </c>
      <c r="P14" s="157">
        <v>88.458946962771194</v>
      </c>
      <c r="Q14" s="157">
        <v>79.846126243587094</v>
      </c>
    </row>
    <row r="15" spans="1:17" x14ac:dyDescent="0.25">
      <c r="A15" s="156" t="s">
        <v>295</v>
      </c>
      <c r="B15" s="204">
        <v>604.89024219393002</v>
      </c>
      <c r="C15" s="204">
        <v>612.34778444171934</v>
      </c>
      <c r="D15" s="204">
        <v>610.86426764809755</v>
      </c>
      <c r="E15" s="204">
        <v>854.8792302920283</v>
      </c>
      <c r="F15" s="204">
        <v>938.44712243067352</v>
      </c>
      <c r="G15" s="204">
        <v>933.02697863861806</v>
      </c>
      <c r="H15" s="204">
        <v>946.39644886396638</v>
      </c>
      <c r="I15" s="204">
        <v>951.28969157474705</v>
      </c>
      <c r="J15" s="204">
        <v>1154.5609769541095</v>
      </c>
      <c r="K15" s="204">
        <v>996.13225848992442</v>
      </c>
      <c r="L15" s="204">
        <v>1071.1106752064563</v>
      </c>
      <c r="M15" s="204">
        <v>1097.6273483821151</v>
      </c>
      <c r="N15" s="204">
        <v>1105.8111243699277</v>
      </c>
      <c r="O15" s="204">
        <v>1134.080271594451</v>
      </c>
      <c r="P15" s="204">
        <v>1096.6215314853066</v>
      </c>
      <c r="Q15" s="204">
        <v>989.84878580187581</v>
      </c>
    </row>
    <row r="16" spans="1:17" x14ac:dyDescent="0.25">
      <c r="A16" s="152" t="s">
        <v>301</v>
      </c>
      <c r="B16" s="264">
        <v>508.00009866943753</v>
      </c>
      <c r="C16" s="264">
        <v>506.86585463125294</v>
      </c>
      <c r="D16" s="264">
        <v>507.09148795960664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21.558563088566711</v>
      </c>
      <c r="C18" s="83">
        <v>22.154683986421574</v>
      </c>
      <c r="D18" s="83">
        <v>21.793793156809162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126.58005249655668</v>
      </c>
      <c r="C19" s="83">
        <v>125.91418403027953</v>
      </c>
      <c r="D19" s="83">
        <v>145.76119312321921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359.86148308431416</v>
      </c>
      <c r="C21" s="83">
        <v>358.79698661455183</v>
      </c>
      <c r="D21" s="83">
        <v>339.53650167957829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96.890143524492487</v>
      </c>
      <c r="C22" s="264">
        <v>105.48192981046645</v>
      </c>
      <c r="D22" s="264">
        <v>103.77277968849091</v>
      </c>
      <c r="E22" s="264">
        <v>854.8792302920283</v>
      </c>
      <c r="F22" s="264">
        <v>938.44712243067352</v>
      </c>
      <c r="G22" s="264">
        <v>933.02697863861806</v>
      </c>
      <c r="H22" s="264">
        <v>946.39644886396638</v>
      </c>
      <c r="I22" s="264">
        <v>951.28969157474705</v>
      </c>
      <c r="J22" s="264">
        <v>1154.5609769541095</v>
      </c>
      <c r="K22" s="264">
        <v>996.13225848992442</v>
      </c>
      <c r="L22" s="264">
        <v>1071.1106752064563</v>
      </c>
      <c r="M22" s="264">
        <v>1097.6273483821151</v>
      </c>
      <c r="N22" s="264">
        <v>1105.8111243699277</v>
      </c>
      <c r="O22" s="264">
        <v>1134.080271594451</v>
      </c>
      <c r="P22" s="264">
        <v>1096.6215314853066</v>
      </c>
      <c r="Q22" s="264">
        <v>989.84878580187581</v>
      </c>
    </row>
    <row r="23" spans="1:17" x14ac:dyDescent="0.25">
      <c r="A23" s="156" t="s">
        <v>294</v>
      </c>
      <c r="B23" s="204">
        <v>293.80383192276605</v>
      </c>
      <c r="C23" s="204">
        <v>297.42606672883517</v>
      </c>
      <c r="D23" s="204">
        <v>296.70550142907598</v>
      </c>
      <c r="E23" s="204">
        <v>415.22705471327095</v>
      </c>
      <c r="F23" s="204">
        <v>455.81717375204153</v>
      </c>
      <c r="G23" s="204">
        <v>453.18453248161455</v>
      </c>
      <c r="H23" s="204">
        <v>459.67827516249804</v>
      </c>
      <c r="I23" s="204">
        <v>462.05499305059152</v>
      </c>
      <c r="J23" s="204">
        <v>560.78676023485332</v>
      </c>
      <c r="K23" s="204">
        <v>483.83566840939193</v>
      </c>
      <c r="L23" s="204">
        <v>520.25375652885032</v>
      </c>
      <c r="M23" s="204">
        <v>533.13328349988456</v>
      </c>
      <c r="N23" s="204">
        <v>537.10826040825066</v>
      </c>
      <c r="O23" s="204">
        <v>550.83898906016202</v>
      </c>
      <c r="P23" s="204">
        <v>532.64474386429185</v>
      </c>
      <c r="Q23" s="204">
        <v>480.78369596091113</v>
      </c>
    </row>
    <row r="24" spans="1:17" x14ac:dyDescent="0.25">
      <c r="A24" s="152" t="s">
        <v>299</v>
      </c>
      <c r="B24" s="151">
        <v>235.04306553821286</v>
      </c>
      <c r="C24" s="151">
        <v>237.94085338306814</v>
      </c>
      <c r="D24" s="151">
        <v>237.36440114326084</v>
      </c>
      <c r="E24" s="151">
        <v>332.1816437706168</v>
      </c>
      <c r="F24" s="151">
        <v>364.65373900163326</v>
      </c>
      <c r="G24" s="151">
        <v>362.54762598529169</v>
      </c>
      <c r="H24" s="151">
        <v>367.7426201299985</v>
      </c>
      <c r="I24" s="151">
        <v>369.64399444047325</v>
      </c>
      <c r="J24" s="151">
        <v>448.62940818788269</v>
      </c>
      <c r="K24" s="151">
        <v>387.06853472751362</v>
      </c>
      <c r="L24" s="151">
        <v>416.20300522308031</v>
      </c>
      <c r="M24" s="151">
        <v>426.50662679990768</v>
      </c>
      <c r="N24" s="151">
        <v>429.68660832660061</v>
      </c>
      <c r="O24" s="151">
        <v>440.67119124812967</v>
      </c>
      <c r="P24" s="151">
        <v>426.11579509143354</v>
      </c>
      <c r="Q24" s="151">
        <v>384.62695676872897</v>
      </c>
    </row>
    <row r="25" spans="1:17" x14ac:dyDescent="0.25">
      <c r="A25" s="152" t="s">
        <v>298</v>
      </c>
      <c r="B25" s="151">
        <v>58.760766384553172</v>
      </c>
      <c r="C25" s="151">
        <v>59.485213345766994</v>
      </c>
      <c r="D25" s="151">
        <v>59.341100285815166</v>
      </c>
      <c r="E25" s="151">
        <v>83.045410942654144</v>
      </c>
      <c r="F25" s="151">
        <v>91.163434750408243</v>
      </c>
      <c r="G25" s="151">
        <v>90.636906496322865</v>
      </c>
      <c r="H25" s="151">
        <v>91.935655032499554</v>
      </c>
      <c r="I25" s="151">
        <v>92.410998610118241</v>
      </c>
      <c r="J25" s="151">
        <v>112.1573520469706</v>
      </c>
      <c r="K25" s="151">
        <v>96.767133681878335</v>
      </c>
      <c r="L25" s="151">
        <v>104.05075130577001</v>
      </c>
      <c r="M25" s="151">
        <v>106.62665669997685</v>
      </c>
      <c r="N25" s="151">
        <v>107.42165208165007</v>
      </c>
      <c r="O25" s="151">
        <v>110.16779781203233</v>
      </c>
      <c r="P25" s="151">
        <v>106.5289487728583</v>
      </c>
      <c r="Q25" s="151">
        <v>96.156739192182172</v>
      </c>
    </row>
    <row r="26" spans="1:17" x14ac:dyDescent="0.25">
      <c r="A26" s="156" t="s">
        <v>293</v>
      </c>
      <c r="B26" s="204">
        <v>864.12891741990018</v>
      </c>
      <c r="C26" s="204">
        <v>874.78254920245649</v>
      </c>
      <c r="D26" s="204">
        <v>872.66323949728212</v>
      </c>
      <c r="E26" s="204">
        <v>1221.256043274326</v>
      </c>
      <c r="F26" s="204">
        <v>1340.6387463295337</v>
      </c>
      <c r="G26" s="204">
        <v>1332.8956837694545</v>
      </c>
      <c r="H26" s="204">
        <v>1351.9949269485232</v>
      </c>
      <c r="I26" s="204">
        <v>1358.9852736782104</v>
      </c>
      <c r="J26" s="204">
        <v>1649.3728242201569</v>
      </c>
      <c r="K26" s="204">
        <v>1423.0460835570345</v>
      </c>
      <c r="L26" s="204">
        <v>1530.1581074377946</v>
      </c>
      <c r="M26" s="204">
        <v>1568.0390691173068</v>
      </c>
      <c r="N26" s="204">
        <v>1579.7301776713257</v>
      </c>
      <c r="O26" s="204">
        <v>1620.1146737063589</v>
      </c>
      <c r="P26" s="204">
        <v>1566.6021878361521</v>
      </c>
      <c r="Q26" s="204">
        <v>1414.0696940026801</v>
      </c>
    </row>
    <row r="27" spans="1:17" x14ac:dyDescent="0.25">
      <c r="A27" s="152" t="s">
        <v>297</v>
      </c>
      <c r="B27" s="264">
        <v>864.12891741990018</v>
      </c>
      <c r="C27" s="264">
        <v>874.78254920245649</v>
      </c>
      <c r="D27" s="264">
        <v>872.66323949728212</v>
      </c>
      <c r="E27" s="264">
        <v>1091.2344305084218</v>
      </c>
      <c r="F27" s="264">
        <v>1197.9069965918814</v>
      </c>
      <c r="G27" s="264">
        <v>1190.9883029160787</v>
      </c>
      <c r="H27" s="264">
        <v>1208.0541359724882</v>
      </c>
      <c r="I27" s="264">
        <v>1214.300252071268</v>
      </c>
      <c r="J27" s="264">
        <v>1473.7715522032051</v>
      </c>
      <c r="K27" s="264">
        <v>1271.5407969766607</v>
      </c>
      <c r="L27" s="264">
        <v>1367.2490876531556</v>
      </c>
      <c r="M27" s="264">
        <v>1401.0970345051721</v>
      </c>
      <c r="N27" s="264">
        <v>1411.5434435569155</v>
      </c>
      <c r="O27" s="264">
        <v>1447.6283847736686</v>
      </c>
      <c r="P27" s="264">
        <v>1223.813131481573</v>
      </c>
      <c r="Q27" s="264">
        <v>1260.5200830589586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36.671996386705729</v>
      </c>
      <c r="C29" s="83">
        <v>38.236016013578428</v>
      </c>
      <c r="D29" s="83">
        <v>37.505346843190836</v>
      </c>
      <c r="E29" s="83">
        <v>133.65363999999994</v>
      </c>
      <c r="F29" s="83">
        <v>29.688079999999999</v>
      </c>
      <c r="G29" s="83">
        <v>23.072071986924328</v>
      </c>
      <c r="H29" s="83">
        <v>95.464950000000002</v>
      </c>
      <c r="I29" s="83">
        <v>104.60879</v>
      </c>
      <c r="J29" s="83">
        <v>59.368600000000001</v>
      </c>
      <c r="K29" s="83">
        <v>64.87515999999988</v>
      </c>
      <c r="L29" s="83">
        <v>58.277396847541951</v>
      </c>
      <c r="M29" s="83">
        <v>61.579676706728449</v>
      </c>
      <c r="N29" s="83">
        <v>46.168201167593658</v>
      </c>
      <c r="O29" s="83">
        <v>43.991483049233103</v>
      </c>
      <c r="P29" s="83">
        <v>35.124292120284643</v>
      </c>
      <c r="Q29" s="83">
        <v>35.76087512341082</v>
      </c>
    </row>
    <row r="30" spans="1:17" x14ac:dyDescent="0.25">
      <c r="A30" s="154" t="s">
        <v>125</v>
      </c>
      <c r="B30" s="83">
        <v>215.31783953841244</v>
      </c>
      <c r="C30" s="83">
        <v>217.31101016241851</v>
      </c>
      <c r="D30" s="83">
        <v>250.8431673655501</v>
      </c>
      <c r="E30" s="83">
        <v>356.13946499153406</v>
      </c>
      <c r="F30" s="83">
        <v>274.98245541509431</v>
      </c>
      <c r="G30" s="83">
        <v>273.34678734013477</v>
      </c>
      <c r="H30" s="83">
        <v>220.46537384279077</v>
      </c>
      <c r="I30" s="83">
        <v>247.00402524455794</v>
      </c>
      <c r="J30" s="83">
        <v>326.66514561545267</v>
      </c>
      <c r="K30" s="83">
        <v>399.8157213437139</v>
      </c>
      <c r="L30" s="83">
        <v>339.72828376754171</v>
      </c>
      <c r="M30" s="83">
        <v>293.91612448925844</v>
      </c>
      <c r="N30" s="83">
        <v>280.72098682552098</v>
      </c>
      <c r="O30" s="83">
        <v>252.95964911379878</v>
      </c>
      <c r="P30" s="83">
        <v>196.7415958694497</v>
      </c>
      <c r="Q30" s="83">
        <v>139.25024522279048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612.13908149478198</v>
      </c>
      <c r="C32" s="83">
        <v>619.23552302645953</v>
      </c>
      <c r="D32" s="83">
        <v>584.31472528854124</v>
      </c>
      <c r="E32" s="83">
        <v>601.4413255168879</v>
      </c>
      <c r="F32" s="83">
        <v>893.23646117678709</v>
      </c>
      <c r="G32" s="83">
        <v>894.56944358901956</v>
      </c>
      <c r="H32" s="83">
        <v>892.12381212969751</v>
      </c>
      <c r="I32" s="83">
        <v>862.68743682670993</v>
      </c>
      <c r="J32" s="83">
        <v>1087.7378065877524</v>
      </c>
      <c r="K32" s="83">
        <v>806.84991563294693</v>
      </c>
      <c r="L32" s="83">
        <v>969.24340703807206</v>
      </c>
      <c r="M32" s="83">
        <v>1045.6012333091853</v>
      </c>
      <c r="N32" s="83">
        <v>1084.6542555638007</v>
      </c>
      <c r="O32" s="83">
        <v>1150.6772526106367</v>
      </c>
      <c r="P32" s="83">
        <v>991.94724349183866</v>
      </c>
      <c r="Q32" s="83">
        <v>1085.5089627127572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130.02161276590414</v>
      </c>
      <c r="F33" s="264">
        <v>142.73174973765231</v>
      </c>
      <c r="G33" s="264">
        <v>141.90738085337591</v>
      </c>
      <c r="H33" s="264">
        <v>143.94079097603515</v>
      </c>
      <c r="I33" s="264">
        <v>144.68502160694231</v>
      </c>
      <c r="J33" s="264">
        <v>175.60127201695173</v>
      </c>
      <c r="K33" s="264">
        <v>151.50528658037388</v>
      </c>
      <c r="L33" s="264">
        <v>162.90901978463899</v>
      </c>
      <c r="M33" s="264">
        <v>166.94203461213465</v>
      </c>
      <c r="N33" s="264">
        <v>168.18673411441023</v>
      </c>
      <c r="O33" s="264">
        <v>172.48628893269029</v>
      </c>
      <c r="P33" s="264">
        <v>342.78905635457909</v>
      </c>
      <c r="Q33" s="264">
        <v>153.54961094372163</v>
      </c>
    </row>
    <row r="34" spans="1:17" x14ac:dyDescent="0.25">
      <c r="A34" s="156" t="s">
        <v>292</v>
      </c>
      <c r="B34" s="204">
        <v>599.14944118894437</v>
      </c>
      <c r="C34" s="204">
        <v>597.76281487459755</v>
      </c>
      <c r="D34" s="204">
        <v>604.23489133432122</v>
      </c>
      <c r="E34" s="204">
        <v>825.62716511877261</v>
      </c>
      <c r="F34" s="204">
        <v>1132.3364319853094</v>
      </c>
      <c r="G34" s="204">
        <v>1118.2911280562503</v>
      </c>
      <c r="H34" s="204">
        <v>1065.771419268905</v>
      </c>
      <c r="I34" s="204">
        <v>986.24690556522614</v>
      </c>
      <c r="J34" s="204">
        <v>826.12039880296925</v>
      </c>
      <c r="K34" s="204">
        <v>911.41429589330346</v>
      </c>
      <c r="L34" s="204">
        <v>852.00549275959384</v>
      </c>
      <c r="M34" s="204">
        <v>646.40571431085573</v>
      </c>
      <c r="N34" s="204">
        <v>666.72940107687282</v>
      </c>
      <c r="O34" s="204">
        <v>699.39516899777391</v>
      </c>
      <c r="P34" s="204">
        <v>565.98257684316377</v>
      </c>
      <c r="Q34" s="204">
        <v>531.7423345947409</v>
      </c>
    </row>
    <row r="35" spans="1:17" x14ac:dyDescent="0.25">
      <c r="A35" s="88" t="s">
        <v>33</v>
      </c>
      <c r="B35" s="87">
        <v>37.546486532884281</v>
      </c>
      <c r="C35" s="87">
        <v>39.299580000000006</v>
      </c>
      <c r="D35" s="87">
        <v>31.799970000000002</v>
      </c>
      <c r="E35" s="87">
        <v>22.498670000000001</v>
      </c>
      <c r="F35" s="87">
        <v>19.100169999999999</v>
      </c>
      <c r="G35" s="87">
        <v>19.059536402320639</v>
      </c>
      <c r="H35" s="87">
        <v>28.399460000000001</v>
      </c>
      <c r="I35" s="87">
        <v>25.29965</v>
      </c>
      <c r="J35" s="87">
        <v>27.099150000000002</v>
      </c>
      <c r="K35" s="87">
        <v>19.900579999999994</v>
      </c>
      <c r="L35" s="87">
        <v>16.958148991221933</v>
      </c>
      <c r="M35" s="87">
        <v>16.958033950546344</v>
      </c>
      <c r="N35" s="87">
        <v>15.525059963092749</v>
      </c>
      <c r="O35" s="87">
        <v>12.802190098057803</v>
      </c>
      <c r="P35" s="87">
        <v>14.474045960514033</v>
      </c>
      <c r="Q35" s="87">
        <v>7.9773941211683619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5.6843418860808015E-14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1.1368683772161602E-13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122.2252220591315</v>
      </c>
      <c r="C38" s="87">
        <v>121.63682864385191</v>
      </c>
      <c r="D38" s="87">
        <v>140.12221948501903</v>
      </c>
      <c r="E38" s="87">
        <v>120.3577907675905</v>
      </c>
      <c r="F38" s="87">
        <v>170.93002961643538</v>
      </c>
      <c r="G38" s="87">
        <v>166.65867593945211</v>
      </c>
      <c r="H38" s="87">
        <v>170.57058830576591</v>
      </c>
      <c r="I38" s="87">
        <v>162.24619158622909</v>
      </c>
      <c r="J38" s="87">
        <v>110.89244206217016</v>
      </c>
      <c r="K38" s="87">
        <v>190.14893569527715</v>
      </c>
      <c r="L38" s="87">
        <v>124.89670388471468</v>
      </c>
      <c r="M38" s="87">
        <v>63.659313426365152</v>
      </c>
      <c r="N38" s="87">
        <v>60.853934058259881</v>
      </c>
      <c r="O38" s="87">
        <v>54.37934024726723</v>
      </c>
      <c r="P38" s="87">
        <v>39.960530518501571</v>
      </c>
      <c r="Q38" s="87">
        <v>27.870783700106557</v>
      </c>
    </row>
    <row r="39" spans="1:17" x14ac:dyDescent="0.25">
      <c r="A39" s="88" t="s">
        <v>29</v>
      </c>
      <c r="B39" s="87">
        <v>21.018447649297602</v>
      </c>
      <c r="C39" s="87">
        <v>26.79477</v>
      </c>
      <c r="D39" s="87">
        <v>42.00835</v>
      </c>
      <c r="E39" s="87">
        <v>10.49896</v>
      </c>
      <c r="F39" s="87">
        <v>12.40025</v>
      </c>
      <c r="G39" s="87">
        <v>7.6429524822318031</v>
      </c>
      <c r="H39" s="87">
        <v>5.7015099999999999</v>
      </c>
      <c r="I39" s="87">
        <v>7.6012899999999988</v>
      </c>
      <c r="J39" s="87">
        <v>2.8994200000000001</v>
      </c>
      <c r="K39" s="87">
        <v>2.8999099999999998</v>
      </c>
      <c r="L39" s="87">
        <v>2.8661744285283044</v>
      </c>
      <c r="M39" s="87">
        <v>1.91075793394254</v>
      </c>
      <c r="N39" s="87">
        <v>1.9107537077091725</v>
      </c>
      <c r="O39" s="87">
        <v>1.9107891872872662</v>
      </c>
      <c r="P39" s="87">
        <v>0.95536807929761702</v>
      </c>
      <c r="Q39" s="87">
        <v>0.95536543782092354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1.0000100000000001</v>
      </c>
      <c r="F40" s="87">
        <v>0.99997000000000003</v>
      </c>
      <c r="G40" s="87">
        <v>0</v>
      </c>
      <c r="H40" s="87">
        <v>0</v>
      </c>
      <c r="I40" s="87">
        <v>0</v>
      </c>
      <c r="J40" s="87">
        <v>0.79930000000000001</v>
      </c>
      <c r="K40" s="87">
        <v>3.7959299999999994</v>
      </c>
      <c r="L40" s="87">
        <v>1.5048637028534306</v>
      </c>
      <c r="M40" s="87">
        <v>1.6960610391090023</v>
      </c>
      <c r="N40" s="87">
        <v>1.9113669287742723</v>
      </c>
      <c r="O40" s="87">
        <v>1.9110108256900484</v>
      </c>
      <c r="P40" s="87">
        <v>1.8861977009599495</v>
      </c>
      <c r="Q40" s="87">
        <v>1.8390894413553147</v>
      </c>
    </row>
    <row r="41" spans="1:17" x14ac:dyDescent="0.25">
      <c r="A41" s="88" t="s">
        <v>26</v>
      </c>
      <c r="B41" s="87">
        <v>350.3371302344429</v>
      </c>
      <c r="C41" s="87">
        <v>349.33316623074563</v>
      </c>
      <c r="D41" s="87">
        <v>331.99214184930213</v>
      </c>
      <c r="E41" s="87">
        <v>208.4710743511821</v>
      </c>
      <c r="F41" s="87">
        <v>546.92489236887411</v>
      </c>
      <c r="G41" s="87">
        <v>536.90147638078452</v>
      </c>
      <c r="H41" s="87">
        <v>665.31379096313901</v>
      </c>
      <c r="I41" s="87">
        <v>552.8232439789972</v>
      </c>
      <c r="J41" s="87">
        <v>360.23084674079917</v>
      </c>
      <c r="K41" s="87">
        <v>390.45967019802617</v>
      </c>
      <c r="L41" s="87">
        <v>352.47880073751026</v>
      </c>
      <c r="M41" s="87">
        <v>218.91231195824187</v>
      </c>
      <c r="N41" s="87">
        <v>225.63265673381147</v>
      </c>
      <c r="O41" s="87">
        <v>233.34053486291788</v>
      </c>
      <c r="P41" s="87">
        <v>185.33239851604284</v>
      </c>
      <c r="Q41" s="87">
        <v>190.05348772549004</v>
      </c>
    </row>
    <row r="42" spans="1:17" x14ac:dyDescent="0.25">
      <c r="A42" s="88" t="s">
        <v>25</v>
      </c>
      <c r="B42" s="87">
        <v>68.022154713188129</v>
      </c>
      <c r="C42" s="87">
        <v>60.69847</v>
      </c>
      <c r="D42" s="87">
        <v>58.31221</v>
      </c>
      <c r="E42" s="87">
        <v>2.0998700000000001</v>
      </c>
      <c r="F42" s="87">
        <v>0.89985999999999999</v>
      </c>
      <c r="G42" s="87">
        <v>0.57322135905978433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14.307180830141411</v>
      </c>
      <c r="O42" s="87">
        <v>15.477303178574674</v>
      </c>
      <c r="P42" s="87">
        <v>13.232028533411762</v>
      </c>
      <c r="Q42" s="87">
        <v>14.664953578256897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2.8933</v>
      </c>
      <c r="F43" s="87">
        <v>3.39961</v>
      </c>
      <c r="G43" s="87">
        <v>5.8039547767878616</v>
      </c>
      <c r="H43" s="87">
        <v>7.79033</v>
      </c>
      <c r="I43" s="87">
        <v>9.3749699999999976</v>
      </c>
      <c r="J43" s="87">
        <v>23.701820000000001</v>
      </c>
      <c r="K43" s="87">
        <v>27.117459999999998</v>
      </c>
      <c r="L43" s="87">
        <v>39.552858568294035</v>
      </c>
      <c r="M43" s="87">
        <v>28.58986468817881</v>
      </c>
      <c r="N43" s="87">
        <v>32.626044349313084</v>
      </c>
      <c r="O43" s="87">
        <v>95.060043609422834</v>
      </c>
      <c r="P43" s="87">
        <v>47.219989325173778</v>
      </c>
      <c r="Q43" s="87">
        <v>51.232275449327965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457.80748999999997</v>
      </c>
      <c r="F44" s="87">
        <v>377.68164999999999</v>
      </c>
      <c r="G44" s="87">
        <v>381.65131071561353</v>
      </c>
      <c r="H44" s="87">
        <v>187.99574000000001</v>
      </c>
      <c r="I44" s="87">
        <v>228.90155999999996</v>
      </c>
      <c r="J44" s="87">
        <v>300.49741999999998</v>
      </c>
      <c r="K44" s="87">
        <v>277.09180999999995</v>
      </c>
      <c r="L44" s="87">
        <v>313.74794244647109</v>
      </c>
      <c r="M44" s="87">
        <v>314.67937131447201</v>
      </c>
      <c r="N44" s="87">
        <v>313.96240450577079</v>
      </c>
      <c r="O44" s="87">
        <v>284.51395698855617</v>
      </c>
      <c r="P44" s="87">
        <v>262.92201820926226</v>
      </c>
      <c r="Q44" s="87">
        <v>237.14898514121484</v>
      </c>
    </row>
    <row r="45" spans="1:17" x14ac:dyDescent="0.25">
      <c r="A45" s="156" t="s">
        <v>291</v>
      </c>
      <c r="B45" s="204">
        <v>69.130313393591976</v>
      </c>
      <c r="C45" s="204">
        <v>69.982603936196469</v>
      </c>
      <c r="D45" s="204">
        <v>69.813059159782554</v>
      </c>
      <c r="E45" s="204">
        <v>97.700483461946064</v>
      </c>
      <c r="F45" s="204">
        <v>107.25109970636265</v>
      </c>
      <c r="G45" s="204">
        <v>106.63165470155631</v>
      </c>
      <c r="H45" s="204">
        <v>108.15959415588183</v>
      </c>
      <c r="I45" s="204">
        <v>108.71882189425678</v>
      </c>
      <c r="J45" s="204">
        <v>131.94982593761247</v>
      </c>
      <c r="K45" s="204">
        <v>113.84368668456275</v>
      </c>
      <c r="L45" s="204">
        <v>122.41264859502354</v>
      </c>
      <c r="M45" s="204">
        <v>125.44312552938455</v>
      </c>
      <c r="N45" s="204">
        <v>126.37841421370598</v>
      </c>
      <c r="O45" s="204">
        <v>129.60917389650865</v>
      </c>
      <c r="P45" s="204">
        <v>125.32817502689214</v>
      </c>
      <c r="Q45" s="204">
        <v>113.12557552021434</v>
      </c>
    </row>
    <row r="46" spans="1:17" x14ac:dyDescent="0.25">
      <c r="A46" s="72" t="s">
        <v>290</v>
      </c>
      <c r="B46" s="306">
        <v>147.4579434618488</v>
      </c>
      <c r="C46" s="306">
        <v>158.04930763632393</v>
      </c>
      <c r="D46" s="306">
        <v>149.74614759133067</v>
      </c>
      <c r="E46" s="306">
        <v>229.53805627024502</v>
      </c>
      <c r="F46" s="306">
        <v>25.97544484340726</v>
      </c>
      <c r="G46" s="306">
        <v>33.330742720558192</v>
      </c>
      <c r="H46" s="306">
        <v>102.35219761461995</v>
      </c>
      <c r="I46" s="306">
        <v>187.91637089274607</v>
      </c>
      <c r="J46" s="306">
        <v>598.93772132324591</v>
      </c>
      <c r="K46" s="306">
        <v>318.09752029997469</v>
      </c>
      <c r="L46" s="306">
        <v>470.05111206666066</v>
      </c>
      <c r="M46" s="306">
        <v>708.38004140649832</v>
      </c>
      <c r="N46" s="306">
        <v>698.15747243115175</v>
      </c>
      <c r="O46" s="306">
        <v>700.38390908451981</v>
      </c>
      <c r="P46" s="306">
        <v>787.56171344727136</v>
      </c>
      <c r="Q46" s="306">
        <v>690.01388102357419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0.99999999999999967</v>
      </c>
      <c r="C50" s="77">
        <f t="shared" si="0"/>
        <v>1.0000000000000002</v>
      </c>
      <c r="D50" s="77">
        <f t="shared" si="0"/>
        <v>1</v>
      </c>
      <c r="E50" s="77">
        <f t="shared" si="0"/>
        <v>1.0000000000000002</v>
      </c>
      <c r="F50" s="77">
        <f t="shared" si="0"/>
        <v>0.99999999999999978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1.0000000000000002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1.0000000000000004</v>
      </c>
      <c r="O50" s="77">
        <f t="shared" si="0"/>
        <v>1.0000000000000002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2.8820868557684901E-2</v>
      </c>
      <c r="C51" s="203">
        <f t="shared" si="1"/>
        <v>2.8820868557684915E-2</v>
      </c>
      <c r="D51" s="203">
        <f t="shared" si="1"/>
        <v>2.8820868557684912E-2</v>
      </c>
      <c r="E51" s="203">
        <f t="shared" si="1"/>
        <v>2.8820868557684915E-2</v>
      </c>
      <c r="F51" s="203">
        <f t="shared" si="1"/>
        <v>2.8820868557684908E-2</v>
      </c>
      <c r="G51" s="203">
        <f t="shared" si="1"/>
        <v>2.8820868557684912E-2</v>
      </c>
      <c r="H51" s="203">
        <f t="shared" si="1"/>
        <v>2.8820868557684905E-2</v>
      </c>
      <c r="I51" s="203">
        <f t="shared" si="1"/>
        <v>2.8820868557684919E-2</v>
      </c>
      <c r="J51" s="203">
        <f t="shared" si="1"/>
        <v>2.8820868557684919E-2</v>
      </c>
      <c r="K51" s="203">
        <f t="shared" si="1"/>
        <v>2.8820868557684912E-2</v>
      </c>
      <c r="L51" s="203">
        <f t="shared" si="1"/>
        <v>2.8820868557684919E-2</v>
      </c>
      <c r="M51" s="203">
        <f t="shared" si="1"/>
        <v>2.8820868557684912E-2</v>
      </c>
      <c r="N51" s="203">
        <f t="shared" si="1"/>
        <v>2.8820868557684922E-2</v>
      </c>
      <c r="O51" s="203">
        <f t="shared" si="1"/>
        <v>2.8820868557684915E-2</v>
      </c>
      <c r="P51" s="203">
        <f t="shared" si="1"/>
        <v>2.8820868557684908E-2</v>
      </c>
      <c r="Q51" s="203">
        <f t="shared" si="1"/>
        <v>2.8820868557684912E-2</v>
      </c>
    </row>
    <row r="52" spans="1:17" x14ac:dyDescent="0.25">
      <c r="A52" s="76" t="s">
        <v>82</v>
      </c>
      <c r="B52" s="202">
        <f t="shared" ref="B52:Q52" si="2">IF(B$7=0,0,B$7/B$5)</f>
        <v>3.9196381238451469E-2</v>
      </c>
      <c r="C52" s="202">
        <f t="shared" si="2"/>
        <v>3.919638123845149E-2</v>
      </c>
      <c r="D52" s="202">
        <f t="shared" si="2"/>
        <v>3.9196381238451483E-2</v>
      </c>
      <c r="E52" s="202">
        <f t="shared" si="2"/>
        <v>3.919638123845149E-2</v>
      </c>
      <c r="F52" s="202">
        <f t="shared" si="2"/>
        <v>3.9196381238451476E-2</v>
      </c>
      <c r="G52" s="202">
        <f t="shared" si="2"/>
        <v>3.9196381238451483E-2</v>
      </c>
      <c r="H52" s="202">
        <f t="shared" si="2"/>
        <v>3.9196381238451476E-2</v>
      </c>
      <c r="I52" s="202">
        <f t="shared" si="2"/>
        <v>3.919638123845149E-2</v>
      </c>
      <c r="J52" s="202">
        <f t="shared" si="2"/>
        <v>3.919638123845149E-2</v>
      </c>
      <c r="K52" s="202">
        <f t="shared" si="2"/>
        <v>3.9196381238451483E-2</v>
      </c>
      <c r="L52" s="202">
        <f t="shared" si="2"/>
        <v>3.919638123845149E-2</v>
      </c>
      <c r="M52" s="202">
        <f t="shared" si="2"/>
        <v>3.9196381238451483E-2</v>
      </c>
      <c r="N52" s="202">
        <f t="shared" si="2"/>
        <v>3.9196381238451497E-2</v>
      </c>
      <c r="O52" s="202">
        <f t="shared" si="2"/>
        <v>3.919638123845149E-2</v>
      </c>
      <c r="P52" s="202">
        <f t="shared" si="2"/>
        <v>3.9196381238451483E-2</v>
      </c>
      <c r="Q52" s="202">
        <f t="shared" si="2"/>
        <v>3.9196381238451483E-2</v>
      </c>
    </row>
    <row r="53" spans="1:17" x14ac:dyDescent="0.25">
      <c r="A53" s="76" t="s">
        <v>81</v>
      </c>
      <c r="B53" s="202">
        <f t="shared" ref="B53:Q53" si="3">IF(B$8=0,0,B$8/B$5)</f>
        <v>4.8419059176910646E-2</v>
      </c>
      <c r="C53" s="202">
        <f t="shared" si="3"/>
        <v>4.8419059176910667E-2</v>
      </c>
      <c r="D53" s="202">
        <f t="shared" si="3"/>
        <v>4.841905917691066E-2</v>
      </c>
      <c r="E53" s="202">
        <f t="shared" si="3"/>
        <v>4.8419059176910667E-2</v>
      </c>
      <c r="F53" s="202">
        <f t="shared" si="3"/>
        <v>4.8419059176910653E-2</v>
      </c>
      <c r="G53" s="202">
        <f t="shared" si="3"/>
        <v>4.841905917691066E-2</v>
      </c>
      <c r="H53" s="202">
        <f t="shared" si="3"/>
        <v>4.8419059176910653E-2</v>
      </c>
      <c r="I53" s="202">
        <f t="shared" si="3"/>
        <v>4.8419059176910674E-2</v>
      </c>
      <c r="J53" s="202">
        <f t="shared" si="3"/>
        <v>4.841905917691066E-2</v>
      </c>
      <c r="K53" s="202">
        <f t="shared" si="3"/>
        <v>4.841905917691066E-2</v>
      </c>
      <c r="L53" s="202">
        <f t="shared" si="3"/>
        <v>4.8419059176910674E-2</v>
      </c>
      <c r="M53" s="202">
        <f t="shared" si="3"/>
        <v>4.8419059176910667E-2</v>
      </c>
      <c r="N53" s="202">
        <f t="shared" si="3"/>
        <v>4.8419059176910674E-2</v>
      </c>
      <c r="O53" s="202">
        <f t="shared" si="3"/>
        <v>4.8419059176910667E-2</v>
      </c>
      <c r="P53" s="202">
        <f t="shared" si="3"/>
        <v>4.841905917691066E-2</v>
      </c>
      <c r="Q53" s="202">
        <f t="shared" si="3"/>
        <v>4.841905917691066E-2</v>
      </c>
    </row>
    <row r="54" spans="1:17" x14ac:dyDescent="0.25">
      <c r="A54" s="76" t="s">
        <v>80</v>
      </c>
      <c r="B54" s="202">
        <f t="shared" ref="B54:Q54" si="4">IF(B$9=0,0,B$9/B$5)</f>
        <v>2.9973703299992303E-2</v>
      </c>
      <c r="C54" s="202">
        <f t="shared" si="4"/>
        <v>2.9973703299992313E-2</v>
      </c>
      <c r="D54" s="202">
        <f t="shared" si="4"/>
        <v>2.9973703299992313E-2</v>
      </c>
      <c r="E54" s="202">
        <f t="shared" si="4"/>
        <v>2.9973703299992313E-2</v>
      </c>
      <c r="F54" s="202">
        <f t="shared" si="4"/>
        <v>2.9973703299992306E-2</v>
      </c>
      <c r="G54" s="202">
        <f t="shared" si="4"/>
        <v>2.997370329999231E-2</v>
      </c>
      <c r="H54" s="202">
        <f t="shared" si="4"/>
        <v>2.9973703299992306E-2</v>
      </c>
      <c r="I54" s="202">
        <f t="shared" si="4"/>
        <v>2.9973703299992317E-2</v>
      </c>
      <c r="J54" s="202">
        <f t="shared" si="4"/>
        <v>2.9973703299992313E-2</v>
      </c>
      <c r="K54" s="202">
        <f t="shared" si="4"/>
        <v>2.997370329999231E-2</v>
      </c>
      <c r="L54" s="202">
        <f t="shared" si="4"/>
        <v>2.9973703299992317E-2</v>
      </c>
      <c r="M54" s="202">
        <f t="shared" si="4"/>
        <v>2.9973703299992313E-2</v>
      </c>
      <c r="N54" s="202">
        <f t="shared" si="4"/>
        <v>2.9973703299992317E-2</v>
      </c>
      <c r="O54" s="202">
        <f t="shared" si="4"/>
        <v>2.9973703299992317E-2</v>
      </c>
      <c r="P54" s="202">
        <f t="shared" si="4"/>
        <v>2.9973703299992306E-2</v>
      </c>
      <c r="Q54" s="202">
        <f t="shared" si="4"/>
        <v>2.9973703299992313E-2</v>
      </c>
    </row>
    <row r="55" spans="1:17" x14ac:dyDescent="0.25">
      <c r="A55" s="129" t="s">
        <v>79</v>
      </c>
      <c r="B55" s="201">
        <f t="shared" ref="B55:Q55" si="5">IF(B$10=0,0,B$10/B$5)</f>
        <v>3.1126538042299697E-2</v>
      </c>
      <c r="C55" s="201">
        <f t="shared" si="5"/>
        <v>3.1126538042299708E-2</v>
      </c>
      <c r="D55" s="201">
        <f t="shared" si="5"/>
        <v>3.1126538042299697E-2</v>
      </c>
      <c r="E55" s="201">
        <f t="shared" si="5"/>
        <v>3.1126538042299704E-2</v>
      </c>
      <c r="F55" s="201">
        <f t="shared" si="5"/>
        <v>3.1126538042299697E-2</v>
      </c>
      <c r="G55" s="201">
        <f t="shared" si="5"/>
        <v>3.1126538042299711E-2</v>
      </c>
      <c r="H55" s="201">
        <f t="shared" si="5"/>
        <v>3.1126538042299701E-2</v>
      </c>
      <c r="I55" s="201">
        <f t="shared" si="5"/>
        <v>3.1126538042299704E-2</v>
      </c>
      <c r="J55" s="201">
        <f t="shared" si="5"/>
        <v>3.1126538042299704E-2</v>
      </c>
      <c r="K55" s="201">
        <f t="shared" si="5"/>
        <v>3.1126538042299708E-2</v>
      </c>
      <c r="L55" s="201">
        <f t="shared" si="5"/>
        <v>3.1126538042299711E-2</v>
      </c>
      <c r="M55" s="201">
        <f t="shared" si="5"/>
        <v>3.1126538042299708E-2</v>
      </c>
      <c r="N55" s="201">
        <f t="shared" si="5"/>
        <v>3.1126538042299718E-2</v>
      </c>
      <c r="O55" s="201">
        <f t="shared" si="5"/>
        <v>3.1126538042299715E-2</v>
      </c>
      <c r="P55" s="201">
        <f t="shared" si="5"/>
        <v>3.1126538042299708E-2</v>
      </c>
      <c r="Q55" s="201">
        <f t="shared" si="5"/>
        <v>3.1126538042299711E-2</v>
      </c>
    </row>
    <row r="56" spans="1:17" x14ac:dyDescent="0.25">
      <c r="A56" s="127" t="s">
        <v>295</v>
      </c>
      <c r="B56" s="200">
        <f t="shared" ref="B56:Q56" si="6">IF(B$15=0,0,B$15/B$5)</f>
        <v>0.19293713632012821</v>
      </c>
      <c r="C56" s="200">
        <f t="shared" si="6"/>
        <v>0.19293713632012827</v>
      </c>
      <c r="D56" s="200">
        <f t="shared" si="6"/>
        <v>0.19293713632012824</v>
      </c>
      <c r="E56" s="200">
        <f t="shared" si="6"/>
        <v>0.19293713632012829</v>
      </c>
      <c r="F56" s="200">
        <f t="shared" si="6"/>
        <v>0.19293713632012821</v>
      </c>
      <c r="G56" s="200">
        <f t="shared" si="6"/>
        <v>0.19293713632012824</v>
      </c>
      <c r="H56" s="200">
        <f t="shared" si="6"/>
        <v>0.19293713632012821</v>
      </c>
      <c r="I56" s="200">
        <f t="shared" si="6"/>
        <v>0.19293713632012827</v>
      </c>
      <c r="J56" s="200">
        <f t="shared" si="6"/>
        <v>0.19293713632012827</v>
      </c>
      <c r="K56" s="200">
        <f t="shared" si="6"/>
        <v>0.19293713632012824</v>
      </c>
      <c r="L56" s="200">
        <f t="shared" si="6"/>
        <v>0.19293713632012827</v>
      </c>
      <c r="M56" s="200">
        <f t="shared" si="6"/>
        <v>0.19293713632012824</v>
      </c>
      <c r="N56" s="200">
        <f t="shared" si="6"/>
        <v>0.19293713632012829</v>
      </c>
      <c r="O56" s="200">
        <f t="shared" si="6"/>
        <v>0.19293713632012827</v>
      </c>
      <c r="P56" s="200">
        <f t="shared" si="6"/>
        <v>0.19293713632012824</v>
      </c>
      <c r="Q56" s="200">
        <f t="shared" si="6"/>
        <v>0.19293713632012824</v>
      </c>
    </row>
    <row r="57" spans="1:17" x14ac:dyDescent="0.25">
      <c r="A57" s="142" t="s">
        <v>301</v>
      </c>
      <c r="B57" s="199">
        <f t="shared" ref="B57:Q57" si="7">IF(B$16=0,0,B$16/B$5)</f>
        <v>0.16203284075493618</v>
      </c>
      <c r="C57" s="199">
        <f t="shared" si="7"/>
        <v>0.15970213165736688</v>
      </c>
      <c r="D57" s="199">
        <f t="shared" si="7"/>
        <v>0.16016124157322689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3.0904295565192013E-2</v>
      </c>
      <c r="C58" s="199">
        <f t="shared" si="8"/>
        <v>3.3235004662761421E-2</v>
      </c>
      <c r="D58" s="199">
        <f t="shared" si="8"/>
        <v>3.2775894746901325E-2</v>
      </c>
      <c r="E58" s="199">
        <f t="shared" si="8"/>
        <v>0.19293713632012829</v>
      </c>
      <c r="F58" s="199">
        <f t="shared" si="8"/>
        <v>0.19293713632012821</v>
      </c>
      <c r="G58" s="199">
        <f t="shared" si="8"/>
        <v>0.19293713632012824</v>
      </c>
      <c r="H58" s="199">
        <f t="shared" si="8"/>
        <v>0.19293713632012821</v>
      </c>
      <c r="I58" s="199">
        <f t="shared" si="8"/>
        <v>0.19293713632012827</v>
      </c>
      <c r="J58" s="199">
        <f t="shared" si="8"/>
        <v>0.19293713632012827</v>
      </c>
      <c r="K58" s="199">
        <f t="shared" si="8"/>
        <v>0.19293713632012824</v>
      </c>
      <c r="L58" s="199">
        <f t="shared" si="8"/>
        <v>0.19293713632012827</v>
      </c>
      <c r="M58" s="199">
        <f t="shared" si="8"/>
        <v>0.19293713632012824</v>
      </c>
      <c r="N58" s="199">
        <f t="shared" si="8"/>
        <v>0.19293713632012829</v>
      </c>
      <c r="O58" s="199">
        <f t="shared" si="8"/>
        <v>0.19293713632012827</v>
      </c>
      <c r="P58" s="199">
        <f t="shared" si="8"/>
        <v>0.19293713632012824</v>
      </c>
      <c r="Q58" s="199">
        <f t="shared" si="8"/>
        <v>0.19293713632012824</v>
      </c>
    </row>
    <row r="59" spans="1:17" x14ac:dyDescent="0.25">
      <c r="A59" s="127" t="s">
        <v>294</v>
      </c>
      <c r="B59" s="200">
        <f t="shared" ref="B59:Q59" si="9">IF(B$23=0,0,B$23/B$5)</f>
        <v>9.3712323355490845E-2</v>
      </c>
      <c r="C59" s="200">
        <f t="shared" si="9"/>
        <v>9.3712323355490887E-2</v>
      </c>
      <c r="D59" s="200">
        <f t="shared" si="9"/>
        <v>9.3712323355490859E-2</v>
      </c>
      <c r="E59" s="200">
        <f t="shared" si="9"/>
        <v>9.3712323355490901E-2</v>
      </c>
      <c r="F59" s="200">
        <f t="shared" si="9"/>
        <v>9.3712323355490859E-2</v>
      </c>
      <c r="G59" s="200">
        <f t="shared" si="9"/>
        <v>9.3712323355490873E-2</v>
      </c>
      <c r="H59" s="200">
        <f t="shared" si="9"/>
        <v>9.3712323355490859E-2</v>
      </c>
      <c r="I59" s="200">
        <f t="shared" si="9"/>
        <v>9.3712323355490887E-2</v>
      </c>
      <c r="J59" s="200">
        <f t="shared" si="9"/>
        <v>9.3712323355490887E-2</v>
      </c>
      <c r="K59" s="200">
        <f t="shared" si="9"/>
        <v>9.3712323355490873E-2</v>
      </c>
      <c r="L59" s="200">
        <f t="shared" si="9"/>
        <v>9.3712323355490887E-2</v>
      </c>
      <c r="M59" s="200">
        <f t="shared" si="9"/>
        <v>9.3712323355490873E-2</v>
      </c>
      <c r="N59" s="200">
        <f t="shared" si="9"/>
        <v>9.3712323355490901E-2</v>
      </c>
      <c r="O59" s="200">
        <f t="shared" si="9"/>
        <v>9.3712323355490887E-2</v>
      </c>
      <c r="P59" s="200">
        <f t="shared" si="9"/>
        <v>9.3712323355490873E-2</v>
      </c>
      <c r="Q59" s="200">
        <f t="shared" si="9"/>
        <v>9.3712323355490873E-2</v>
      </c>
    </row>
    <row r="60" spans="1:17" x14ac:dyDescent="0.25">
      <c r="A60" s="142" t="s">
        <v>299</v>
      </c>
      <c r="B60" s="199">
        <f t="shared" ref="B60:Q60" si="10">IF(B$24=0,0,B$24/B$5)</f>
        <v>7.4969858684392682E-2</v>
      </c>
      <c r="C60" s="199">
        <f t="shared" si="10"/>
        <v>7.4969858684392723E-2</v>
      </c>
      <c r="D60" s="199">
        <f t="shared" si="10"/>
        <v>7.496985868439271E-2</v>
      </c>
      <c r="E60" s="199">
        <f t="shared" si="10"/>
        <v>7.4969858684392723E-2</v>
      </c>
      <c r="F60" s="199">
        <f t="shared" si="10"/>
        <v>7.4969858684392696E-2</v>
      </c>
      <c r="G60" s="199">
        <f t="shared" si="10"/>
        <v>7.496985868439271E-2</v>
      </c>
      <c r="H60" s="199">
        <f t="shared" si="10"/>
        <v>7.4969858684392696E-2</v>
      </c>
      <c r="I60" s="199">
        <f t="shared" si="10"/>
        <v>7.4969858684392723E-2</v>
      </c>
      <c r="J60" s="199">
        <f t="shared" si="10"/>
        <v>7.496985868439271E-2</v>
      </c>
      <c r="K60" s="199">
        <f t="shared" si="10"/>
        <v>7.496985868439271E-2</v>
      </c>
      <c r="L60" s="199">
        <f t="shared" si="10"/>
        <v>7.4969858684392723E-2</v>
      </c>
      <c r="M60" s="199">
        <f t="shared" si="10"/>
        <v>7.496985868439271E-2</v>
      </c>
      <c r="N60" s="199">
        <f t="shared" si="10"/>
        <v>7.4969858684392737E-2</v>
      </c>
      <c r="O60" s="199">
        <f t="shared" si="10"/>
        <v>7.4969858684392723E-2</v>
      </c>
      <c r="P60" s="199">
        <f t="shared" si="10"/>
        <v>7.496985868439271E-2</v>
      </c>
      <c r="Q60" s="199">
        <f t="shared" si="10"/>
        <v>7.496985868439271E-2</v>
      </c>
    </row>
    <row r="61" spans="1:17" x14ac:dyDescent="0.25">
      <c r="A61" s="142" t="s">
        <v>298</v>
      </c>
      <c r="B61" s="199">
        <f t="shared" ref="B61:Q61" si="11">IF(B$25=0,0,B$25/B$5)</f>
        <v>1.8742464671098157E-2</v>
      </c>
      <c r="C61" s="199">
        <f t="shared" si="11"/>
        <v>1.8742464671098167E-2</v>
      </c>
      <c r="D61" s="199">
        <f t="shared" si="11"/>
        <v>1.8742464671098163E-2</v>
      </c>
      <c r="E61" s="199">
        <f t="shared" si="11"/>
        <v>1.874246467109817E-2</v>
      </c>
      <c r="F61" s="199">
        <f t="shared" si="11"/>
        <v>1.874246467109816E-2</v>
      </c>
      <c r="G61" s="199">
        <f t="shared" si="11"/>
        <v>1.8742464671098163E-2</v>
      </c>
      <c r="H61" s="199">
        <f t="shared" si="11"/>
        <v>1.874246467109816E-2</v>
      </c>
      <c r="I61" s="199">
        <f t="shared" si="11"/>
        <v>1.8742464671098167E-2</v>
      </c>
      <c r="J61" s="199">
        <f t="shared" si="11"/>
        <v>1.8742464671098167E-2</v>
      </c>
      <c r="K61" s="199">
        <f t="shared" si="11"/>
        <v>1.8742464671098163E-2</v>
      </c>
      <c r="L61" s="199">
        <f t="shared" si="11"/>
        <v>1.8742464671098167E-2</v>
      </c>
      <c r="M61" s="199">
        <f t="shared" si="11"/>
        <v>1.8742464671098163E-2</v>
      </c>
      <c r="N61" s="199">
        <f t="shared" si="11"/>
        <v>1.874246467109817E-2</v>
      </c>
      <c r="O61" s="199">
        <f t="shared" si="11"/>
        <v>1.8742464671098163E-2</v>
      </c>
      <c r="P61" s="199">
        <f t="shared" si="11"/>
        <v>1.8742464671098163E-2</v>
      </c>
      <c r="Q61" s="199">
        <f t="shared" si="11"/>
        <v>1.8742464671098163E-2</v>
      </c>
    </row>
    <row r="62" spans="1:17" x14ac:dyDescent="0.25">
      <c r="A62" s="127" t="s">
        <v>293</v>
      </c>
      <c r="B62" s="200">
        <f t="shared" ref="B62:Q62" si="12">IF(B$26=0,0,B$26/B$5)</f>
        <v>0.27562448045732607</v>
      </c>
      <c r="C62" s="200">
        <f t="shared" si="12"/>
        <v>0.27562448045732618</v>
      </c>
      <c r="D62" s="200">
        <f t="shared" si="12"/>
        <v>0.27562448045732602</v>
      </c>
      <c r="E62" s="200">
        <f t="shared" si="12"/>
        <v>0.27562448045732607</v>
      </c>
      <c r="F62" s="200">
        <f t="shared" si="12"/>
        <v>0.27562448045732602</v>
      </c>
      <c r="G62" s="200">
        <f t="shared" si="12"/>
        <v>0.27562448045732607</v>
      </c>
      <c r="H62" s="200">
        <f t="shared" si="12"/>
        <v>0.27562448045732596</v>
      </c>
      <c r="I62" s="200">
        <f t="shared" si="12"/>
        <v>0.27562448045732618</v>
      </c>
      <c r="J62" s="200">
        <f t="shared" si="12"/>
        <v>0.27562448045732613</v>
      </c>
      <c r="K62" s="200">
        <f t="shared" si="12"/>
        <v>0.27562448045732596</v>
      </c>
      <c r="L62" s="200">
        <f t="shared" si="12"/>
        <v>0.27562448045732607</v>
      </c>
      <c r="M62" s="200">
        <f t="shared" si="12"/>
        <v>0.27562448045732596</v>
      </c>
      <c r="N62" s="200">
        <f t="shared" si="12"/>
        <v>0.27562448045732624</v>
      </c>
      <c r="O62" s="200">
        <f t="shared" si="12"/>
        <v>0.27562448045732613</v>
      </c>
      <c r="P62" s="200">
        <f t="shared" si="12"/>
        <v>0.27562448045732602</v>
      </c>
      <c r="Q62" s="200">
        <f t="shared" si="12"/>
        <v>0.27562448045732613</v>
      </c>
    </row>
    <row r="63" spans="1:17" x14ac:dyDescent="0.25">
      <c r="A63" s="142" t="s">
        <v>297</v>
      </c>
      <c r="B63" s="199">
        <f t="shared" ref="B63:Q63" si="13">IF(B$27=0,0,B$27/B$5)</f>
        <v>0.27562448045732607</v>
      </c>
      <c r="C63" s="199">
        <f t="shared" si="13"/>
        <v>0.27562448045732618</v>
      </c>
      <c r="D63" s="199">
        <f t="shared" si="13"/>
        <v>0.27562448045732602</v>
      </c>
      <c r="E63" s="199">
        <f t="shared" si="13"/>
        <v>0.24627998741331009</v>
      </c>
      <c r="F63" s="199">
        <f t="shared" si="13"/>
        <v>0.24627998741330989</v>
      </c>
      <c r="G63" s="199">
        <f t="shared" si="13"/>
        <v>0.24627998741331017</v>
      </c>
      <c r="H63" s="199">
        <f t="shared" si="13"/>
        <v>0.2462799874133097</v>
      </c>
      <c r="I63" s="199">
        <f t="shared" si="13"/>
        <v>0.24627998741331011</v>
      </c>
      <c r="J63" s="199">
        <f t="shared" si="13"/>
        <v>0.24627998741330984</v>
      </c>
      <c r="K63" s="199">
        <f t="shared" si="13"/>
        <v>0.24627998741330981</v>
      </c>
      <c r="L63" s="199">
        <f t="shared" si="13"/>
        <v>0.24627998741330984</v>
      </c>
      <c r="M63" s="199">
        <f t="shared" si="13"/>
        <v>0.24627998741330973</v>
      </c>
      <c r="N63" s="199">
        <f t="shared" si="13"/>
        <v>0.24627998741330998</v>
      </c>
      <c r="O63" s="199">
        <f t="shared" si="13"/>
        <v>0.24627998741330984</v>
      </c>
      <c r="P63" s="199">
        <f t="shared" si="13"/>
        <v>0.21531494157260855</v>
      </c>
      <c r="Q63" s="199">
        <f t="shared" si="13"/>
        <v>0.24569524010921384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2.9344493044016002E-2</v>
      </c>
      <c r="F64" s="199">
        <f t="shared" si="14"/>
        <v>2.9344493044016123E-2</v>
      </c>
      <c r="G64" s="199">
        <f t="shared" si="14"/>
        <v>2.9344493044015946E-2</v>
      </c>
      <c r="H64" s="199">
        <f t="shared" si="14"/>
        <v>2.9344493044016283E-2</v>
      </c>
      <c r="I64" s="199">
        <f t="shared" si="14"/>
        <v>2.9344493044016044E-2</v>
      </c>
      <c r="J64" s="199">
        <f t="shared" si="14"/>
        <v>2.9344493044016307E-2</v>
      </c>
      <c r="K64" s="199">
        <f t="shared" si="14"/>
        <v>2.9344493044016155E-2</v>
      </c>
      <c r="L64" s="199">
        <f t="shared" si="14"/>
        <v>2.934449304401621E-2</v>
      </c>
      <c r="M64" s="199">
        <f t="shared" si="14"/>
        <v>2.9344493044016262E-2</v>
      </c>
      <c r="N64" s="199">
        <f t="shared" si="14"/>
        <v>2.9344493044016259E-2</v>
      </c>
      <c r="O64" s="199">
        <f t="shared" si="14"/>
        <v>2.9344493044016311E-2</v>
      </c>
      <c r="P64" s="199">
        <f t="shared" si="14"/>
        <v>6.0309538884717497E-2</v>
      </c>
      <c r="Q64" s="199">
        <f t="shared" si="14"/>
        <v>2.9929240348112306E-2</v>
      </c>
    </row>
    <row r="65" spans="1:17" x14ac:dyDescent="0.25">
      <c r="A65" s="127" t="s">
        <v>292</v>
      </c>
      <c r="B65" s="200">
        <f t="shared" ref="B65:Q65" si="15">IF(B$34=0,0,B$34/B$5)</f>
        <v>0.19110603766978737</v>
      </c>
      <c r="C65" s="200">
        <f t="shared" si="15"/>
        <v>0.188341737540067</v>
      </c>
      <c r="D65" s="200">
        <f t="shared" si="15"/>
        <v>0.19084329493946767</v>
      </c>
      <c r="E65" s="200">
        <f t="shared" si="15"/>
        <v>0.18633525679610502</v>
      </c>
      <c r="F65" s="200">
        <f t="shared" si="15"/>
        <v>0.23279920979707239</v>
      </c>
      <c r="G65" s="200">
        <f t="shared" si="15"/>
        <v>0.23124721230911727</v>
      </c>
      <c r="H65" s="200">
        <f t="shared" si="15"/>
        <v>0.21727351772337192</v>
      </c>
      <c r="I65" s="200">
        <f t="shared" si="15"/>
        <v>0.2000270320908773</v>
      </c>
      <c r="J65" s="200">
        <f t="shared" si="15"/>
        <v>0.13805187182159759</v>
      </c>
      <c r="K65" s="200">
        <f t="shared" si="15"/>
        <v>0.17652843058957979</v>
      </c>
      <c r="L65" s="200">
        <f t="shared" si="15"/>
        <v>0.15347013497962844</v>
      </c>
      <c r="M65" s="200">
        <f t="shared" si="15"/>
        <v>0.11362295919824912</v>
      </c>
      <c r="N65" s="200">
        <f t="shared" si="15"/>
        <v>0.11632805866146553</v>
      </c>
      <c r="O65" s="200">
        <f t="shared" si="15"/>
        <v>0.11898567009974155</v>
      </c>
      <c r="P65" s="200">
        <f t="shared" si="15"/>
        <v>9.9577707028334128E-2</v>
      </c>
      <c r="Q65" s="200">
        <f t="shared" si="15"/>
        <v>0.10364496554266961</v>
      </c>
    </row>
    <row r="66" spans="1:17" x14ac:dyDescent="0.25">
      <c r="A66" s="127" t="s">
        <v>291</v>
      </c>
      <c r="B66" s="200">
        <f t="shared" ref="B66:Q66" si="16">IF(B$45=0,0,B$45/B$5)</f>
        <v>2.2049958436586071E-2</v>
      </c>
      <c r="C66" s="200">
        <f t="shared" si="16"/>
        <v>2.2049958436586081E-2</v>
      </c>
      <c r="D66" s="200">
        <f t="shared" si="16"/>
        <v>2.2049958436586074E-2</v>
      </c>
      <c r="E66" s="200">
        <f t="shared" si="16"/>
        <v>2.2049958436586085E-2</v>
      </c>
      <c r="F66" s="200">
        <f t="shared" si="16"/>
        <v>2.2049958436586074E-2</v>
      </c>
      <c r="G66" s="200">
        <f t="shared" si="16"/>
        <v>2.2049958436586078E-2</v>
      </c>
      <c r="H66" s="200">
        <f t="shared" si="16"/>
        <v>2.2049958436586071E-2</v>
      </c>
      <c r="I66" s="200">
        <f t="shared" si="16"/>
        <v>2.2049958436586081E-2</v>
      </c>
      <c r="J66" s="200">
        <f t="shared" si="16"/>
        <v>2.2049958436586078E-2</v>
      </c>
      <c r="K66" s="200">
        <f t="shared" si="16"/>
        <v>2.2049958436586078E-2</v>
      </c>
      <c r="L66" s="200">
        <f t="shared" si="16"/>
        <v>2.2049958436586081E-2</v>
      </c>
      <c r="M66" s="200">
        <f t="shared" si="16"/>
        <v>2.2049958436586078E-2</v>
      </c>
      <c r="N66" s="200">
        <f t="shared" si="16"/>
        <v>2.2049958436586085E-2</v>
      </c>
      <c r="O66" s="200">
        <f t="shared" si="16"/>
        <v>2.2049958436586081E-2</v>
      </c>
      <c r="P66" s="200">
        <f t="shared" si="16"/>
        <v>2.2049958436586078E-2</v>
      </c>
      <c r="Q66" s="200">
        <f t="shared" si="16"/>
        <v>2.2049958436586078E-2</v>
      </c>
    </row>
    <row r="67" spans="1:17" x14ac:dyDescent="0.25">
      <c r="A67" s="72" t="s">
        <v>290</v>
      </c>
      <c r="B67" s="71">
        <f t="shared" ref="B67:Q67" si="17">IF(B$46=0,0,B$46/B$5)</f>
        <v>4.7033513445342151E-2</v>
      </c>
      <c r="C67" s="71">
        <f t="shared" si="17"/>
        <v>4.9797813575062536E-2</v>
      </c>
      <c r="D67" s="71">
        <f t="shared" si="17"/>
        <v>4.7296256175662042E-2</v>
      </c>
      <c r="E67" s="71">
        <f t="shared" si="17"/>
        <v>5.180429431902471E-2</v>
      </c>
      <c r="F67" s="71">
        <f t="shared" si="17"/>
        <v>5.34034131805723E-3</v>
      </c>
      <c r="G67" s="71">
        <f t="shared" si="17"/>
        <v>6.8923388060124083E-3</v>
      </c>
      <c r="H67" s="71">
        <f t="shared" si="17"/>
        <v>2.086603339175791E-2</v>
      </c>
      <c r="I67" s="71">
        <f t="shared" si="17"/>
        <v>3.8112519024252174E-2</v>
      </c>
      <c r="J67" s="71">
        <f t="shared" si="17"/>
        <v>0.10008767929353216</v>
      </c>
      <c r="K67" s="71">
        <f t="shared" si="17"/>
        <v>6.1611120525549914E-2</v>
      </c>
      <c r="L67" s="71">
        <f t="shared" si="17"/>
        <v>8.4669416135501274E-2</v>
      </c>
      <c r="M67" s="71">
        <f t="shared" si="17"/>
        <v>0.12451659191688069</v>
      </c>
      <c r="N67" s="71">
        <f t="shared" si="17"/>
        <v>0.12181149245366417</v>
      </c>
      <c r="O67" s="71">
        <f t="shared" si="17"/>
        <v>0.11915388101538817</v>
      </c>
      <c r="P67" s="71">
        <f t="shared" si="17"/>
        <v>0.1385618440867955</v>
      </c>
      <c r="Q67" s="71">
        <f t="shared" si="17"/>
        <v>0.13449458557246008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37.664838342277754</v>
      </c>
      <c r="C71" s="253">
        <f t="shared" si="18"/>
        <v>37.674687982293257</v>
      </c>
      <c r="D71" s="253">
        <f t="shared" si="18"/>
        <v>37.73342582313883</v>
      </c>
      <c r="E71" s="253">
        <f t="shared" si="18"/>
        <v>35.242832387284714</v>
      </c>
      <c r="F71" s="253">
        <f t="shared" si="18"/>
        <v>34.351334438642915</v>
      </c>
      <c r="G71" s="253">
        <f t="shared" si="18"/>
        <v>34.056914928640794</v>
      </c>
      <c r="H71" s="253">
        <f t="shared" si="18"/>
        <v>33.67401135241365</v>
      </c>
      <c r="I71" s="253">
        <f t="shared" si="18"/>
        <v>33.775582068464068</v>
      </c>
      <c r="J71" s="253">
        <f t="shared" si="18"/>
        <v>33.049368754624894</v>
      </c>
      <c r="K71" s="253">
        <f t="shared" si="18"/>
        <v>32.876670487382562</v>
      </c>
      <c r="L71" s="253">
        <f t="shared" si="18"/>
        <v>32.957018030142933</v>
      </c>
      <c r="M71" s="253">
        <f t="shared" si="18"/>
        <v>32.686956486846711</v>
      </c>
      <c r="N71" s="253">
        <f t="shared" si="18"/>
        <v>32.149961751710727</v>
      </c>
      <c r="O71" s="253">
        <f t="shared" si="18"/>
        <v>31.689511138650335</v>
      </c>
      <c r="P71" s="253">
        <f t="shared" si="18"/>
        <v>31.556490975829796</v>
      </c>
      <c r="Q71" s="253">
        <f t="shared" si="18"/>
        <v>31.114323378965885</v>
      </c>
    </row>
    <row r="72" spans="1:17" x14ac:dyDescent="0.25">
      <c r="A72" s="132" t="s">
        <v>83</v>
      </c>
      <c r="B72" s="282">
        <f>IF(B$6=0,0,B$6/MAE!B$5*1000)</f>
        <v>1.0855333551092381</v>
      </c>
      <c r="C72" s="282">
        <f>IF(C$6=0,0,C$6/MAE!C$5*1000)</f>
        <v>1.0858172302894653</v>
      </c>
      <c r="D72" s="282">
        <f>IF(D$6=0,0,D$6/MAE!D$5*1000)</f>
        <v>1.0875101058798378</v>
      </c>
      <c r="E72" s="282">
        <f>IF(E$6=0,0,E$6/MAE!E$5*1000)</f>
        <v>1.0157290398344536</v>
      </c>
      <c r="F72" s="282">
        <f>IF(F$6=0,0,F$6/MAE!F$5*1000)</f>
        <v>0.99003529463720241</v>
      </c>
      <c r="G72" s="282">
        <f>IF(G$6=0,0,G$6/MAE!G$5*1000)</f>
        <v>0.98154986863861349</v>
      </c>
      <c r="H72" s="282">
        <f>IF(H$6=0,0,H$6/MAE!H$5*1000)</f>
        <v>0.97051425499790311</v>
      </c>
      <c r="I72" s="282">
        <f>IF(I$6=0,0,I$6/MAE!I$5*1000)</f>
        <v>0.97344161125450257</v>
      </c>
      <c r="J72" s="282">
        <f>IF(J$6=0,0,J$6/MAE!J$5*1000)</f>
        <v>0.9525115127915027</v>
      </c>
      <c r="K72" s="282">
        <f>IF(K$6=0,0,K$6/MAE!K$5*1000)</f>
        <v>0.94753419873117151</v>
      </c>
      <c r="L72" s="282">
        <f>IF(L$6=0,0,L$6/MAE!L$5*1000)</f>
        <v>0.94984988470000131</v>
      </c>
      <c r="M72" s="282">
        <f>IF(M$6=0,0,M$6/MAE!M$5*1000)</f>
        <v>0.94206647645817521</v>
      </c>
      <c r="N72" s="282">
        <f>IF(N$6=0,0,N$6/MAE!N$5*1000)</f>
        <v>0.92658982178065219</v>
      </c>
      <c r="O72" s="282">
        <f>IF(O$6=0,0,O$6/MAE!O$5*1000)</f>
        <v>0.91331923518433322</v>
      </c>
      <c r="P72" s="282">
        <f>IF(P$6=0,0,P$6/MAE!P$5*1000)</f>
        <v>0.90948547855616058</v>
      </c>
      <c r="Q72" s="282">
        <f>IF(Q$6=0,0,Q$6/MAE!Q$5*1000)</f>
        <v>0.89674182436647853</v>
      </c>
    </row>
    <row r="73" spans="1:17" x14ac:dyDescent="0.25">
      <c r="A73" s="76" t="s">
        <v>82</v>
      </c>
      <c r="B73" s="281">
        <f>IF(B$7=0,0,B$7/MAE!B$5*1000)</f>
        <v>1.476325362948564</v>
      </c>
      <c r="C73" s="281">
        <f>IF(C$7=0,0,C$7/MAE!C$5*1000)</f>
        <v>1.4767114331936726</v>
      </c>
      <c r="D73" s="281">
        <f>IF(D$7=0,0,D$7/MAE!D$5*1000)</f>
        <v>1.4790137439965796</v>
      </c>
      <c r="E73" s="281">
        <f>IF(E$7=0,0,E$7/MAE!E$5*1000)</f>
        <v>1.3813914941748571</v>
      </c>
      <c r="F73" s="281">
        <f>IF(F$7=0,0,F$7/MAE!F$5*1000)</f>
        <v>1.3464480007065955</v>
      </c>
      <c r="G73" s="281">
        <f>IF(G$7=0,0,G$7/MAE!G$5*1000)</f>
        <v>1.3349078213485142</v>
      </c>
      <c r="H73" s="281">
        <f>IF(H$7=0,0,H$7/MAE!H$5*1000)</f>
        <v>1.3198993867971485</v>
      </c>
      <c r="I73" s="281">
        <f>IF(I$7=0,0,I$7/MAE!I$5*1000)</f>
        <v>1.3238805913061236</v>
      </c>
      <c r="J73" s="281">
        <f>IF(J$7=0,0,J$7/MAE!J$5*1000)</f>
        <v>1.2954156573964435</v>
      </c>
      <c r="K73" s="281">
        <f>IF(K$7=0,0,K$7/MAE!K$5*1000)</f>
        <v>1.2886465102743931</v>
      </c>
      <c r="L73" s="281">
        <f>IF(L$7=0,0,L$7/MAE!L$5*1000)</f>
        <v>1.291795843192002</v>
      </c>
      <c r="M73" s="281">
        <f>IF(M$7=0,0,M$7/MAE!M$5*1000)</f>
        <v>1.2812104079831184</v>
      </c>
      <c r="N73" s="281">
        <f>IF(N$7=0,0,N$7/MAE!N$5*1000)</f>
        <v>1.2601621576216873</v>
      </c>
      <c r="O73" s="281">
        <f>IF(O$7=0,0,O$7/MAE!O$5*1000)</f>
        <v>1.2421141598506933</v>
      </c>
      <c r="P73" s="281">
        <f>IF(P$7=0,0,P$7/MAE!P$5*1000)</f>
        <v>1.2369002508363787</v>
      </c>
      <c r="Q73" s="281">
        <f>IF(Q$7=0,0,Q$7/MAE!Q$5*1000)</f>
        <v>1.2195688811384109</v>
      </c>
    </row>
    <row r="74" spans="1:17" x14ac:dyDescent="0.25">
      <c r="A74" s="76" t="s">
        <v>81</v>
      </c>
      <c r="B74" s="281">
        <f>IF(B$8=0,0,B$8/MAE!B$5*1000)</f>
        <v>1.8236960365835204</v>
      </c>
      <c r="C74" s="281">
        <f>IF(C$8=0,0,C$8/MAE!C$5*1000)</f>
        <v>1.8241729468863019</v>
      </c>
      <c r="D74" s="281">
        <f>IF(D$8=0,0,D$8/MAE!D$5*1000)</f>
        <v>1.827016977878128</v>
      </c>
      <c r="E74" s="281">
        <f>IF(E$8=0,0,E$8/MAE!E$5*1000)</f>
        <v>1.7064247869218825</v>
      </c>
      <c r="F74" s="281">
        <f>IF(F$8=0,0,F$8/MAE!F$5*1000)</f>
        <v>1.6632592949905003</v>
      </c>
      <c r="G74" s="281">
        <f>IF(G$8=0,0,G$8/MAE!G$5*1000)</f>
        <v>1.6490037793128707</v>
      </c>
      <c r="H74" s="281">
        <f>IF(H$8=0,0,H$8/MAE!H$5*1000)</f>
        <v>1.6304639483964776</v>
      </c>
      <c r="I74" s="281">
        <f>IF(I$8=0,0,I$8/MAE!I$5*1000)</f>
        <v>1.6353819069075644</v>
      </c>
      <c r="J74" s="281">
        <f>IF(J$8=0,0,J$8/MAE!J$5*1000)</f>
        <v>1.6002193414897246</v>
      </c>
      <c r="K74" s="281">
        <f>IF(K$8=0,0,K$8/MAE!K$5*1000)</f>
        <v>1.5918574538683683</v>
      </c>
      <c r="L74" s="281">
        <f>IF(L$8=0,0,L$8/MAE!L$5*1000)</f>
        <v>1.5957478062960027</v>
      </c>
      <c r="M74" s="281">
        <f>IF(M$8=0,0,M$8/MAE!M$5*1000)</f>
        <v>1.5826716804497347</v>
      </c>
      <c r="N74" s="281">
        <f>IF(N$8=0,0,N$8/MAE!N$5*1000)</f>
        <v>1.5566709005914958</v>
      </c>
      <c r="O74" s="281">
        <f>IF(O$8=0,0,O$8/MAE!O$5*1000)</f>
        <v>1.5343763151096801</v>
      </c>
      <c r="P74" s="281">
        <f>IF(P$8=0,0,P$8/MAE!P$5*1000)</f>
        <v>1.5279356039743501</v>
      </c>
      <c r="Q74" s="281">
        <f>IF(Q$8=0,0,Q$8/MAE!Q$5*1000)</f>
        <v>1.5065262649356841</v>
      </c>
    </row>
    <row r="75" spans="1:17" x14ac:dyDescent="0.25">
      <c r="A75" s="76" t="s">
        <v>80</v>
      </c>
      <c r="B75" s="281">
        <f>IF(B$9=0,0,B$9/MAE!B$5*1000)</f>
        <v>1.1289546893136078</v>
      </c>
      <c r="C75" s="281">
        <f>IF(C$9=0,0,C$9/MAE!C$5*1000)</f>
        <v>1.1292499195010437</v>
      </c>
      <c r="D75" s="281">
        <f>IF(D$9=0,0,D$9/MAE!D$5*1000)</f>
        <v>1.1310105101150314</v>
      </c>
      <c r="E75" s="281">
        <f>IF(E$9=0,0,E$9/MAE!E$5*1000)</f>
        <v>1.0563582014278317</v>
      </c>
      <c r="F75" s="281">
        <f>IF(F$9=0,0,F$9/MAE!F$5*1000)</f>
        <v>1.0296367064226906</v>
      </c>
      <c r="G75" s="281">
        <f>IF(G$9=0,0,G$9/MAE!G$5*1000)</f>
        <v>1.0208118633841579</v>
      </c>
      <c r="H75" s="281">
        <f>IF(H$9=0,0,H$9/MAE!H$5*1000)</f>
        <v>1.0093348251978194</v>
      </c>
      <c r="I75" s="281">
        <f>IF(I$9=0,0,I$9/MAE!I$5*1000)</f>
        <v>1.0123792757046826</v>
      </c>
      <c r="J75" s="281">
        <f>IF(J$9=0,0,J$9/MAE!J$5*1000)</f>
        <v>0.99061197330316264</v>
      </c>
      <c r="K75" s="281">
        <f>IF(K$9=0,0,K$9/MAE!K$5*1000)</f>
        <v>0.98543556668041832</v>
      </c>
      <c r="L75" s="281">
        <f>IF(L$9=0,0,L$9/MAE!L$5*1000)</f>
        <v>0.98784388008800161</v>
      </c>
      <c r="M75" s="281">
        <f>IF(M$9=0,0,M$9/MAE!M$5*1000)</f>
        <v>0.97974913551650233</v>
      </c>
      <c r="N75" s="281">
        <f>IF(N$9=0,0,N$9/MAE!N$5*1000)</f>
        <v>0.96365341465187826</v>
      </c>
      <c r="O75" s="281">
        <f>IF(O$9=0,0,O$9/MAE!O$5*1000)</f>
        <v>0.94985200459170671</v>
      </c>
      <c r="P75" s="281">
        <f>IF(P$9=0,0,P$9/MAE!P$5*1000)</f>
        <v>0.94586489769840698</v>
      </c>
      <c r="Q75" s="281">
        <f>IF(Q$9=0,0,Q$9/MAE!Q$5*1000)</f>
        <v>0.9326114973411378</v>
      </c>
    </row>
    <row r="76" spans="1:17" x14ac:dyDescent="0.25">
      <c r="A76" s="129" t="s">
        <v>79</v>
      </c>
      <c r="B76" s="280">
        <f>IF(B$10=0,0,B$10/MAE!B$5*1000)</f>
        <v>1.1723760235179772</v>
      </c>
      <c r="C76" s="280">
        <f>IF(C$10=0,0,C$10/MAE!C$5*1000)</f>
        <v>1.1726826087126223</v>
      </c>
      <c r="D76" s="280">
        <f>IF(D$10=0,0,D$10/MAE!D$5*1000)</f>
        <v>1.1745109143502246</v>
      </c>
      <c r="E76" s="280">
        <f>IF(E$10=0,0,E$10/MAE!E$5*1000)</f>
        <v>1.0969873630212097</v>
      </c>
      <c r="F76" s="280">
        <f>IF(F$10=0,0,F$10/MAE!F$5*1000)</f>
        <v>1.0692381182081787</v>
      </c>
      <c r="G76" s="280">
        <f>IF(G$10=0,0,G$10/MAE!G$5*1000)</f>
        <v>1.0600738581297027</v>
      </c>
      <c r="H76" s="280">
        <f>IF(H$10=0,0,H$10/MAE!H$5*1000)</f>
        <v>1.0481553953977354</v>
      </c>
      <c r="I76" s="280">
        <f>IF(I$10=0,0,I$10/MAE!I$5*1000)</f>
        <v>1.0513169401548625</v>
      </c>
      <c r="J76" s="280">
        <f>IF(J$10=0,0,J$10/MAE!J$5*1000)</f>
        <v>1.0287124338148226</v>
      </c>
      <c r="K76" s="280">
        <f>IF(K$10=0,0,K$10/MAE!K$5*1000)</f>
        <v>1.0233369346296652</v>
      </c>
      <c r="L76" s="280">
        <f>IF(L$10=0,0,L$10/MAE!L$5*1000)</f>
        <v>1.0258378754760016</v>
      </c>
      <c r="M76" s="280">
        <f>IF(M$10=0,0,M$10/MAE!M$5*1000)</f>
        <v>1.0174317945748292</v>
      </c>
      <c r="N76" s="280">
        <f>IF(N$10=0,0,N$10/MAE!N$5*1000)</f>
        <v>1.0007170075231044</v>
      </c>
      <c r="O76" s="280">
        <f>IF(O$10=0,0,O$10/MAE!O$5*1000)</f>
        <v>0.9863847739990802</v>
      </c>
      <c r="P76" s="280">
        <f>IF(P$10=0,0,P$10/MAE!P$5*1000)</f>
        <v>0.9822443168406535</v>
      </c>
      <c r="Q76" s="280">
        <f>IF(Q$10=0,0,Q$10/MAE!Q$5*1000)</f>
        <v>0.96848117031579695</v>
      </c>
    </row>
    <row r="77" spans="1:17" x14ac:dyDescent="0.25">
      <c r="A77" s="127" t="s">
        <v>295</v>
      </c>
      <c r="B77" s="305">
        <f>IF(B$15=0,0,B$15/MAE!B$5*1000)</f>
        <v>7.2669460497196372</v>
      </c>
      <c r="C77" s="305">
        <f>IF(C$15=0,0,C$15/MAE!C$5*1000)</f>
        <v>7.2688464110580107</v>
      </c>
      <c r="D77" s="305">
        <f>IF(D$15=0,0,D$15/MAE!D$5*1000)</f>
        <v>7.2801791218643839</v>
      </c>
      <c r="E77" s="305">
        <f>IF(E$15=0,0,E$15/MAE!E$5*1000)</f>
        <v>6.799651156612982</v>
      </c>
      <c r="F77" s="305">
        <f>IF(F$15=0,0,F$15/MAE!F$5*1000)</f>
        <v>6.627648095366764</v>
      </c>
      <c r="G77" s="305">
        <f>IF(G$15=0,0,G$15/MAE!G$5*1000)</f>
        <v>6.5708436382301798</v>
      </c>
      <c r="H77" s="305">
        <f>IF(H$15=0,0,H$15/MAE!H$5*1000)</f>
        <v>6.4969673187461776</v>
      </c>
      <c r="I77" s="305">
        <f>IF(I$15=0,0,I$15/MAE!I$5*1000)</f>
        <v>6.5165640818349306</v>
      </c>
      <c r="J77" s="305">
        <f>IF(J$15=0,0,J$15/MAE!J$5*1000)</f>
        <v>6.3764505647052481</v>
      </c>
      <c r="K77" s="305">
        <f>IF(K$15=0,0,K$15/MAE!K$5*1000)</f>
        <v>6.3431306555760658</v>
      </c>
      <c r="L77" s="305">
        <f>IF(L$15=0,0,L$15/MAE!L$5*1000)</f>
        <v>6.358632680386612</v>
      </c>
      <c r="M77" s="305">
        <f>IF(M$15=0,0,M$15/MAE!M$5*1000)</f>
        <v>6.3065277795928436</v>
      </c>
      <c r="N77" s="305">
        <f>IF(N$15=0,0,N$15/MAE!N$5*1000)</f>
        <v>6.2029215531767212</v>
      </c>
      <c r="O77" s="305">
        <f>IF(O$15=0,0,O$15/MAE!O$5*1000)</f>
        <v>6.1140835304760017</v>
      </c>
      <c r="P77" s="305">
        <f>IF(P$15=0,0,P$15/MAE!P$5*1000)</f>
        <v>6.0884190011885702</v>
      </c>
      <c r="Q77" s="305">
        <f>IF(Q$15=0,0,Q$15/MAE!Q$5*1000)</f>
        <v>6.0031084512760948</v>
      </c>
    </row>
    <row r="78" spans="1:17" x14ac:dyDescent="0.25">
      <c r="A78" s="127" t="s">
        <v>294</v>
      </c>
      <c r="B78" s="305">
        <f>IF(B$23=0,0,B$23/MAE!B$5*1000)</f>
        <v>3.5296595098638246</v>
      </c>
      <c r="C78" s="305">
        <f>IF(C$23=0,0,C$23/MAE!C$5*1000)</f>
        <v>3.5305825425138915</v>
      </c>
      <c r="D78" s="305">
        <f>IF(D$23=0,0,D$23/MAE!D$5*1000)</f>
        <v>3.536087002048415</v>
      </c>
      <c r="E78" s="305">
        <f>IF(E$23=0,0,E$23/MAE!E$5*1000)</f>
        <v>3.3026877046405918</v>
      </c>
      <c r="F78" s="305">
        <f>IF(F$23=0,0,F$23/MAE!F$5*1000)</f>
        <v>3.2191433606067146</v>
      </c>
      <c r="G78" s="305">
        <f>IF(G$23=0,0,G$23/MAE!G$5*1000)</f>
        <v>3.1915526242832306</v>
      </c>
      <c r="H78" s="305">
        <f>IF(H$23=0,0,H$23/MAE!H$5*1000)</f>
        <v>3.1556698405338581</v>
      </c>
      <c r="I78" s="305">
        <f>IF(I$23=0,0,I$23/MAE!I$5*1000)</f>
        <v>3.1651882683198242</v>
      </c>
      <c r="J78" s="305">
        <f>IF(J$23=0,0,J$23/MAE!J$5*1000)</f>
        <v>3.0971331314282642</v>
      </c>
      <c r="K78" s="305">
        <f>IF(K$23=0,0,K$23/MAE!K$5*1000)</f>
        <v>3.0809491755655176</v>
      </c>
      <c r="L78" s="305">
        <f>IF(L$23=0,0,L$23/MAE!L$5*1000)</f>
        <v>3.0884787304734975</v>
      </c>
      <c r="M78" s="305">
        <f>IF(M$23=0,0,M$23/MAE!M$5*1000)</f>
        <v>3.0631706358022388</v>
      </c>
      <c r="N78" s="305">
        <f>IF(N$23=0,0,N$23/MAE!N$5*1000)</f>
        <v>3.0128476115429792</v>
      </c>
      <c r="O78" s="305">
        <f>IF(O$23=0,0,O$23/MAE!O$5*1000)</f>
        <v>2.96969771480263</v>
      </c>
      <c r="P78" s="305">
        <f>IF(P$23=0,0,P$23/MAE!P$5*1000)</f>
        <v>2.9572320862915915</v>
      </c>
      <c r="Q78" s="305">
        <f>IF(Q$23=0,0,Q$23/MAE!Q$5*1000)</f>
        <v>2.9157955334769601</v>
      </c>
    </row>
    <row r="79" spans="1:17" x14ac:dyDescent="0.25">
      <c r="A79" s="127" t="s">
        <v>293</v>
      </c>
      <c r="B79" s="305">
        <f>IF(B$26=0,0,B$26/MAE!B$5*1000)</f>
        <v>10.381351499599484</v>
      </c>
      <c r="C79" s="305">
        <f>IF(C$26=0,0,C$26/MAE!C$5*1000)</f>
        <v>10.384066301511448</v>
      </c>
      <c r="D79" s="305">
        <f>IF(D$26=0,0,D$26/MAE!D$5*1000)</f>
        <v>10.400255888377689</v>
      </c>
      <c r="E79" s="305">
        <f>IF(E$26=0,0,E$26/MAE!E$5*1000)</f>
        <v>9.7137873665899725</v>
      </c>
      <c r="F79" s="305">
        <f>IF(F$26=0,0,F$26/MAE!F$5*1000)</f>
        <v>9.4680687076668075</v>
      </c>
      <c r="G79" s="305">
        <f>IF(G$26=0,0,G$26/MAE!G$5*1000)</f>
        <v>9.3869194831859719</v>
      </c>
      <c r="H79" s="305">
        <f>IF(H$26=0,0,H$26/MAE!H$5*1000)</f>
        <v>9.2813818839231104</v>
      </c>
      <c r="I79" s="305">
        <f>IF(I$26=0,0,I$26/MAE!I$5*1000)</f>
        <v>9.3093772597641902</v>
      </c>
      <c r="J79" s="305">
        <f>IF(J$26=0,0,J$26/MAE!J$5*1000)</f>
        <v>9.109215092436072</v>
      </c>
      <c r="K79" s="305">
        <f>IF(K$26=0,0,K$26/MAE!K$5*1000)</f>
        <v>9.0616152222515201</v>
      </c>
      <c r="L79" s="305">
        <f>IF(L$26=0,0,L$26/MAE!L$5*1000)</f>
        <v>9.0837609719808725</v>
      </c>
      <c r="M79" s="305">
        <f>IF(M$26=0,0,M$26/MAE!M$5*1000)</f>
        <v>9.0093253994183442</v>
      </c>
      <c r="N79" s="305">
        <f>IF(N$26=0,0,N$26/MAE!N$5*1000)</f>
        <v>8.861316504538177</v>
      </c>
      <c r="O79" s="305">
        <f>IF(O$26=0,0,O$26/MAE!O$5*1000)</f>
        <v>8.7344050435371461</v>
      </c>
      <c r="P79" s="305">
        <f>IF(P$26=0,0,P$26/MAE!P$5*1000)</f>
        <v>8.6977414302693852</v>
      </c>
      <c r="Q79" s="305">
        <f>IF(Q$26=0,0,Q$26/MAE!Q$5*1000)</f>
        <v>8.5758692161087087</v>
      </c>
    </row>
    <row r="80" spans="1:17" x14ac:dyDescent="0.25">
      <c r="A80" s="127" t="s">
        <v>292</v>
      </c>
      <c r="B80" s="305">
        <f>IF(B$34=0,0,B$34/MAE!B$5*1000)</f>
        <v>7.1979780150657859</v>
      </c>
      <c r="C80" s="305">
        <f>IF(C$34=0,0,C$34/MAE!C$5*1000)</f>
        <v>7.0957161958649912</v>
      </c>
      <c r="D80" s="305">
        <f>IF(D$34=0,0,D$34/MAE!D$5*1000)</f>
        <v>7.2011713134418089</v>
      </c>
      <c r="E80" s="305">
        <f>IF(E$34=0,0,E$34/MAE!E$5*1000)</f>
        <v>6.566982223106784</v>
      </c>
      <c r="F80" s="305">
        <f>IF(F$34=0,0,F$34/MAE!F$5*1000)</f>
        <v>7.996963512791031</v>
      </c>
      <c r="G80" s="305">
        <f>IF(G$34=0,0,G$34/MAE!G$5*1000)</f>
        <v>7.8755666370969433</v>
      </c>
      <c r="H80" s="305">
        <f>IF(H$34=0,0,H$34/MAE!H$5*1000)</f>
        <v>7.3164709023956744</v>
      </c>
      <c r="I80" s="305">
        <f>IF(I$34=0,0,I$34/MAE!I$5*1000)</f>
        <v>6.7560294382967223</v>
      </c>
      <c r="J80" s="305">
        <f>IF(J$34=0,0,J$34/MAE!J$5*1000)</f>
        <v>4.562527219098186</v>
      </c>
      <c r="K80" s="305">
        <f>IF(K$34=0,0,K$34/MAE!K$5*1000)</f>
        <v>5.8036670441483986</v>
      </c>
      <c r="L80" s="305">
        <f>IF(L$34=0,0,L$34/MAE!L$5*1000)</f>
        <v>5.057918005612084</v>
      </c>
      <c r="M80" s="305">
        <f>IF(M$34=0,0,M$34/MAE!M$5*1000)</f>
        <v>3.713988723219928</v>
      </c>
      <c r="N80" s="305">
        <f>IF(N$34=0,0,N$34/MAE!N$5*1000)</f>
        <v>3.7399426366168771</v>
      </c>
      <c r="O80" s="305">
        <f>IF(O$34=0,0,O$34/MAE!O$5*1000)</f>
        <v>3.7705977179655341</v>
      </c>
      <c r="P80" s="305">
        <f>IF(P$34=0,0,P$34/MAE!P$5*1000)</f>
        <v>3.1423230132334488</v>
      </c>
      <c r="Q80" s="305">
        <f>IF(Q$34=0,0,Q$34/MAE!Q$5*1000)</f>
        <v>3.2248429744963989</v>
      </c>
    </row>
    <row r="81" spans="1:17" x14ac:dyDescent="0.25">
      <c r="A81" s="127" t="s">
        <v>291</v>
      </c>
      <c r="B81" s="305">
        <f>IF(B$45=0,0,B$45/MAE!B$5*1000)</f>
        <v>0.83050811996795815</v>
      </c>
      <c r="C81" s="305">
        <f>IF(C$45=0,0,C$45/MAE!C$5*1000)</f>
        <v>0.83072530412091516</v>
      </c>
      <c r="D81" s="305">
        <f>IF(D$45=0,0,D$45/MAE!D$5*1000)</f>
        <v>0.83202047107021504</v>
      </c>
      <c r="E81" s="305">
        <f>IF(E$45=0,0,E$45/MAE!E$5*1000)</f>
        <v>0.7771029893271979</v>
      </c>
      <c r="F81" s="305">
        <f>IF(F$45=0,0,F$45/MAE!F$5*1000)</f>
        <v>0.75744549661334426</v>
      </c>
      <c r="G81" s="305">
        <f>IF(G$45=0,0,G$45/MAE!G$5*1000)</f>
        <v>0.75095355865487745</v>
      </c>
      <c r="H81" s="305">
        <f>IF(H$45=0,0,H$45/MAE!H$5*1000)</f>
        <v>0.74251055071384864</v>
      </c>
      <c r="I81" s="305">
        <f>IF(I$45=0,0,I$45/MAE!I$5*1000)</f>
        <v>0.74475018078113486</v>
      </c>
      <c r="J81" s="305">
        <f>IF(J$45=0,0,J$45/MAE!J$5*1000)</f>
        <v>0.72873720739488534</v>
      </c>
      <c r="K81" s="305">
        <f>IF(K$45=0,0,K$45/MAE!K$5*1000)</f>
        <v>0.72492921778012154</v>
      </c>
      <c r="L81" s="305">
        <f>IF(L$45=0,0,L$45/MAE!L$5*1000)</f>
        <v>0.7267008777584697</v>
      </c>
      <c r="M81" s="305">
        <f>IF(M$45=0,0,M$45/MAE!M$5*1000)</f>
        <v>0.72074603195346765</v>
      </c>
      <c r="N81" s="305">
        <f>IF(N$45=0,0,N$45/MAE!N$5*1000)</f>
        <v>0.70890532036305365</v>
      </c>
      <c r="O81" s="305">
        <f>IF(O$45=0,0,O$45/MAE!O$5*1000)</f>
        <v>0.69875240348297152</v>
      </c>
      <c r="P81" s="305">
        <f>IF(P$45=0,0,P$45/MAE!P$5*1000)</f>
        <v>0.69581931442155065</v>
      </c>
      <c r="Q81" s="305">
        <f>IF(Q$45=0,0,Q$45/MAE!Q$5*1000)</f>
        <v>0.68606953728869624</v>
      </c>
    </row>
    <row r="82" spans="1:17" x14ac:dyDescent="0.25">
      <c r="A82" s="72" t="s">
        <v>290</v>
      </c>
      <c r="B82" s="304">
        <f>IF(B$46=0,0,B$46/MAE!B$5*1000)</f>
        <v>1.7715096805881598</v>
      </c>
      <c r="C82" s="304">
        <f>IF(C$46=0,0,C$46/MAE!C$5*1000)</f>
        <v>1.876117088640888</v>
      </c>
      <c r="D82" s="304">
        <f>IF(D$46=0,0,D$46/MAE!D$5*1000)</f>
        <v>1.7846497741165155</v>
      </c>
      <c r="E82" s="304">
        <f>IF(E$46=0,0,E$46/MAE!E$5*1000)</f>
        <v>1.8257300616269536</v>
      </c>
      <c r="F82" s="304">
        <f>IF(F$46=0,0,F$46/MAE!F$5*1000)</f>
        <v>0.18344785063308705</v>
      </c>
      <c r="G82" s="304">
        <f>IF(G$46=0,0,G$46/MAE!G$5*1000)</f>
        <v>0.23473179637573427</v>
      </c>
      <c r="H82" s="304">
        <f>IF(H$46=0,0,H$46/MAE!H$5*1000)</f>
        <v>0.70264304531389821</v>
      </c>
      <c r="I82" s="304">
        <f>IF(I$46=0,0,I$46/MAE!I$5*1000)</f>
        <v>1.2872725141395274</v>
      </c>
      <c r="J82" s="304">
        <f>IF(J$46=0,0,J$46/MAE!J$5*1000)</f>
        <v>3.3078346207665779</v>
      </c>
      <c r="K82" s="304">
        <f>IF(K$46=0,0,K$46/MAE!K$5*1000)</f>
        <v>2.0255685078769163</v>
      </c>
      <c r="L82" s="304">
        <f>IF(L$46=0,0,L$46/MAE!L$5*1000)</f>
        <v>2.7904514741793904</v>
      </c>
      <c r="M82" s="304">
        <f>IF(M$46=0,0,M$46/MAE!M$5*1000)</f>
        <v>4.0700684218775276</v>
      </c>
      <c r="N82" s="304">
        <f>IF(N$46=0,0,N$46/MAE!N$5*1000)</f>
        <v>3.9162348233041011</v>
      </c>
      <c r="O82" s="304">
        <f>IF(O$46=0,0,O$46/MAE!O$5*1000)</f>
        <v>3.7759282396505598</v>
      </c>
      <c r="P82" s="304">
        <f>IF(P$46=0,0,P$46/MAE!P$5*1000)</f>
        <v>4.3725255825192981</v>
      </c>
      <c r="Q82" s="304">
        <f>IF(Q$46=0,0,Q$46/MAE!Q$5*1000)</f>
        <v>4.1847080282215217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1602.051412987789</v>
      </c>
      <c r="C5" s="96">
        <v>1621.378705989071</v>
      </c>
      <c r="D5" s="96">
        <v>1614.9328309682712</v>
      </c>
      <c r="E5" s="96">
        <v>2419.7468868539372</v>
      </c>
      <c r="F5" s="96">
        <v>2725.2237975894532</v>
      </c>
      <c r="G5" s="96">
        <v>2732.9071413825068</v>
      </c>
      <c r="H5" s="96">
        <v>2803.5882195642571</v>
      </c>
      <c r="I5" s="96">
        <v>2809.6092684529867</v>
      </c>
      <c r="J5" s="96">
        <v>3484.8948948437223</v>
      </c>
      <c r="K5" s="96">
        <v>3022.4919574425962</v>
      </c>
      <c r="L5" s="96">
        <v>3242.070216416143</v>
      </c>
      <c r="M5" s="96">
        <v>3349.7809838958478</v>
      </c>
      <c r="N5" s="96">
        <v>3431.1244641766111</v>
      </c>
      <c r="O5" s="96">
        <v>3569.9672693446423</v>
      </c>
      <c r="P5" s="96">
        <v>3466.6024742333871</v>
      </c>
      <c r="Q5" s="96">
        <v>3173.5436194721574</v>
      </c>
    </row>
    <row r="6" spans="1:17" x14ac:dyDescent="0.25">
      <c r="A6" s="76" t="s">
        <v>83</v>
      </c>
      <c r="B6" s="95">
        <v>41.473714370253774</v>
      </c>
      <c r="C6" s="95">
        <v>41.985033541095618</v>
      </c>
      <c r="D6" s="95">
        <v>41.8833176470865</v>
      </c>
      <c r="E6" s="95">
        <v>59.013704297875812</v>
      </c>
      <c r="F6" s="95">
        <v>65.831958167060407</v>
      </c>
      <c r="G6" s="95">
        <v>66.013970312314513</v>
      </c>
      <c r="H6" s="95">
        <v>68.238940786211714</v>
      </c>
      <c r="I6" s="95">
        <v>68.591763009915482</v>
      </c>
      <c r="J6" s="95">
        <v>86.029926557547171</v>
      </c>
      <c r="K6" s="95">
        <v>74.224910377252442</v>
      </c>
      <c r="L6" s="95">
        <v>79.811785226029514</v>
      </c>
      <c r="M6" s="95">
        <v>83.009265226507807</v>
      </c>
      <c r="N6" s="95">
        <v>84.964984274801409</v>
      </c>
      <c r="O6" s="95">
        <v>88.542007217582707</v>
      </c>
      <c r="P6" s="95">
        <v>85.617459352516349</v>
      </c>
      <c r="Q6" s="95">
        <v>78.759889495548464</v>
      </c>
    </row>
    <row r="7" spans="1:17" x14ac:dyDescent="0.25">
      <c r="A7" s="76" t="s">
        <v>82</v>
      </c>
      <c r="B7" s="95">
        <v>14.223657234325495</v>
      </c>
      <c r="C7" s="95">
        <v>14.399017187824382</v>
      </c>
      <c r="D7" s="95">
        <v>14.364133116464084</v>
      </c>
      <c r="E7" s="95">
        <v>20.239101194728381</v>
      </c>
      <c r="F7" s="95">
        <v>22.577461947905881</v>
      </c>
      <c r="G7" s="95">
        <v>22.639884096630414</v>
      </c>
      <c r="H7" s="95">
        <v>23.402950965796755</v>
      </c>
      <c r="I7" s="95">
        <v>23.523953447749857</v>
      </c>
      <c r="J7" s="95">
        <v>29.504475444967468</v>
      </c>
      <c r="K7" s="95">
        <v>25.455874871236134</v>
      </c>
      <c r="L7" s="95">
        <v>27.371926859024207</v>
      </c>
      <c r="M7" s="95">
        <v>28.46852165963443</v>
      </c>
      <c r="N7" s="95">
        <v>29.139247149549099</v>
      </c>
      <c r="O7" s="95">
        <v>30.36600846162321</v>
      </c>
      <c r="P7" s="95">
        <v>29.363017361604513</v>
      </c>
      <c r="Q7" s="95">
        <v>27.011172956370523</v>
      </c>
    </row>
    <row r="8" spans="1:17" x14ac:dyDescent="0.25">
      <c r="A8" s="76" t="s">
        <v>81</v>
      </c>
      <c r="B8" s="95">
        <v>95.631587420650945</v>
      </c>
      <c r="C8" s="95">
        <v>96.8106056187723</v>
      </c>
      <c r="D8" s="95">
        <v>96.576065439342898</v>
      </c>
      <c r="E8" s="95">
        <v>136.0759292306478</v>
      </c>
      <c r="F8" s="95">
        <v>151.7977050794679</v>
      </c>
      <c r="G8" s="95">
        <v>152.21739525298591</v>
      </c>
      <c r="H8" s="95">
        <v>157.34781247299452</v>
      </c>
      <c r="I8" s="95">
        <v>158.16136269009959</v>
      </c>
      <c r="J8" s="95">
        <v>198.37090955810402</v>
      </c>
      <c r="K8" s="95">
        <v>171.15047719534081</v>
      </c>
      <c r="L8" s="95">
        <v>184.03289485726754</v>
      </c>
      <c r="M8" s="95">
        <v>191.40575964245875</v>
      </c>
      <c r="N8" s="95">
        <v>195.91532720777096</v>
      </c>
      <c r="O8" s="95">
        <v>204.16335580738951</v>
      </c>
      <c r="P8" s="95">
        <v>197.41982779041101</v>
      </c>
      <c r="Q8" s="95">
        <v>181.60739571800889</v>
      </c>
    </row>
    <row r="9" spans="1:17" x14ac:dyDescent="0.25">
      <c r="A9" s="76" t="s">
        <v>80</v>
      </c>
      <c r="B9" s="95">
        <v>42.251429379945655</v>
      </c>
      <c r="C9" s="95">
        <v>42.772336806865951</v>
      </c>
      <c r="D9" s="95">
        <v>42.668713536613936</v>
      </c>
      <c r="E9" s="95">
        <v>60.120329163935402</v>
      </c>
      <c r="F9" s="95">
        <v>67.066438916164756</v>
      </c>
      <c r="G9" s="95">
        <v>67.251864152806007</v>
      </c>
      <c r="H9" s="95">
        <v>69.518557268621038</v>
      </c>
      <c r="I9" s="95">
        <v>69.877995613964558</v>
      </c>
      <c r="J9" s="95">
        <v>87.643159569888169</v>
      </c>
      <c r="K9" s="95">
        <v>75.6167757495719</v>
      </c>
      <c r="L9" s="95">
        <v>81.308415664443004</v>
      </c>
      <c r="M9" s="95">
        <v>84.565854803554515</v>
      </c>
      <c r="N9" s="95">
        <v>86.558247491566505</v>
      </c>
      <c r="O9" s="95">
        <v>90.202346761483071</v>
      </c>
      <c r="P9" s="95">
        <v>87.222957780645899</v>
      </c>
      <c r="Q9" s="95">
        <v>80.236794787308256</v>
      </c>
    </row>
    <row r="10" spans="1:17" x14ac:dyDescent="0.25">
      <c r="A10" s="76" t="s">
        <v>79</v>
      </c>
      <c r="B10" s="95">
        <v>67.447099294051057</v>
      </c>
      <c r="C10" s="95">
        <v>68.278637906166693</v>
      </c>
      <c r="D10" s="95">
        <v>68.113221277654233</v>
      </c>
      <c r="E10" s="95">
        <v>95.971707234965976</v>
      </c>
      <c r="F10" s="95">
        <v>107.05997007107152</v>
      </c>
      <c r="G10" s="95">
        <v>107.35596939064251</v>
      </c>
      <c r="H10" s="95">
        <v>110.97435290796044</v>
      </c>
      <c r="I10" s="95">
        <v>111.54813405866349</v>
      </c>
      <c r="J10" s="95">
        <v>139.90714569198349</v>
      </c>
      <c r="K10" s="95">
        <v>120.70910397881377</v>
      </c>
      <c r="L10" s="95">
        <v>129.79482268982389</v>
      </c>
      <c r="M10" s="95">
        <v>134.99476087615813</v>
      </c>
      <c r="N10" s="95">
        <v>138.17527120286604</v>
      </c>
      <c r="O10" s="95">
        <v>143.99244541217456</v>
      </c>
      <c r="P10" s="95">
        <v>139.236366212603</v>
      </c>
      <c r="Q10" s="95">
        <v>128.08416530458544</v>
      </c>
    </row>
    <row r="11" spans="1:17" x14ac:dyDescent="0.25">
      <c r="A11" s="92" t="s">
        <v>125</v>
      </c>
      <c r="B11" s="91">
        <v>11.020773524063333</v>
      </c>
      <c r="C11" s="91">
        <v>11.156645916153717</v>
      </c>
      <c r="D11" s="91">
        <v>11.129617041390668</v>
      </c>
      <c r="E11" s="91">
        <v>15.681659570607506</v>
      </c>
      <c r="F11" s="91">
        <v>17.49346815498032</v>
      </c>
      <c r="G11" s="91">
        <v>17.541834081734958</v>
      </c>
      <c r="H11" s="91">
        <v>18.133073522495927</v>
      </c>
      <c r="I11" s="91">
        <v>18.226828660677725</v>
      </c>
      <c r="J11" s="91">
        <v>22.860656473116549</v>
      </c>
      <c r="K11" s="91">
        <v>19.72371994002793</v>
      </c>
      <c r="L11" s="91">
        <v>21.208315263851127</v>
      </c>
      <c r="M11" s="91">
        <v>22.057978802988277</v>
      </c>
      <c r="N11" s="91">
        <v>22.577670300005469</v>
      </c>
      <c r="O11" s="91">
        <v>23.52818945029999</v>
      </c>
      <c r="P11" s="91">
        <v>22.751051926676205</v>
      </c>
      <c r="Q11" s="91">
        <v>20.928795939561343</v>
      </c>
    </row>
    <row r="12" spans="1:17" x14ac:dyDescent="0.25">
      <c r="A12" s="92" t="s">
        <v>26</v>
      </c>
      <c r="B12" s="91">
        <v>18.339964474668029</v>
      </c>
      <c r="C12" s="91">
        <v>18.566073362450254</v>
      </c>
      <c r="D12" s="91">
        <v>18.521093887836951</v>
      </c>
      <c r="E12" s="91">
        <v>26.096269812714723</v>
      </c>
      <c r="F12" s="91">
        <v>29.11134901743144</v>
      </c>
      <c r="G12" s="91">
        <v>29.19183605189664</v>
      </c>
      <c r="H12" s="91">
        <v>30.175733444933798</v>
      </c>
      <c r="I12" s="91">
        <v>30.331753882139711</v>
      </c>
      <c r="J12" s="91">
        <v>38.043030887905019</v>
      </c>
      <c r="K12" s="91">
        <v>32.822770762740788</v>
      </c>
      <c r="L12" s="91">
        <v>35.293325614333192</v>
      </c>
      <c r="M12" s="91">
        <v>36.707273472818052</v>
      </c>
      <c r="N12" s="91">
        <v>37.572106015857933</v>
      </c>
      <c r="O12" s="91">
        <v>39.153890398853392</v>
      </c>
      <c r="P12" s="91">
        <v>37.860635025800697</v>
      </c>
      <c r="Q12" s="91">
        <v>34.828170018288617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38.086361295319691</v>
      </c>
      <c r="C14" s="89">
        <v>38.555918627562718</v>
      </c>
      <c r="D14" s="89">
        <v>38.462510348426612</v>
      </c>
      <c r="E14" s="89">
        <v>54.193777851643745</v>
      </c>
      <c r="F14" s="89">
        <v>60.455152898659755</v>
      </c>
      <c r="G14" s="89">
        <v>60.622299257010923</v>
      </c>
      <c r="H14" s="89">
        <v>62.665545940530713</v>
      </c>
      <c r="I14" s="89">
        <v>62.98955151584606</v>
      </c>
      <c r="J14" s="89">
        <v>79.003458330961905</v>
      </c>
      <c r="K14" s="89">
        <v>68.16261327604505</v>
      </c>
      <c r="L14" s="89">
        <v>73.293181811639585</v>
      </c>
      <c r="M14" s="89">
        <v>76.229508600351778</v>
      </c>
      <c r="N14" s="89">
        <v>78.025494887002623</v>
      </c>
      <c r="O14" s="89">
        <v>81.310365563021179</v>
      </c>
      <c r="P14" s="89">
        <v>78.624679260126086</v>
      </c>
      <c r="Q14" s="89">
        <v>72.327199346735497</v>
      </c>
    </row>
    <row r="15" spans="1:17" x14ac:dyDescent="0.25">
      <c r="A15" s="74" t="s">
        <v>295</v>
      </c>
      <c r="B15" s="313">
        <v>317.26924484739766</v>
      </c>
      <c r="C15" s="313">
        <v>322.17362085818314</v>
      </c>
      <c r="D15" s="313">
        <v>320.43181141498985</v>
      </c>
      <c r="E15" s="313">
        <v>549.4700282054223</v>
      </c>
      <c r="F15" s="313">
        <v>612.95403061446007</v>
      </c>
      <c r="G15" s="313">
        <v>614.64872542774776</v>
      </c>
      <c r="H15" s="313">
        <v>635.36517770936689</v>
      </c>
      <c r="I15" s="313">
        <v>638.65026613952978</v>
      </c>
      <c r="J15" s="313">
        <v>801.01506479720103</v>
      </c>
      <c r="K15" s="313">
        <v>691.09987389830519</v>
      </c>
      <c r="L15" s="313">
        <v>743.11864339026192</v>
      </c>
      <c r="M15" s="313">
        <v>772.89002356292326</v>
      </c>
      <c r="N15" s="313">
        <v>791.09950580798977</v>
      </c>
      <c r="O15" s="313">
        <v>824.40476804573461</v>
      </c>
      <c r="P15" s="313">
        <v>797.17462858872102</v>
      </c>
      <c r="Q15" s="313">
        <v>733.32455939615841</v>
      </c>
    </row>
    <row r="16" spans="1:17" x14ac:dyDescent="0.25">
      <c r="A16" s="310" t="s">
        <v>301</v>
      </c>
      <c r="B16" s="309">
        <v>255.41534529953412</v>
      </c>
      <c r="C16" s="309">
        <v>254.83479305510437</v>
      </c>
      <c r="D16" s="309">
        <v>254.18409150081797</v>
      </c>
      <c r="E16" s="309">
        <v>0</v>
      </c>
      <c r="F16" s="309">
        <v>0</v>
      </c>
      <c r="G16" s="309">
        <v>0</v>
      </c>
      <c r="H16" s="309">
        <v>0</v>
      </c>
      <c r="I16" s="309">
        <v>0</v>
      </c>
      <c r="J16" s="309">
        <v>0</v>
      </c>
      <c r="K16" s="309">
        <v>0</v>
      </c>
      <c r="L16" s="309">
        <v>0</v>
      </c>
      <c r="M16" s="309">
        <v>0</v>
      </c>
      <c r="N16" s="309">
        <v>0</v>
      </c>
      <c r="O16" s="309">
        <v>0</v>
      </c>
      <c r="P16" s="309">
        <v>0</v>
      </c>
      <c r="Q16" s="309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10.238430757094594</v>
      </c>
      <c r="C18" s="83">
        <v>10.521536013714453</v>
      </c>
      <c r="D18" s="83">
        <v>10.350144453215847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60.11444721019928</v>
      </c>
      <c r="C19" s="83">
        <v>59.798217962577176</v>
      </c>
      <c r="D19" s="83">
        <v>69.22381035937542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185.06246733224023</v>
      </c>
      <c r="C21" s="83">
        <v>184.51503907881275</v>
      </c>
      <c r="D21" s="83">
        <v>174.6101366882267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61.853899547863548</v>
      </c>
      <c r="C22" s="264">
        <v>67.338827803078757</v>
      </c>
      <c r="D22" s="264">
        <v>66.247719914171881</v>
      </c>
      <c r="E22" s="264">
        <v>549.4700282054223</v>
      </c>
      <c r="F22" s="264">
        <v>612.95403061446007</v>
      </c>
      <c r="G22" s="264">
        <v>614.64872542774776</v>
      </c>
      <c r="H22" s="264">
        <v>635.36517770936689</v>
      </c>
      <c r="I22" s="264">
        <v>638.65026613952978</v>
      </c>
      <c r="J22" s="264">
        <v>801.01506479720103</v>
      </c>
      <c r="K22" s="264">
        <v>691.09987389830519</v>
      </c>
      <c r="L22" s="264">
        <v>743.11864339026192</v>
      </c>
      <c r="M22" s="264">
        <v>772.89002356292326</v>
      </c>
      <c r="N22" s="264">
        <v>791.09950580798977</v>
      </c>
      <c r="O22" s="264">
        <v>824.40476804573461</v>
      </c>
      <c r="P22" s="264">
        <v>797.17462858872102</v>
      </c>
      <c r="Q22" s="264">
        <v>733.32455939615841</v>
      </c>
    </row>
    <row r="23" spans="1:17" x14ac:dyDescent="0.25">
      <c r="A23" s="74" t="s">
        <v>294</v>
      </c>
      <c r="B23" s="313">
        <v>134.92116916470482</v>
      </c>
      <c r="C23" s="313">
        <v>136.58457890250702</v>
      </c>
      <c r="D23" s="313">
        <v>136.25367949909634</v>
      </c>
      <c r="E23" s="313">
        <v>191.98179139508915</v>
      </c>
      <c r="F23" s="313">
        <v>214.1627510139835</v>
      </c>
      <c r="G23" s="313">
        <v>214.75486801658968</v>
      </c>
      <c r="H23" s="313">
        <v>221.99308196133509</v>
      </c>
      <c r="I23" s="313">
        <v>223.14087370490608</v>
      </c>
      <c r="J23" s="313">
        <v>279.87023710186509</v>
      </c>
      <c r="K23" s="313">
        <v>241.4664768108411</v>
      </c>
      <c r="L23" s="313">
        <v>259.64154740723131</v>
      </c>
      <c r="M23" s="313">
        <v>270.04350311811675</v>
      </c>
      <c r="N23" s="313">
        <v>276.40579558601081</v>
      </c>
      <c r="O23" s="313">
        <v>288.04247016163492</v>
      </c>
      <c r="P23" s="313">
        <v>278.52840991349126</v>
      </c>
      <c r="Q23" s="313">
        <v>256.21954858337733</v>
      </c>
    </row>
    <row r="24" spans="1:17" x14ac:dyDescent="0.25">
      <c r="A24" s="310" t="s">
        <v>299</v>
      </c>
      <c r="B24" s="312">
        <v>102.96615541516948</v>
      </c>
      <c r="C24" s="312">
        <v>104.23559968875539</v>
      </c>
      <c r="D24" s="312">
        <v>103.98307119667879</v>
      </c>
      <c r="E24" s="312">
        <v>146.51241974888384</v>
      </c>
      <c r="F24" s="312">
        <v>163.43999419488216</v>
      </c>
      <c r="G24" s="312">
        <v>163.89187296002899</v>
      </c>
      <c r="H24" s="312">
        <v>169.41577307575577</v>
      </c>
      <c r="I24" s="312">
        <v>170.29171940637573</v>
      </c>
      <c r="J24" s="312">
        <v>213.58518094616022</v>
      </c>
      <c r="K24" s="312">
        <v>184.27704809248402</v>
      </c>
      <c r="L24" s="312">
        <v>198.14749670551868</v>
      </c>
      <c r="M24" s="312">
        <v>206.08583132698385</v>
      </c>
      <c r="N24" s="312">
        <v>210.94126505248198</v>
      </c>
      <c r="O24" s="312">
        <v>219.82188512335298</v>
      </c>
      <c r="P24" s="312">
        <v>212.56115493398019</v>
      </c>
      <c r="Q24" s="312">
        <v>195.53597128731431</v>
      </c>
    </row>
    <row r="25" spans="1:17" x14ac:dyDescent="0.25">
      <c r="A25" s="149" t="s">
        <v>298</v>
      </c>
      <c r="B25" s="148">
        <v>31.955013749535333</v>
      </c>
      <c r="C25" s="148">
        <v>32.348979213751647</v>
      </c>
      <c r="D25" s="148">
        <v>32.270608302417536</v>
      </c>
      <c r="E25" s="148">
        <v>45.469371646205296</v>
      </c>
      <c r="F25" s="148">
        <v>50.722756819101328</v>
      </c>
      <c r="G25" s="148">
        <v>50.862995056560692</v>
      </c>
      <c r="H25" s="148">
        <v>52.577308885579335</v>
      </c>
      <c r="I25" s="148">
        <v>52.849154298530365</v>
      </c>
      <c r="J25" s="148">
        <v>66.285056155704879</v>
      </c>
      <c r="K25" s="148">
        <v>57.189428718357078</v>
      </c>
      <c r="L25" s="148">
        <v>61.494050701712666</v>
      </c>
      <c r="M25" s="148">
        <v>63.957671791132888</v>
      </c>
      <c r="N25" s="148">
        <v>65.464530533528844</v>
      </c>
      <c r="O25" s="148">
        <v>68.220585038281911</v>
      </c>
      <c r="P25" s="148">
        <v>65.967254979511068</v>
      </c>
      <c r="Q25" s="148">
        <v>60.683577296063021</v>
      </c>
    </row>
    <row r="26" spans="1:17" x14ac:dyDescent="0.25">
      <c r="A26" s="127" t="s">
        <v>293</v>
      </c>
      <c r="B26" s="311">
        <v>374.12861065548248</v>
      </c>
      <c r="C26" s="311">
        <v>378.72588660829695</v>
      </c>
      <c r="D26" s="311">
        <v>376.67597451582367</v>
      </c>
      <c r="E26" s="311">
        <v>541.78768316304706</v>
      </c>
      <c r="F26" s="311">
        <v>612.46145388546267</v>
      </c>
      <c r="G26" s="311">
        <v>614.38177527506241</v>
      </c>
      <c r="H26" s="311">
        <v>634.54533911443627</v>
      </c>
      <c r="I26" s="311">
        <v>636.61294820641922</v>
      </c>
      <c r="J26" s="311">
        <v>799.95890874412282</v>
      </c>
      <c r="K26" s="311">
        <v>685.34171816095989</v>
      </c>
      <c r="L26" s="311">
        <v>740.67055577748272</v>
      </c>
      <c r="M26" s="311">
        <v>772.30080758019562</v>
      </c>
      <c r="N26" s="311">
        <v>791.68324620988381</v>
      </c>
      <c r="O26" s="311">
        <v>826.49058420869164</v>
      </c>
      <c r="P26" s="311">
        <v>822.7464661769136</v>
      </c>
      <c r="Q26" s="311">
        <v>738.86183893480393</v>
      </c>
    </row>
    <row r="27" spans="1:17" x14ac:dyDescent="0.25">
      <c r="A27" s="310" t="s">
        <v>297</v>
      </c>
      <c r="B27" s="309">
        <v>374.12861065548248</v>
      </c>
      <c r="C27" s="309">
        <v>378.72588660829695</v>
      </c>
      <c r="D27" s="309">
        <v>376.67597451582367</v>
      </c>
      <c r="E27" s="309">
        <v>469.82390038628398</v>
      </c>
      <c r="F27" s="309">
        <v>532.18320676187318</v>
      </c>
      <c r="G27" s="309">
        <v>533.88157491807385</v>
      </c>
      <c r="H27" s="309">
        <v>551.33191656993506</v>
      </c>
      <c r="I27" s="309">
        <v>552.96927946457322</v>
      </c>
      <c r="J27" s="309">
        <v>695.05041298458582</v>
      </c>
      <c r="K27" s="309">
        <v>594.82875357816215</v>
      </c>
      <c r="L27" s="309">
        <v>643.34472200096377</v>
      </c>
      <c r="M27" s="309">
        <v>671.07583276643527</v>
      </c>
      <c r="N27" s="309">
        <v>688.07338567443799</v>
      </c>
      <c r="O27" s="309">
        <v>718.51875207521664</v>
      </c>
      <c r="P27" s="309">
        <v>608.16962833705475</v>
      </c>
      <c r="Q27" s="309">
        <v>640.90488119364795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14.997101563933114</v>
      </c>
      <c r="C29" s="83">
        <v>15.636711170807363</v>
      </c>
      <c r="D29" s="83">
        <v>15.337902247442887</v>
      </c>
      <c r="E29" s="83">
        <v>55.030736768825179</v>
      </c>
      <c r="F29" s="83">
        <v>12.421827782352263</v>
      </c>
      <c r="G29" s="83">
        <v>9.7365405257222513</v>
      </c>
      <c r="H29" s="83">
        <v>41.056275624998023</v>
      </c>
      <c r="I29" s="83">
        <v>44.988734766398949</v>
      </c>
      <c r="J29" s="83">
        <v>26.385535399693136</v>
      </c>
      <c r="K29" s="83">
        <v>28.832848184743341</v>
      </c>
      <c r="L29" s="83">
        <v>25.900565577136458</v>
      </c>
      <c r="M29" s="83">
        <v>27.777009072092831</v>
      </c>
      <c r="N29" s="83">
        <v>21.158184811289946</v>
      </c>
      <c r="O29" s="83">
        <v>20.485690006661045</v>
      </c>
      <c r="P29" s="83">
        <v>16.35646971197308</v>
      </c>
      <c r="Q29" s="83">
        <v>16.971522623086113</v>
      </c>
    </row>
    <row r="30" spans="1:17" x14ac:dyDescent="0.25">
      <c r="A30" s="154" t="s">
        <v>125</v>
      </c>
      <c r="B30" s="83">
        <v>88.054750934008283</v>
      </c>
      <c r="C30" s="83">
        <v>88.869862878481086</v>
      </c>
      <c r="D30" s="83">
        <v>102.58291961884007</v>
      </c>
      <c r="E30" s="83">
        <v>146.63736169803789</v>
      </c>
      <c r="F30" s="83">
        <v>115.05576326709782</v>
      </c>
      <c r="G30" s="83">
        <v>115.35383878923111</v>
      </c>
      <c r="H30" s="83">
        <v>94.814768711006991</v>
      </c>
      <c r="I30" s="83">
        <v>106.22815327431211</v>
      </c>
      <c r="J30" s="83">
        <v>145.18170823436029</v>
      </c>
      <c r="K30" s="83">
        <v>177.69244800902177</v>
      </c>
      <c r="L30" s="83">
        <v>150.98743540567688</v>
      </c>
      <c r="M30" s="83">
        <v>132.57800776145439</v>
      </c>
      <c r="N30" s="83">
        <v>128.65016113799004</v>
      </c>
      <c r="O30" s="83">
        <v>117.79673238430114</v>
      </c>
      <c r="P30" s="83">
        <v>91.617446492693148</v>
      </c>
      <c r="Q30" s="83">
        <v>66.085873986952663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271.07675815754106</v>
      </c>
      <c r="C32" s="83">
        <v>274.21931255900853</v>
      </c>
      <c r="D32" s="83">
        <v>258.75515264954072</v>
      </c>
      <c r="E32" s="83">
        <v>268.15580191942092</v>
      </c>
      <c r="F32" s="83">
        <v>404.70561571242314</v>
      </c>
      <c r="G32" s="83">
        <v>408.79119560312046</v>
      </c>
      <c r="H32" s="83">
        <v>415.46087223393005</v>
      </c>
      <c r="I32" s="83">
        <v>401.75239142386215</v>
      </c>
      <c r="J32" s="83">
        <v>523.48316935053242</v>
      </c>
      <c r="K32" s="83">
        <v>388.30345738439701</v>
      </c>
      <c r="L32" s="83">
        <v>466.45672101815046</v>
      </c>
      <c r="M32" s="83">
        <v>510.72081593288812</v>
      </c>
      <c r="N32" s="83">
        <v>538.26503972515798</v>
      </c>
      <c r="O32" s="83">
        <v>580.23632968425443</v>
      </c>
      <c r="P32" s="83">
        <v>500.19571213238856</v>
      </c>
      <c r="Q32" s="83">
        <v>557.84748458360923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71.963782776763111</v>
      </c>
      <c r="F33" s="264">
        <v>80.278247123589537</v>
      </c>
      <c r="G33" s="264">
        <v>80.5002003569886</v>
      </c>
      <c r="H33" s="264">
        <v>83.213422544501256</v>
      </c>
      <c r="I33" s="264">
        <v>83.643668741846042</v>
      </c>
      <c r="J33" s="264">
        <v>104.90849575953696</v>
      </c>
      <c r="K33" s="264">
        <v>90.51296458279775</v>
      </c>
      <c r="L33" s="264">
        <v>97.325833776518905</v>
      </c>
      <c r="M33" s="264">
        <v>101.22497481376031</v>
      </c>
      <c r="N33" s="264">
        <v>103.60986053544585</v>
      </c>
      <c r="O33" s="264">
        <v>107.97183213347503</v>
      </c>
      <c r="P33" s="264">
        <v>214.57683783985888</v>
      </c>
      <c r="Q33" s="264">
        <v>97.956957741156018</v>
      </c>
    </row>
    <row r="34" spans="1:17" x14ac:dyDescent="0.25">
      <c r="A34" s="86" t="s">
        <v>292</v>
      </c>
      <c r="B34" s="85">
        <v>389.70138669250275</v>
      </c>
      <c r="C34" s="85">
        <v>388.19218772257926</v>
      </c>
      <c r="D34" s="85">
        <v>391.26207756417261</v>
      </c>
      <c r="E34" s="85">
        <v>575.30073174299332</v>
      </c>
      <c r="F34" s="85">
        <v>789.06163869513875</v>
      </c>
      <c r="G34" s="85">
        <v>786.8286002053818</v>
      </c>
      <c r="H34" s="85">
        <v>752.10335253951803</v>
      </c>
      <c r="I34" s="85">
        <v>698.66217111798449</v>
      </c>
      <c r="J34" s="85">
        <v>610.11781451419188</v>
      </c>
      <c r="K34" s="85">
        <v>667.91372802654666</v>
      </c>
      <c r="L34" s="85">
        <v>628.62969608382502</v>
      </c>
      <c r="M34" s="85">
        <v>489.68576987592598</v>
      </c>
      <c r="N34" s="85">
        <v>512.18566355094936</v>
      </c>
      <c r="O34" s="85">
        <v>536.62313401240579</v>
      </c>
      <c r="P34" s="85">
        <v>439.56600759391984</v>
      </c>
      <c r="Q34" s="85">
        <v>420.50350080162957</v>
      </c>
    </row>
    <row r="35" spans="1:17" x14ac:dyDescent="0.25">
      <c r="A35" s="150" t="s">
        <v>33</v>
      </c>
      <c r="B35" s="87">
        <v>20.835713843579292</v>
      </c>
      <c r="C35" s="87">
        <v>21.808559965675965</v>
      </c>
      <c r="D35" s="87">
        <v>17.646792984853697</v>
      </c>
      <c r="E35" s="87">
        <v>12.570359064708944</v>
      </c>
      <c r="F35" s="87">
        <v>10.844434903870777</v>
      </c>
      <c r="G35" s="87">
        <v>10.914320727962179</v>
      </c>
      <c r="H35" s="87">
        <v>16.573414201853804</v>
      </c>
      <c r="I35" s="87">
        <v>14.76442082391463</v>
      </c>
      <c r="J35" s="87">
        <v>16.342973385087795</v>
      </c>
      <c r="K35" s="87">
        <v>12.001655007179577</v>
      </c>
      <c r="L35" s="87">
        <v>10.227131759626909</v>
      </c>
      <c r="M35" s="87">
        <v>10.379821325560936</v>
      </c>
      <c r="N35" s="87">
        <v>9.654616781800538</v>
      </c>
      <c r="O35" s="87">
        <v>8.0897027914649673</v>
      </c>
      <c r="P35" s="87">
        <v>9.1461483631871872</v>
      </c>
      <c r="Q35" s="87">
        <v>5.1373602293847025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3.722890636826447E-14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8.0370161562408883E-14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77.448221372122376</v>
      </c>
      <c r="C38" s="87">
        <v>77.075384876407725</v>
      </c>
      <c r="D38" s="87">
        <v>88.7886844548228</v>
      </c>
      <c r="E38" s="87">
        <v>76.785033434976981</v>
      </c>
      <c r="F38" s="87">
        <v>110.81526621942186</v>
      </c>
      <c r="G38" s="87">
        <v>108.97423750433639</v>
      </c>
      <c r="H38" s="87">
        <v>113.66259896831471</v>
      </c>
      <c r="I38" s="87">
        <v>108.11549629730935</v>
      </c>
      <c r="J38" s="87">
        <v>76.364037972356996</v>
      </c>
      <c r="K38" s="87">
        <v>130.9425626833675</v>
      </c>
      <c r="L38" s="87">
        <v>86.007814966573292</v>
      </c>
      <c r="M38" s="87">
        <v>44.492607718798673</v>
      </c>
      <c r="N38" s="87">
        <v>43.211759091908874</v>
      </c>
      <c r="O38" s="87">
        <v>39.236816339385378</v>
      </c>
      <c r="P38" s="87">
        <v>28.833082373735579</v>
      </c>
      <c r="Q38" s="87">
        <v>20.494611216660729</v>
      </c>
    </row>
    <row r="39" spans="1:17" x14ac:dyDescent="0.25">
      <c r="A39" s="150" t="s">
        <v>29</v>
      </c>
      <c r="B39" s="87">
        <v>12.036290380056032</v>
      </c>
      <c r="C39" s="87">
        <v>15.344122352327558</v>
      </c>
      <c r="D39" s="87">
        <v>24.056234191202211</v>
      </c>
      <c r="E39" s="87">
        <v>6.0532701618318958</v>
      </c>
      <c r="F39" s="87">
        <v>7.2652919890735355</v>
      </c>
      <c r="G39" s="87">
        <v>4.5164632119858634</v>
      </c>
      <c r="H39" s="87">
        <v>3.4335607130352948</v>
      </c>
      <c r="I39" s="87">
        <v>4.5776453452485493</v>
      </c>
      <c r="J39" s="87">
        <v>1.8044276506280463</v>
      </c>
      <c r="K39" s="87">
        <v>1.8047325976687674</v>
      </c>
      <c r="L39" s="87">
        <v>1.7837375717762558</v>
      </c>
      <c r="M39" s="87">
        <v>1.2069047250584477</v>
      </c>
      <c r="N39" s="87">
        <v>1.2261946120099076</v>
      </c>
      <c r="O39" s="87">
        <v>1.2459884263113628</v>
      </c>
      <c r="P39" s="87">
        <v>0.62297692366687385</v>
      </c>
      <c r="Q39" s="87">
        <v>0.63489431007964459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0.58591449190246736</v>
      </c>
      <c r="F40" s="87">
        <v>0.5953820319442148</v>
      </c>
      <c r="G40" s="87">
        <v>0</v>
      </c>
      <c r="H40" s="87">
        <v>0</v>
      </c>
      <c r="I40" s="87">
        <v>0</v>
      </c>
      <c r="J40" s="87">
        <v>0.50550362817323113</v>
      </c>
      <c r="K40" s="87">
        <v>2.4006710713019048</v>
      </c>
      <c r="L40" s="87">
        <v>0.95172533679295912</v>
      </c>
      <c r="M40" s="87">
        <v>1.0886666393489095</v>
      </c>
      <c r="N40" s="87">
        <v>1.2464787549230703</v>
      </c>
      <c r="O40" s="87">
        <v>1.2663405137888042</v>
      </c>
      <c r="P40" s="87">
        <v>1.2498979773588639</v>
      </c>
      <c r="Q40" s="87">
        <v>1.2419979557626653</v>
      </c>
    </row>
    <row r="41" spans="1:17" x14ac:dyDescent="0.25">
      <c r="A41" s="150" t="s">
        <v>26</v>
      </c>
      <c r="B41" s="87">
        <v>235.33158634034822</v>
      </c>
      <c r="C41" s="87">
        <v>234.65719467235525</v>
      </c>
      <c r="D41" s="87">
        <v>223.00872688442524</v>
      </c>
      <c r="E41" s="87">
        <v>140.99107293155743</v>
      </c>
      <c r="F41" s="87">
        <v>375.88271659525617</v>
      </c>
      <c r="G41" s="87">
        <v>372.16364849601689</v>
      </c>
      <c r="H41" s="87">
        <v>469.98435516203597</v>
      </c>
      <c r="I41" s="87">
        <v>390.51990108897178</v>
      </c>
      <c r="J41" s="87">
        <v>262.97307031370957</v>
      </c>
      <c r="K41" s="87">
        <v>285.04049343541129</v>
      </c>
      <c r="L41" s="87">
        <v>257.31397876965639</v>
      </c>
      <c r="M41" s="87">
        <v>162.19577548518762</v>
      </c>
      <c r="N41" s="87">
        <v>169.84731445794216</v>
      </c>
      <c r="O41" s="87">
        <v>178.48160270288028</v>
      </c>
      <c r="P41" s="87">
        <v>141.76029698116977</v>
      </c>
      <c r="Q41" s="87">
        <v>148.1527740981013</v>
      </c>
    </row>
    <row r="42" spans="1:17" x14ac:dyDescent="0.25">
      <c r="A42" s="150" t="s">
        <v>25</v>
      </c>
      <c r="B42" s="87">
        <v>44.049574756396837</v>
      </c>
      <c r="C42" s="87">
        <v>39.306925855812771</v>
      </c>
      <c r="D42" s="87">
        <v>37.76163904886868</v>
      </c>
      <c r="E42" s="87">
        <v>1.3691010425716279</v>
      </c>
      <c r="F42" s="87">
        <v>0.59620675931184142</v>
      </c>
      <c r="G42" s="87">
        <v>0.38305311478371046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10.382646669124208</v>
      </c>
      <c r="O42" s="87">
        <v>11.412895458826586</v>
      </c>
      <c r="P42" s="87">
        <v>9.7572397863919207</v>
      </c>
      <c r="Q42" s="87">
        <v>11.020769463845497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1.6474362823232647</v>
      </c>
      <c r="F43" s="87">
        <v>1.9670849399491686</v>
      </c>
      <c r="G43" s="87">
        <v>3.387136670758025</v>
      </c>
      <c r="H43" s="87">
        <v>4.6332110012145389</v>
      </c>
      <c r="I43" s="87">
        <v>5.5756577885733014</v>
      </c>
      <c r="J43" s="87">
        <v>14.567379089306804</v>
      </c>
      <c r="K43" s="87">
        <v>16.66666609395876</v>
      </c>
      <c r="L43" s="87">
        <v>24.309588243859583</v>
      </c>
      <c r="M43" s="87">
        <v>17.83408364394252</v>
      </c>
      <c r="N43" s="87">
        <v>20.677141414561447</v>
      </c>
      <c r="O43" s="87">
        <v>61.216800259524668</v>
      </c>
      <c r="P43" s="87">
        <v>30.408745304736147</v>
      </c>
      <c r="Q43" s="87">
        <v>33.623811141886641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335.29854433312062</v>
      </c>
      <c r="F44" s="87">
        <v>281.09525525631113</v>
      </c>
      <c r="G44" s="87">
        <v>286.48974047953874</v>
      </c>
      <c r="H44" s="87">
        <v>143.8162124930636</v>
      </c>
      <c r="I44" s="87">
        <v>175.10904977396692</v>
      </c>
      <c r="J44" s="87">
        <v>237.5604224749294</v>
      </c>
      <c r="K44" s="87">
        <v>219.0569471376588</v>
      </c>
      <c r="L44" s="87">
        <v>248.03571943553962</v>
      </c>
      <c r="M44" s="87">
        <v>252.48791033802891</v>
      </c>
      <c r="N44" s="87">
        <v>255.93951176867915</v>
      </c>
      <c r="O44" s="87">
        <v>235.67298752022373</v>
      </c>
      <c r="P44" s="87">
        <v>217.78761988367347</v>
      </c>
      <c r="Q44" s="87">
        <v>200.19728238590838</v>
      </c>
    </row>
    <row r="45" spans="1:17" x14ac:dyDescent="0.25">
      <c r="A45" s="86" t="s">
        <v>291</v>
      </c>
      <c r="B45" s="85">
        <v>42.443029796071002</v>
      </c>
      <c r="C45" s="85">
        <v>42.966299417151959</v>
      </c>
      <c r="D45" s="85">
        <v>42.862206239443736</v>
      </c>
      <c r="E45" s="85">
        <v>60.39296088916813</v>
      </c>
      <c r="F45" s="85">
        <v>67.370569635360766</v>
      </c>
      <c r="G45" s="85">
        <v>67.556835732371056</v>
      </c>
      <c r="H45" s="85">
        <v>69.833807774854165</v>
      </c>
      <c r="I45" s="85">
        <v>70.194876089586913</v>
      </c>
      <c r="J45" s="85">
        <v>88.04060093673813</v>
      </c>
      <c r="K45" s="85">
        <v>75.959680259840397</v>
      </c>
      <c r="L45" s="85">
        <v>81.677130439408543</v>
      </c>
      <c r="M45" s="85">
        <v>84.949341308227588</v>
      </c>
      <c r="N45" s="85">
        <v>86.950769034194749</v>
      </c>
      <c r="O45" s="85">
        <v>90.611393447680783</v>
      </c>
      <c r="P45" s="85">
        <v>87.618493630005531</v>
      </c>
      <c r="Q45" s="85">
        <v>80.60065001056158</v>
      </c>
    </row>
    <row r="46" spans="1:17" x14ac:dyDescent="0.25">
      <c r="A46" s="86" t="s">
        <v>290</v>
      </c>
      <c r="B46" s="85">
        <v>82.560484132403701</v>
      </c>
      <c r="C46" s="85">
        <v>88.490501419627719</v>
      </c>
      <c r="D46" s="85">
        <v>83.841630717583541</v>
      </c>
      <c r="E46" s="85">
        <v>129.39292033606404</v>
      </c>
      <c r="F46" s="85">
        <v>14.879819563377337</v>
      </c>
      <c r="G46" s="85">
        <v>19.257253519974856</v>
      </c>
      <c r="H46" s="85">
        <v>60.264846063162324</v>
      </c>
      <c r="I46" s="85">
        <v>110.64492437416737</v>
      </c>
      <c r="J46" s="85">
        <v>364.4366519271133</v>
      </c>
      <c r="K46" s="85">
        <v>193.5533381138878</v>
      </c>
      <c r="L46" s="85">
        <v>286.01279802134491</v>
      </c>
      <c r="M46" s="85">
        <v>437.46737624214467</v>
      </c>
      <c r="N46" s="85">
        <v>438.04640666102938</v>
      </c>
      <c r="O46" s="85">
        <v>446.52875580824326</v>
      </c>
      <c r="P46" s="85">
        <v>502.10883983255547</v>
      </c>
      <c r="Q46" s="85">
        <v>448.3341034838046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1.0000000000000002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0.99999999999999989</v>
      </c>
      <c r="L50" s="77">
        <f t="shared" si="0"/>
        <v>0.99999999999999989</v>
      </c>
      <c r="M50" s="77">
        <f t="shared" si="0"/>
        <v>0.99999999999999978</v>
      </c>
      <c r="N50" s="77">
        <f t="shared" si="0"/>
        <v>1.0000000000000002</v>
      </c>
      <c r="O50" s="77">
        <f t="shared" si="0"/>
        <v>1.0000000000000004</v>
      </c>
      <c r="P50" s="77">
        <f t="shared" si="0"/>
        <v>1.0000000000000002</v>
      </c>
      <c r="Q50" s="77">
        <f t="shared" si="0"/>
        <v>0.99999999999999989</v>
      </c>
    </row>
    <row r="51" spans="1:17" x14ac:dyDescent="0.25">
      <c r="A51" s="76" t="s">
        <v>83</v>
      </c>
      <c r="B51" s="75">
        <f t="shared" ref="B51:Q51" si="1">IF(B$6=0,0,B$6/B$5)</f>
        <v>2.588787977341267E-2</v>
      </c>
      <c r="C51" s="75">
        <f t="shared" si="1"/>
        <v>2.5894649649715221E-2</v>
      </c>
      <c r="D51" s="75">
        <f t="shared" si="1"/>
        <v>2.5935021472053649E-2</v>
      </c>
      <c r="E51" s="75">
        <f t="shared" si="1"/>
        <v>2.4388379056705052E-2</v>
      </c>
      <c r="F51" s="75">
        <f t="shared" si="1"/>
        <v>2.4156532841556302E-2</v>
      </c>
      <c r="G51" s="75">
        <f t="shared" si="1"/>
        <v>2.4155218928850895E-2</v>
      </c>
      <c r="H51" s="75">
        <f t="shared" si="1"/>
        <v>2.4339858581948825E-2</v>
      </c>
      <c r="I51" s="75">
        <f t="shared" si="1"/>
        <v>2.4413274749653407E-2</v>
      </c>
      <c r="J51" s="75">
        <f t="shared" si="1"/>
        <v>2.468651972397725E-2</v>
      </c>
      <c r="K51" s="75">
        <f t="shared" si="1"/>
        <v>2.4557521218371063E-2</v>
      </c>
      <c r="L51" s="75">
        <f t="shared" si="1"/>
        <v>2.4617537529540382E-2</v>
      </c>
      <c r="M51" s="75">
        <f t="shared" si="1"/>
        <v>2.4780505240664042E-2</v>
      </c>
      <c r="N51" s="75">
        <f t="shared" si="1"/>
        <v>2.4763014330111455E-2</v>
      </c>
      <c r="O51" s="75">
        <f t="shared" si="1"/>
        <v>2.4801910084132739E-2</v>
      </c>
      <c r="P51" s="75">
        <f t="shared" si="1"/>
        <v>2.4697801374370162E-2</v>
      </c>
      <c r="Q51" s="75">
        <f t="shared" si="1"/>
        <v>2.4817648326084227E-2</v>
      </c>
    </row>
    <row r="52" spans="1:17" x14ac:dyDescent="0.25">
      <c r="A52" s="76" t="s">
        <v>82</v>
      </c>
      <c r="B52" s="75">
        <f t="shared" ref="B52:Q52" si="2">IF(B$7=0,0,B$7/B$5)</f>
        <v>8.8784024776075703E-3</v>
      </c>
      <c r="C52" s="75">
        <f t="shared" si="2"/>
        <v>8.8807242469862799E-3</v>
      </c>
      <c r="D52" s="75">
        <f t="shared" si="2"/>
        <v>8.894570003788781E-3</v>
      </c>
      <c r="E52" s="75">
        <f t="shared" si="2"/>
        <v>8.3641397803563208E-3</v>
      </c>
      <c r="F52" s="75">
        <f t="shared" si="2"/>
        <v>8.2846267407015763E-3</v>
      </c>
      <c r="G52" s="75">
        <f t="shared" si="2"/>
        <v>8.2841761265175975E-3</v>
      </c>
      <c r="H52" s="75">
        <f t="shared" si="2"/>
        <v>8.347499394698598E-3</v>
      </c>
      <c r="I52" s="75">
        <f t="shared" si="2"/>
        <v>8.3726779064558325E-3</v>
      </c>
      <c r="J52" s="75">
        <f t="shared" si="2"/>
        <v>8.4663888970145183E-3</v>
      </c>
      <c r="K52" s="75">
        <f t="shared" si="2"/>
        <v>8.422148091594913E-3</v>
      </c>
      <c r="L52" s="75">
        <f t="shared" si="2"/>
        <v>8.442731042784677E-3</v>
      </c>
      <c r="M52" s="75">
        <f t="shared" si="2"/>
        <v>8.4986217894535577E-3</v>
      </c>
      <c r="N52" s="75">
        <f t="shared" si="2"/>
        <v>8.4926231775569912E-3</v>
      </c>
      <c r="O52" s="75">
        <f t="shared" si="2"/>
        <v>8.5059627079431613E-3</v>
      </c>
      <c r="P52" s="75">
        <f t="shared" si="2"/>
        <v>8.4702580061758945E-3</v>
      </c>
      <c r="Q52" s="75">
        <f t="shared" si="2"/>
        <v>8.5113602317094285E-3</v>
      </c>
    </row>
    <row r="53" spans="1:17" x14ac:dyDescent="0.25">
      <c r="A53" s="76" t="s">
        <v>81</v>
      </c>
      <c r="B53" s="75">
        <f t="shared" ref="B53:Q53" si="3">IF(B$8=0,0,B$8/B$5)</f>
        <v>5.9693207499689559E-2</v>
      </c>
      <c r="C53" s="75">
        <f t="shared" si="3"/>
        <v>5.9708817724799239E-2</v>
      </c>
      <c r="D53" s="75">
        <f t="shared" si="3"/>
        <v>5.9801908529804569E-2</v>
      </c>
      <c r="E53" s="75">
        <f t="shared" si="3"/>
        <v>5.6235604628700871E-2</v>
      </c>
      <c r="F53" s="75">
        <f t="shared" si="3"/>
        <v>5.5701005258260911E-2</v>
      </c>
      <c r="G53" s="75">
        <f t="shared" si="3"/>
        <v>5.5697975590924424E-2</v>
      </c>
      <c r="H53" s="75">
        <f t="shared" si="3"/>
        <v>5.6123724366857995E-2</v>
      </c>
      <c r="I53" s="75">
        <f t="shared" si="3"/>
        <v>5.6293010016010385E-2</v>
      </c>
      <c r="J53" s="75">
        <f t="shared" si="3"/>
        <v>5.6923068139476792E-2</v>
      </c>
      <c r="K53" s="75">
        <f t="shared" si="3"/>
        <v>5.6625618729571538E-2</v>
      </c>
      <c r="L53" s="75">
        <f t="shared" si="3"/>
        <v>5.6764006505911402E-2</v>
      </c>
      <c r="M53" s="75">
        <f t="shared" si="3"/>
        <v>5.7139783335879719E-2</v>
      </c>
      <c r="N53" s="75">
        <f t="shared" si="3"/>
        <v>5.7099452163063988E-2</v>
      </c>
      <c r="O53" s="75">
        <f t="shared" si="3"/>
        <v>5.7189139396470953E-2</v>
      </c>
      <c r="P53" s="75">
        <f t="shared" si="3"/>
        <v>5.6949081776118245E-2</v>
      </c>
      <c r="Q53" s="75">
        <f t="shared" si="3"/>
        <v>5.7225429202770788E-2</v>
      </c>
    </row>
    <row r="54" spans="1:17" x14ac:dyDescent="0.25">
      <c r="A54" s="76" t="s">
        <v>80</v>
      </c>
      <c r="B54" s="75">
        <f t="shared" ref="B54:Q54" si="4">IF(B$9=0,0,B$9/B$5)</f>
        <v>2.6373329243627525E-2</v>
      </c>
      <c r="C54" s="75">
        <f t="shared" si="4"/>
        <v>2.6380226068637082E-2</v>
      </c>
      <c r="D54" s="75">
        <f t="shared" si="4"/>
        <v>2.6421354943308013E-2</v>
      </c>
      <c r="E54" s="75">
        <f t="shared" si="4"/>
        <v>2.4845709892451422E-2</v>
      </c>
      <c r="F54" s="75">
        <f t="shared" si="4"/>
        <v>2.4609516097535603E-2</v>
      </c>
      <c r="G54" s="75">
        <f t="shared" si="4"/>
        <v>2.4608177546341745E-2</v>
      </c>
      <c r="H54" s="75">
        <f t="shared" si="4"/>
        <v>2.4796279561848721E-2</v>
      </c>
      <c r="I54" s="75">
        <f t="shared" si="4"/>
        <v>2.4871072429384616E-2</v>
      </c>
      <c r="J54" s="75">
        <f t="shared" si="4"/>
        <v>2.5149441292925553E-2</v>
      </c>
      <c r="K54" s="75">
        <f t="shared" si="4"/>
        <v>2.501802380759785E-2</v>
      </c>
      <c r="L54" s="75">
        <f t="shared" si="4"/>
        <v>2.5079165544515301E-2</v>
      </c>
      <c r="M54" s="75">
        <f t="shared" si="4"/>
        <v>2.5245189225835029E-2</v>
      </c>
      <c r="N54" s="75">
        <f t="shared" si="4"/>
        <v>2.5227370325762416E-2</v>
      </c>
      <c r="O54" s="75">
        <f t="shared" si="4"/>
        <v>2.5266995452886042E-2</v>
      </c>
      <c r="P54" s="75">
        <f t="shared" si="4"/>
        <v>2.5160934496804281E-2</v>
      </c>
      <c r="Q54" s="75">
        <f t="shared" si="4"/>
        <v>2.5283028818319415E-2</v>
      </c>
    </row>
    <row r="55" spans="1:17" x14ac:dyDescent="0.25">
      <c r="A55" s="76" t="s">
        <v>79</v>
      </c>
      <c r="B55" s="75">
        <f t="shared" ref="B55:Q55" si="5">IF(B$10=0,0,B$10/B$5)</f>
        <v>4.2100458666469241E-2</v>
      </c>
      <c r="C55" s="75">
        <f t="shared" si="5"/>
        <v>4.2111468254737848E-2</v>
      </c>
      <c r="D55" s="75">
        <f t="shared" si="5"/>
        <v>4.2177123389593445E-2</v>
      </c>
      <c r="E55" s="75">
        <f t="shared" si="5"/>
        <v>3.9661878585881653E-2</v>
      </c>
      <c r="F55" s="75">
        <f t="shared" si="5"/>
        <v>3.9284836043839574E-2</v>
      </c>
      <c r="G55" s="75">
        <f t="shared" si="5"/>
        <v>3.9282699278371351E-2</v>
      </c>
      <c r="H55" s="75">
        <f t="shared" si="5"/>
        <v>3.9582971612431885E-2</v>
      </c>
      <c r="I55" s="75">
        <f t="shared" si="5"/>
        <v>3.9702365489448853E-2</v>
      </c>
      <c r="J55" s="75">
        <f t="shared" si="5"/>
        <v>4.0146733234047084E-2</v>
      </c>
      <c r="K55" s="75">
        <f t="shared" si="5"/>
        <v>3.9936947948390464E-2</v>
      </c>
      <c r="L55" s="75">
        <f t="shared" si="5"/>
        <v>4.0034550156443555E-2</v>
      </c>
      <c r="M55" s="75">
        <f t="shared" si="5"/>
        <v>4.0299578248592566E-2</v>
      </c>
      <c r="N55" s="75">
        <f t="shared" si="5"/>
        <v>4.027113345654304E-2</v>
      </c>
      <c r="O55" s="75">
        <f t="shared" si="5"/>
        <v>4.0334388118524127E-2</v>
      </c>
      <c r="P55" s="75">
        <f t="shared" si="5"/>
        <v>4.0165080146201092E-2</v>
      </c>
      <c r="Q55" s="75">
        <f t="shared" si="5"/>
        <v>4.0359982613344121E-2</v>
      </c>
    </row>
    <row r="56" spans="1:17" x14ac:dyDescent="0.25">
      <c r="A56" s="74" t="s">
        <v>295</v>
      </c>
      <c r="B56" s="73">
        <f t="shared" ref="B56:Q56" si="6">IF(B$15=0,0,B$15/B$5)</f>
        <v>0.19803936520095683</v>
      </c>
      <c r="C56" s="73">
        <f t="shared" si="6"/>
        <v>0.19870349824389194</v>
      </c>
      <c r="D56" s="73">
        <f t="shared" si="6"/>
        <v>0.19841804270142144</v>
      </c>
      <c r="E56" s="73">
        <f t="shared" si="6"/>
        <v>0.22707748119879692</v>
      </c>
      <c r="F56" s="73">
        <f t="shared" si="6"/>
        <v>0.22491878691087216</v>
      </c>
      <c r="G56" s="73">
        <f t="shared" si="6"/>
        <v>0.22490655321600606</v>
      </c>
      <c r="H56" s="73">
        <f t="shared" si="6"/>
        <v>0.22662571246219512</v>
      </c>
      <c r="I56" s="73">
        <f t="shared" si="6"/>
        <v>0.22730928222313995</v>
      </c>
      <c r="J56" s="73">
        <f t="shared" si="6"/>
        <v>0.22985343574705486</v>
      </c>
      <c r="K56" s="73">
        <f t="shared" si="6"/>
        <v>0.2286523450282599</v>
      </c>
      <c r="L56" s="73">
        <f t="shared" si="6"/>
        <v>0.22921115021738236</v>
      </c>
      <c r="M56" s="73">
        <f t="shared" si="6"/>
        <v>0.23072852442551037</v>
      </c>
      <c r="N56" s="73">
        <f t="shared" si="6"/>
        <v>0.23056566850536417</v>
      </c>
      <c r="O56" s="73">
        <f t="shared" si="6"/>
        <v>0.23092782253913352</v>
      </c>
      <c r="P56" s="73">
        <f t="shared" si="6"/>
        <v>0.2299584779373961</v>
      </c>
      <c r="Q56" s="73">
        <f t="shared" si="6"/>
        <v>0.23107435955713421</v>
      </c>
    </row>
    <row r="57" spans="1:17" x14ac:dyDescent="0.25">
      <c r="A57" s="142" t="s">
        <v>301</v>
      </c>
      <c r="B57" s="199">
        <f t="shared" ref="B57:Q57" si="7">IF(B$16=0,0,B$16/B$5)</f>
        <v>0.15943018009839671</v>
      </c>
      <c r="C57" s="199">
        <f t="shared" si="7"/>
        <v>0.15717166638108179</v>
      </c>
      <c r="D57" s="199">
        <f t="shared" si="7"/>
        <v>0.1573960765590578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3.8609185102560131E-2</v>
      </c>
      <c r="C58" s="199">
        <f t="shared" si="8"/>
        <v>4.1531831862810127E-2</v>
      </c>
      <c r="D58" s="199">
        <f t="shared" si="8"/>
        <v>4.1021966142363635E-2</v>
      </c>
      <c r="E58" s="199">
        <f t="shared" si="8"/>
        <v>0.22707748119879692</v>
      </c>
      <c r="F58" s="199">
        <f t="shared" si="8"/>
        <v>0.22491878691087216</v>
      </c>
      <c r="G58" s="199">
        <f t="shared" si="8"/>
        <v>0.22490655321600606</v>
      </c>
      <c r="H58" s="199">
        <f t="shared" si="8"/>
        <v>0.22662571246219512</v>
      </c>
      <c r="I58" s="199">
        <f t="shared" si="8"/>
        <v>0.22730928222313995</v>
      </c>
      <c r="J58" s="199">
        <f t="shared" si="8"/>
        <v>0.22985343574705486</v>
      </c>
      <c r="K58" s="199">
        <f t="shared" si="8"/>
        <v>0.2286523450282599</v>
      </c>
      <c r="L58" s="199">
        <f t="shared" si="8"/>
        <v>0.22921115021738236</v>
      </c>
      <c r="M58" s="199">
        <f t="shared" si="8"/>
        <v>0.23072852442551037</v>
      </c>
      <c r="N58" s="199">
        <f t="shared" si="8"/>
        <v>0.23056566850536417</v>
      </c>
      <c r="O58" s="199">
        <f t="shared" si="8"/>
        <v>0.23092782253913352</v>
      </c>
      <c r="P58" s="199">
        <f t="shared" si="8"/>
        <v>0.2299584779373961</v>
      </c>
      <c r="Q58" s="199">
        <f t="shared" si="8"/>
        <v>0.23107435955713421</v>
      </c>
    </row>
    <row r="59" spans="1:17" x14ac:dyDescent="0.25">
      <c r="A59" s="127" t="s">
        <v>294</v>
      </c>
      <c r="B59" s="200">
        <f t="shared" ref="B59:Q59" si="9">IF(B$23=0,0,B$23/B$5)</f>
        <v>8.4217752358571277E-2</v>
      </c>
      <c r="C59" s="200">
        <f t="shared" si="9"/>
        <v>8.4239775937594977E-2</v>
      </c>
      <c r="D59" s="200">
        <f t="shared" si="9"/>
        <v>8.4371112461316553E-2</v>
      </c>
      <c r="E59" s="200">
        <f t="shared" si="9"/>
        <v>7.9339617064120516E-2</v>
      </c>
      <c r="F59" s="200">
        <f t="shared" si="9"/>
        <v>7.8585381209211963E-2</v>
      </c>
      <c r="G59" s="200">
        <f t="shared" si="9"/>
        <v>7.8581106823831112E-2</v>
      </c>
      <c r="H59" s="200">
        <f t="shared" si="9"/>
        <v>7.9181771564098669E-2</v>
      </c>
      <c r="I59" s="200">
        <f t="shared" si="9"/>
        <v>7.942060706105615E-2</v>
      </c>
      <c r="J59" s="200">
        <f t="shared" si="9"/>
        <v>8.030952024290984E-2</v>
      </c>
      <c r="K59" s="200">
        <f t="shared" si="9"/>
        <v>7.9889865783183675E-2</v>
      </c>
      <c r="L59" s="200">
        <f t="shared" si="9"/>
        <v>8.0085109228215573E-2</v>
      </c>
      <c r="M59" s="200">
        <f t="shared" si="9"/>
        <v>8.0615271391281204E-2</v>
      </c>
      <c r="N59" s="200">
        <f t="shared" si="9"/>
        <v>8.0558370432750145E-2</v>
      </c>
      <c r="O59" s="200">
        <f t="shared" si="9"/>
        <v>8.0684905050827649E-2</v>
      </c>
      <c r="P59" s="200">
        <f t="shared" si="9"/>
        <v>8.0346221403734999E-2</v>
      </c>
      <c r="Q59" s="200">
        <f t="shared" si="9"/>
        <v>8.0736104275129922E-2</v>
      </c>
    </row>
    <row r="60" spans="1:17" x14ac:dyDescent="0.25">
      <c r="A60" s="142" t="s">
        <v>299</v>
      </c>
      <c r="B60" s="199">
        <f t="shared" ref="B60:Q60" si="10">IF(B$24=0,0,B$24/B$5)</f>
        <v>6.4271442589435984E-2</v>
      </c>
      <c r="C60" s="199">
        <f t="shared" si="10"/>
        <v>6.4288250057638288E-2</v>
      </c>
      <c r="D60" s="199">
        <f t="shared" si="10"/>
        <v>6.43884805625837E-2</v>
      </c>
      <c r="E60" s="199">
        <f t="shared" si="10"/>
        <v>6.0548655127881462E-2</v>
      </c>
      <c r="F60" s="199">
        <f t="shared" si="10"/>
        <v>5.9973054080714405E-2</v>
      </c>
      <c r="G60" s="199">
        <f t="shared" si="10"/>
        <v>5.9969792049765859E-2</v>
      </c>
      <c r="H60" s="199">
        <f t="shared" si="10"/>
        <v>6.0428194088391098E-2</v>
      </c>
      <c r="I60" s="199">
        <f t="shared" si="10"/>
        <v>6.0610463283437603E-2</v>
      </c>
      <c r="J60" s="199">
        <f t="shared" si="10"/>
        <v>6.1288844395904887E-2</v>
      </c>
      <c r="K60" s="199">
        <f t="shared" si="10"/>
        <v>6.0968581781903335E-2</v>
      </c>
      <c r="L60" s="199">
        <f t="shared" si="10"/>
        <v>6.1117583358375055E-2</v>
      </c>
      <c r="M60" s="199">
        <f t="shared" si="10"/>
        <v>6.1522180798609348E-2</v>
      </c>
      <c r="N60" s="199">
        <f t="shared" si="10"/>
        <v>6.1478756382888286E-2</v>
      </c>
      <c r="O60" s="199">
        <f t="shared" si="10"/>
        <v>6.157532227563163E-2</v>
      </c>
      <c r="P60" s="199">
        <f t="shared" si="10"/>
        <v>6.1316853176534611E-2</v>
      </c>
      <c r="Q60" s="199">
        <f t="shared" si="10"/>
        <v>6.1614395367862319E-2</v>
      </c>
    </row>
    <row r="61" spans="1:17" x14ac:dyDescent="0.25">
      <c r="A61" s="142" t="s">
        <v>298</v>
      </c>
      <c r="B61" s="199">
        <f t="shared" ref="B61:Q61" si="11">IF(B$25=0,0,B$25/B$5)</f>
        <v>1.9946309769135289E-2</v>
      </c>
      <c r="C61" s="199">
        <f t="shared" si="11"/>
        <v>1.9951525879956696E-2</v>
      </c>
      <c r="D61" s="199">
        <f t="shared" si="11"/>
        <v>1.998263189873286E-2</v>
      </c>
      <c r="E61" s="199">
        <f t="shared" si="11"/>
        <v>1.879096193623906E-2</v>
      </c>
      <c r="F61" s="199">
        <f t="shared" si="11"/>
        <v>1.8612327128497561E-2</v>
      </c>
      <c r="G61" s="199">
        <f t="shared" si="11"/>
        <v>1.8611314774065257E-2</v>
      </c>
      <c r="H61" s="199">
        <f t="shared" si="11"/>
        <v>1.8753577475707568E-2</v>
      </c>
      <c r="I61" s="199">
        <f t="shared" si="11"/>
        <v>1.8810143777618554E-2</v>
      </c>
      <c r="J61" s="199">
        <f t="shared" si="11"/>
        <v>1.902067584700496E-2</v>
      </c>
      <c r="K61" s="199">
        <f t="shared" si="11"/>
        <v>1.8921284001280333E-2</v>
      </c>
      <c r="L61" s="199">
        <f t="shared" si="11"/>
        <v>1.8967525869840525E-2</v>
      </c>
      <c r="M61" s="199">
        <f t="shared" si="11"/>
        <v>1.9093090592671856E-2</v>
      </c>
      <c r="N61" s="199">
        <f t="shared" si="11"/>
        <v>1.907961404986187E-2</v>
      </c>
      <c r="O61" s="199">
        <f t="shared" si="11"/>
        <v>1.9109582775196008E-2</v>
      </c>
      <c r="P61" s="199">
        <f t="shared" si="11"/>
        <v>1.9029368227200388E-2</v>
      </c>
      <c r="Q61" s="199">
        <f t="shared" si="11"/>
        <v>1.9121708907267602E-2</v>
      </c>
    </row>
    <row r="62" spans="1:17" x14ac:dyDescent="0.25">
      <c r="A62" s="127" t="s">
        <v>293</v>
      </c>
      <c r="B62" s="200">
        <f t="shared" ref="B62:Q62" si="12">IF(B$26=0,0,B$26/B$5)</f>
        <v>0.23353096387695899</v>
      </c>
      <c r="C62" s="200">
        <f t="shared" si="12"/>
        <v>0.23358262027825705</v>
      </c>
      <c r="D62" s="200">
        <f t="shared" si="12"/>
        <v>0.23324559838812534</v>
      </c>
      <c r="E62" s="200">
        <f t="shared" si="12"/>
        <v>0.22390262638893557</v>
      </c>
      <c r="F62" s="200">
        <f t="shared" si="12"/>
        <v>0.22473803965281833</v>
      </c>
      <c r="G62" s="200">
        <f t="shared" si="12"/>
        <v>0.22480887329536656</v>
      </c>
      <c r="H62" s="200">
        <f t="shared" si="12"/>
        <v>0.22633328770837088</v>
      </c>
      <c r="I62" s="200">
        <f t="shared" si="12"/>
        <v>0.22658415721875375</v>
      </c>
      <c r="J62" s="200">
        <f t="shared" si="12"/>
        <v>0.22955036891578803</v>
      </c>
      <c r="K62" s="200">
        <f t="shared" si="12"/>
        <v>0.2267472429408362</v>
      </c>
      <c r="L62" s="200">
        <f t="shared" si="12"/>
        <v>0.22845605009635989</v>
      </c>
      <c r="M62" s="200">
        <f t="shared" si="12"/>
        <v>0.23055262755775682</v>
      </c>
      <c r="N62" s="200">
        <f t="shared" si="12"/>
        <v>0.23073579943707145</v>
      </c>
      <c r="O62" s="200">
        <f t="shared" si="12"/>
        <v>0.23151209012636548</v>
      </c>
      <c r="P62" s="200">
        <f t="shared" si="12"/>
        <v>0.23733510614275372</v>
      </c>
      <c r="Q62" s="200">
        <f t="shared" si="12"/>
        <v>0.23281918496450218</v>
      </c>
    </row>
    <row r="63" spans="1:17" x14ac:dyDescent="0.25">
      <c r="A63" s="142" t="s">
        <v>297</v>
      </c>
      <c r="B63" s="199">
        <f t="shared" ref="B63:Q63" si="13">IF(B$27=0,0,B$27/B$5)</f>
        <v>0.23353096387695899</v>
      </c>
      <c r="C63" s="199">
        <f t="shared" si="13"/>
        <v>0.23358262027825705</v>
      </c>
      <c r="D63" s="199">
        <f t="shared" si="13"/>
        <v>0.23324559838812534</v>
      </c>
      <c r="E63" s="199">
        <f t="shared" si="13"/>
        <v>0.19416241547359986</v>
      </c>
      <c r="F63" s="199">
        <f t="shared" si="13"/>
        <v>0.19528055172298367</v>
      </c>
      <c r="G63" s="199">
        <f t="shared" si="13"/>
        <v>0.19535298760571757</v>
      </c>
      <c r="H63" s="199">
        <f t="shared" si="13"/>
        <v>0.19665224469220552</v>
      </c>
      <c r="I63" s="199">
        <f t="shared" si="13"/>
        <v>0.19681358745269462</v>
      </c>
      <c r="J63" s="199">
        <f t="shared" si="13"/>
        <v>0.19944659278332549</v>
      </c>
      <c r="K63" s="199">
        <f t="shared" si="13"/>
        <v>0.19680077298914012</v>
      </c>
      <c r="L63" s="199">
        <f t="shared" si="13"/>
        <v>0.1984363937410743</v>
      </c>
      <c r="M63" s="199">
        <f t="shared" si="13"/>
        <v>0.20033424154971574</v>
      </c>
      <c r="N63" s="199">
        <f t="shared" si="13"/>
        <v>0.20053874257795523</v>
      </c>
      <c r="O63" s="199">
        <f t="shared" si="13"/>
        <v>0.20126760215566875</v>
      </c>
      <c r="P63" s="199">
        <f t="shared" si="13"/>
        <v>0.17543679520725747</v>
      </c>
      <c r="Q63" s="199">
        <f t="shared" si="13"/>
        <v>0.20195244119576558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2.9740210915335727E-2</v>
      </c>
      <c r="F64" s="199">
        <f t="shared" si="14"/>
        <v>2.9457487929834675E-2</v>
      </c>
      <c r="G64" s="199">
        <f t="shared" si="14"/>
        <v>2.9455885689649023E-2</v>
      </c>
      <c r="H64" s="199">
        <f t="shared" si="14"/>
        <v>2.9681043016165393E-2</v>
      </c>
      <c r="I64" s="199">
        <f t="shared" si="14"/>
        <v>2.9770569766059147E-2</v>
      </c>
      <c r="J64" s="199">
        <f t="shared" si="14"/>
        <v>3.0103776132462529E-2</v>
      </c>
      <c r="K64" s="199">
        <f t="shared" si="14"/>
        <v>2.9946469951696073E-2</v>
      </c>
      <c r="L64" s="199">
        <f t="shared" si="14"/>
        <v>3.0019656355285564E-2</v>
      </c>
      <c r="M64" s="199">
        <f t="shared" si="14"/>
        <v>3.0218386008041064E-2</v>
      </c>
      <c r="N64" s="199">
        <f t="shared" si="14"/>
        <v>3.0197056859116233E-2</v>
      </c>
      <c r="O64" s="199">
        <f t="shared" si="14"/>
        <v>3.0244487970696714E-2</v>
      </c>
      <c r="P64" s="199">
        <f t="shared" si="14"/>
        <v>6.1898310935496269E-2</v>
      </c>
      <c r="Q64" s="199">
        <f t="shared" si="14"/>
        <v>3.0866743768736601E-2</v>
      </c>
    </row>
    <row r="65" spans="1:17" x14ac:dyDescent="0.25">
      <c r="A65" s="127" t="s">
        <v>292</v>
      </c>
      <c r="B65" s="200">
        <f t="shared" ref="B65:Q65" si="15">IF(B$34=0,0,B$34/B$5)</f>
        <v>0.2432514858968968</v>
      </c>
      <c r="C65" s="200">
        <f t="shared" si="15"/>
        <v>0.23942104721658772</v>
      </c>
      <c r="D65" s="200">
        <f t="shared" si="15"/>
        <v>0.24227761679077522</v>
      </c>
      <c r="E65" s="200">
        <f t="shared" si="15"/>
        <v>0.23775244215355823</v>
      </c>
      <c r="F65" s="200">
        <f t="shared" si="15"/>
        <v>0.28954012488555575</v>
      </c>
      <c r="G65" s="200">
        <f t="shared" si="15"/>
        <v>0.28790901391817714</v>
      </c>
      <c r="H65" s="200">
        <f t="shared" si="15"/>
        <v>0.2682645572880929</v>
      </c>
      <c r="I65" s="200">
        <f t="shared" si="15"/>
        <v>0.24866880208673231</v>
      </c>
      <c r="J65" s="200">
        <f t="shared" si="15"/>
        <v>0.17507495431696576</v>
      </c>
      <c r="K65" s="200">
        <f t="shared" si="15"/>
        <v>0.22098114318612933</v>
      </c>
      <c r="L65" s="200">
        <f t="shared" si="15"/>
        <v>0.19389761915111337</v>
      </c>
      <c r="M65" s="200">
        <f t="shared" si="15"/>
        <v>0.14618441391544762</v>
      </c>
      <c r="N65" s="200">
        <f t="shared" si="15"/>
        <v>0.14927632876584143</v>
      </c>
      <c r="O65" s="200">
        <f t="shared" si="15"/>
        <v>0.15031598149943726</v>
      </c>
      <c r="P65" s="200">
        <f t="shared" si="15"/>
        <v>0.12680023477197988</v>
      </c>
      <c r="Q65" s="200">
        <f t="shared" si="15"/>
        <v>0.13250282687829268</v>
      </c>
    </row>
    <row r="66" spans="1:17" x14ac:dyDescent="0.25">
      <c r="A66" s="127" t="s">
        <v>291</v>
      </c>
      <c r="B66" s="200">
        <f t="shared" ref="B66:Q66" si="16">IF(B$45=0,0,B$45/B$5)</f>
        <v>2.6492926164532839E-2</v>
      </c>
      <c r="C66" s="200">
        <f t="shared" si="16"/>
        <v>2.6499854265041502E-2</v>
      </c>
      <c r="D66" s="200">
        <f t="shared" si="16"/>
        <v>2.6541169649603746E-2</v>
      </c>
      <c r="E66" s="200">
        <f t="shared" si="16"/>
        <v>2.495837941450511E-2</v>
      </c>
      <c r="F66" s="200">
        <f t="shared" si="16"/>
        <v>2.4721114535603342E-2</v>
      </c>
      <c r="G66" s="200">
        <f t="shared" si="16"/>
        <v>2.4719769914390802E-2</v>
      </c>
      <c r="H66" s="200">
        <f t="shared" si="16"/>
        <v>2.4908724928837077E-2</v>
      </c>
      <c r="I66" s="200">
        <f t="shared" si="16"/>
        <v>2.4983856964650913E-2</v>
      </c>
      <c r="J66" s="200">
        <f t="shared" si="16"/>
        <v>2.5263488166315629E-2</v>
      </c>
      <c r="K66" s="200">
        <f t="shared" si="16"/>
        <v>2.5131474733223684E-2</v>
      </c>
      <c r="L66" s="200">
        <f t="shared" si="16"/>
        <v>2.519289373371323E-2</v>
      </c>
      <c r="M66" s="200">
        <f t="shared" si="16"/>
        <v>2.53596702938561E-2</v>
      </c>
      <c r="N66" s="200">
        <f t="shared" si="16"/>
        <v>2.5341770589211454E-2</v>
      </c>
      <c r="O66" s="200">
        <f t="shared" si="16"/>
        <v>2.5381575407080637E-2</v>
      </c>
      <c r="P66" s="200">
        <f t="shared" si="16"/>
        <v>2.5275033489203777E-2</v>
      </c>
      <c r="Q66" s="200">
        <f t="shared" si="16"/>
        <v>2.5397681480101277E-2</v>
      </c>
    </row>
    <row r="67" spans="1:17" x14ac:dyDescent="0.25">
      <c r="A67" s="72" t="s">
        <v>290</v>
      </c>
      <c r="B67" s="71">
        <f t="shared" ref="B67:Q67" si="17">IF(B$46=0,0,B$46/B$5)</f>
        <v>5.1534228841276883E-2</v>
      </c>
      <c r="C67" s="71">
        <f t="shared" si="17"/>
        <v>5.4577318113751147E-2</v>
      </c>
      <c r="D67" s="71">
        <f t="shared" si="17"/>
        <v>5.1916481670209347E-2</v>
      </c>
      <c r="E67" s="71">
        <f t="shared" si="17"/>
        <v>5.3473741835988388E-2</v>
      </c>
      <c r="F67" s="71">
        <f t="shared" si="17"/>
        <v>5.4600358240446192E-3</v>
      </c>
      <c r="G67" s="71">
        <f t="shared" si="17"/>
        <v>7.0464353612223769E-3</v>
      </c>
      <c r="H67" s="71">
        <f t="shared" si="17"/>
        <v>2.1495612530619379E-2</v>
      </c>
      <c r="I67" s="71">
        <f t="shared" si="17"/>
        <v>3.9380893854713876E-2</v>
      </c>
      <c r="J67" s="71">
        <f t="shared" si="17"/>
        <v>0.10457608132352474</v>
      </c>
      <c r="K67" s="71">
        <f t="shared" si="17"/>
        <v>6.4037668532841346E-2</v>
      </c>
      <c r="L67" s="71">
        <f t="shared" si="17"/>
        <v>8.8219186794020105E-2</v>
      </c>
      <c r="M67" s="71">
        <f t="shared" si="17"/>
        <v>0.13059581457572286</v>
      </c>
      <c r="N67" s="71">
        <f t="shared" si="17"/>
        <v>0.12766846881672367</v>
      </c>
      <c r="O67" s="71">
        <f t="shared" si="17"/>
        <v>0.12507922961719894</v>
      </c>
      <c r="P67" s="71">
        <f t="shared" si="17"/>
        <v>0.14484177045526198</v>
      </c>
      <c r="Q67" s="71">
        <f t="shared" si="17"/>
        <v>0.14127239365261166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0.51099388004407909</v>
      </c>
      <c r="C71" s="253">
        <f>IF(C$5=0,0,C$5/MAE_fec!C$5)</f>
        <v>0.51086028621654933</v>
      </c>
      <c r="D71" s="253">
        <f>IF(D$5=0,0,D$5/MAE_fec!D$5)</f>
        <v>0.51006505415024384</v>
      </c>
      <c r="E71" s="253">
        <f>IF(E$5=0,0,E$5/MAE_fec!E$5)</f>
        <v>0.54611109783268941</v>
      </c>
      <c r="F71" s="253">
        <f>IF(F$5=0,0,F$5/MAE_fec!F$5)</f>
        <v>0.56028396568205829</v>
      </c>
      <c r="G71" s="253">
        <f>IF(G$5=0,0,G$5/MAE_fec!G$5)</f>
        <v>0.56512757911515399</v>
      </c>
      <c r="H71" s="253">
        <f>IF(H$5=0,0,H$5/MAE_fec!H$5)</f>
        <v>0.57155358428582304</v>
      </c>
      <c r="I71" s="253">
        <f>IF(I$5=0,0,I$5/MAE_fec!I$5)</f>
        <v>0.56983479505224544</v>
      </c>
      <c r="J71" s="253">
        <f>IF(J$5=0,0,J$5/MAE_fec!J$5)</f>
        <v>0.58235611181106717</v>
      </c>
      <c r="K71" s="253">
        <f>IF(K$5=0,0,K$5/MAE_fec!K$5)</f>
        <v>0.58541517740185889</v>
      </c>
      <c r="L71" s="253">
        <f>IF(L$5=0,0,L$5/MAE_fec!L$5)</f>
        <v>0.58398796481375848</v>
      </c>
      <c r="M71" s="253">
        <f>IF(M$5=0,0,M$5/MAE_fec!M$5)</f>
        <v>0.5888129074818681</v>
      </c>
      <c r="N71" s="253">
        <f>IF(N$5=0,0,N$5/MAE_fec!N$5)</f>
        <v>0.59864773819612405</v>
      </c>
      <c r="O71" s="253">
        <f>IF(O$5=0,0,O$5/MAE_fec!O$5)</f>
        <v>0.60734612792052156</v>
      </c>
      <c r="P71" s="253">
        <f>IF(P$5=0,0,P$5/MAE_fec!P$5)</f>
        <v>0.60990627571662126</v>
      </c>
      <c r="Q71" s="253">
        <f>IF(Q$5=0,0,Q$5/MAE_fec!Q$5)</f>
        <v>0.61857369197251033</v>
      </c>
    </row>
    <row r="72" spans="1:17" x14ac:dyDescent="0.25">
      <c r="A72" s="76" t="s">
        <v>83</v>
      </c>
      <c r="B72" s="308">
        <f>IF(B$6=0,0,B$6/MAE_fec!B$6)</f>
        <v>0.45899200105832577</v>
      </c>
      <c r="C72" s="308">
        <f>IF(C$6=0,0,C$6/MAE_fec!C$6)</f>
        <v>0.45899200105832588</v>
      </c>
      <c r="D72" s="308">
        <f>IF(D$6=0,0,D$6/MAE_fec!D$6)</f>
        <v>0.45899200105832583</v>
      </c>
      <c r="E72" s="308">
        <f>IF(E$6=0,0,E$6/MAE_fec!E$6)</f>
        <v>0.46212224431611021</v>
      </c>
      <c r="F72" s="308">
        <f>IF(F$6=0,0,F$6/MAE_fec!F$6)</f>
        <v>0.46960826286365154</v>
      </c>
      <c r="G72" s="308">
        <f>IF(G$6=0,0,G$6/MAE_fec!G$6)</f>
        <v>0.47364222798962624</v>
      </c>
      <c r="H72" s="308">
        <f>IF(H$6=0,0,H$6/MAE_fec!H$6)</f>
        <v>0.48268959645261894</v>
      </c>
      <c r="I72" s="308">
        <f>IF(I$6=0,0,I$6/MAE_fec!I$6)</f>
        <v>0.48268959645261894</v>
      </c>
      <c r="J72" s="308">
        <f>IF(J$6=0,0,J$6/MAE_fec!J$6)</f>
        <v>0.4988172237706292</v>
      </c>
      <c r="K72" s="308">
        <f>IF(K$6=0,0,K$6/MAE_fec!K$6)</f>
        <v>0.49881722377062926</v>
      </c>
      <c r="L72" s="308">
        <f>IF(L$6=0,0,L$6/MAE_fec!L$6)</f>
        <v>0.4988172237706292</v>
      </c>
      <c r="M72" s="308">
        <f>IF(M$6=0,0,M$6/MAE_fec!M$6)</f>
        <v>0.50626792563246459</v>
      </c>
      <c r="N72" s="308">
        <f>IF(N$6=0,0,N$6/MAE_fec!N$6)</f>
        <v>0.51436071366026226</v>
      </c>
      <c r="O72" s="308">
        <f>IF(O$6=0,0,O$6/MAE_fec!O$6)</f>
        <v>0.52265406313073814</v>
      </c>
      <c r="P72" s="308">
        <f>IF(P$6=0,0,P$6/MAE_fec!P$6)</f>
        <v>0.52265406313073814</v>
      </c>
      <c r="Q72" s="308">
        <f>IF(Q$6=0,0,Q$6/MAE_fec!Q$6)</f>
        <v>0.53265377205462161</v>
      </c>
    </row>
    <row r="73" spans="1:17" x14ac:dyDescent="0.25">
      <c r="A73" s="76" t="s">
        <v>82</v>
      </c>
      <c r="B73" s="308">
        <f>IF(B$7=0,0,B$7/MAE_fec!B$7)</f>
        <v>0.11574561700035381</v>
      </c>
      <c r="C73" s="308">
        <f>IF(C$7=0,0,C$7/MAE_fec!C$7)</f>
        <v>0.11574561700035384</v>
      </c>
      <c r="D73" s="308">
        <f>IF(D$7=0,0,D$7/MAE_fec!D$7)</f>
        <v>0.11574561700035382</v>
      </c>
      <c r="E73" s="308">
        <f>IF(E$7=0,0,E$7/MAE_fec!E$7)</f>
        <v>0.11653498138229956</v>
      </c>
      <c r="F73" s="308">
        <f>IF(F$7=0,0,F$7/MAE_fec!F$7)</f>
        <v>0.11842275684170492</v>
      </c>
      <c r="G73" s="308">
        <f>IF(G$7=0,0,G$7/MAE_fec!G$7)</f>
        <v>0.11944001592549564</v>
      </c>
      <c r="H73" s="308">
        <f>IF(H$7=0,0,H$7/MAE_fec!H$7)</f>
        <v>0.12172152244971404</v>
      </c>
      <c r="I73" s="308">
        <f>IF(I$7=0,0,I$7/MAE_fec!I$7)</f>
        <v>0.12172152244971403</v>
      </c>
      <c r="J73" s="308">
        <f>IF(J$7=0,0,J$7/MAE_fec!J$7)</f>
        <v>0.12578848259361786</v>
      </c>
      <c r="K73" s="308">
        <f>IF(K$7=0,0,K$7/MAE_fec!K$7)</f>
        <v>0.12578848259361783</v>
      </c>
      <c r="L73" s="308">
        <f>IF(L$7=0,0,L$7/MAE_fec!L$7)</f>
        <v>0.12578848259361786</v>
      </c>
      <c r="M73" s="308">
        <f>IF(M$7=0,0,M$7/MAE_fec!M$7)</f>
        <v>0.12766735212096331</v>
      </c>
      <c r="N73" s="308">
        <f>IF(N$7=0,0,N$7/MAE_fec!N$7)</f>
        <v>0.12970813876075377</v>
      </c>
      <c r="O73" s="308">
        <f>IF(O$7=0,0,O$7/MAE_fec!O$7)</f>
        <v>0.13179950168047011</v>
      </c>
      <c r="P73" s="308">
        <f>IF(P$7=0,0,P$7/MAE_fec!P$7)</f>
        <v>0.13179950168047011</v>
      </c>
      <c r="Q73" s="308">
        <f>IF(Q$7=0,0,Q$7/MAE_fec!Q$7)</f>
        <v>0.13432116322696785</v>
      </c>
    </row>
    <row r="74" spans="1:17" x14ac:dyDescent="0.25">
      <c r="A74" s="76" t="s">
        <v>81</v>
      </c>
      <c r="B74" s="308">
        <f>IF(B$8=0,0,B$8/MAE_fec!B$8)</f>
        <v>0.62997638184362814</v>
      </c>
      <c r="C74" s="308">
        <f>IF(C$8=0,0,C$8/MAE_fec!C$8)</f>
        <v>0.62997638184362825</v>
      </c>
      <c r="D74" s="308">
        <f>IF(D$8=0,0,D$8/MAE_fec!D$8)</f>
        <v>0.62997638184362814</v>
      </c>
      <c r="E74" s="308">
        <f>IF(E$8=0,0,E$8/MAE_fec!E$8)</f>
        <v>0.63427270796103863</v>
      </c>
      <c r="F74" s="308">
        <f>IF(F$8=0,0,F$8/MAE_fec!F$8)</f>
        <v>0.64454742923748887</v>
      </c>
      <c r="G74" s="308">
        <f>IF(G$8=0,0,G$8/MAE_fec!G$8)</f>
        <v>0.65008413303338353</v>
      </c>
      <c r="H74" s="308">
        <f>IF(H$8=0,0,H$8/MAE_fec!H$8)</f>
        <v>0.66250184061081474</v>
      </c>
      <c r="I74" s="308">
        <f>IF(I$8=0,0,I$8/MAE_fec!I$8)</f>
        <v>0.66250184061081474</v>
      </c>
      <c r="J74" s="308">
        <f>IF(J$8=0,0,J$8/MAE_fec!J$8)</f>
        <v>0.68463735556989014</v>
      </c>
      <c r="K74" s="308">
        <f>IF(K$8=0,0,K$8/MAE_fec!K$8)</f>
        <v>0.68463735556989025</v>
      </c>
      <c r="L74" s="308">
        <f>IF(L$8=0,0,L$8/MAE_fec!L$8)</f>
        <v>0.68463735556989025</v>
      </c>
      <c r="M74" s="308">
        <f>IF(M$8=0,0,M$8/MAE_fec!M$8)</f>
        <v>0.69486360393651081</v>
      </c>
      <c r="N74" s="308">
        <f>IF(N$8=0,0,N$8/MAE_fec!N$8)</f>
        <v>0.70597112935966411</v>
      </c>
      <c r="O74" s="308">
        <f>IF(O$8=0,0,O$8/MAE_fec!O$8)</f>
        <v>0.71735392967149625</v>
      </c>
      <c r="P74" s="308">
        <f>IF(P$8=0,0,P$8/MAE_fec!P$8)</f>
        <v>0.71735392967149625</v>
      </c>
      <c r="Q74" s="308">
        <f>IF(Q$8=0,0,Q$8/MAE_fec!Q$8)</f>
        <v>0.73107874499035197</v>
      </c>
    </row>
    <row r="75" spans="1:17" x14ac:dyDescent="0.25">
      <c r="A75" s="76" t="s">
        <v>80</v>
      </c>
      <c r="B75" s="308">
        <f>IF(B$9=0,0,B$9/MAE_fec!B$9)</f>
        <v>0.44961444053143307</v>
      </c>
      <c r="C75" s="308">
        <f>IF(C$9=0,0,C$9/MAE_fec!C$9)</f>
        <v>0.44961444053143312</v>
      </c>
      <c r="D75" s="308">
        <f>IF(D$9=0,0,D$9/MAE_fec!D$9)</f>
        <v>0.44961444053143318</v>
      </c>
      <c r="E75" s="308">
        <f>IF(E$9=0,0,E$9/MAE_fec!E$9)</f>
        <v>0.45268073050561752</v>
      </c>
      <c r="F75" s="308">
        <f>IF(F$9=0,0,F$9/MAE_fec!F$9)</f>
        <v>0.46001380392149399</v>
      </c>
      <c r="G75" s="308">
        <f>IF(G$9=0,0,G$9/MAE_fec!G$9)</f>
        <v>0.46396535202920913</v>
      </c>
      <c r="H75" s="308">
        <f>IF(H$9=0,0,H$9/MAE_fec!H$9)</f>
        <v>0.47282787577775126</v>
      </c>
      <c r="I75" s="308">
        <f>IF(I$9=0,0,I$9/MAE_fec!I$9)</f>
        <v>0.47282787577775109</v>
      </c>
      <c r="J75" s="308">
        <f>IF(J$9=0,0,J$9/MAE_fec!J$9)</f>
        <v>0.48862600323305994</v>
      </c>
      <c r="K75" s="308">
        <f>IF(K$9=0,0,K$9/MAE_fec!K$9)</f>
        <v>0.48862600323305999</v>
      </c>
      <c r="L75" s="308">
        <f>IF(L$9=0,0,L$9/MAE_fec!L$9)</f>
        <v>0.48862600323305999</v>
      </c>
      <c r="M75" s="308">
        <f>IF(M$9=0,0,M$9/MAE_fec!M$9)</f>
        <v>0.49592448151035329</v>
      </c>
      <c r="N75" s="308">
        <f>IF(N$9=0,0,N$9/MAE_fec!N$9)</f>
        <v>0.5038519276381026</v>
      </c>
      <c r="O75" s="308">
        <f>IF(O$9=0,0,O$9/MAE_fec!O$9)</f>
        <v>0.51197583758359599</v>
      </c>
      <c r="P75" s="308">
        <f>IF(P$9=0,0,P$9/MAE_fec!P$9)</f>
        <v>0.51197583758359599</v>
      </c>
      <c r="Q75" s="308">
        <f>IF(Q$9=0,0,Q$9/MAE_fec!Q$9)</f>
        <v>0.52177124474302861</v>
      </c>
    </row>
    <row r="76" spans="1:17" x14ac:dyDescent="0.25">
      <c r="A76" s="76" t="s">
        <v>79</v>
      </c>
      <c r="B76" s="308">
        <f>IF(B$10=0,0,B$10/MAE_fec!B$10)</f>
        <v>0.69114903483256318</v>
      </c>
      <c r="C76" s="308">
        <f>IF(C$10=0,0,C$10/MAE_fec!C$10)</f>
        <v>0.69114903483256329</v>
      </c>
      <c r="D76" s="308">
        <f>IF(D$10=0,0,D$10/MAE_fec!D$10)</f>
        <v>0.69114903483256329</v>
      </c>
      <c r="E76" s="308">
        <f>IF(E$10=0,0,E$10/MAE_fec!E$10)</f>
        <v>0.69586254748947307</v>
      </c>
      <c r="F76" s="308">
        <f>IF(F$10=0,0,F$10/MAE_fec!F$10)</f>
        <v>0.70713497594561603</v>
      </c>
      <c r="G76" s="308">
        <f>IF(G$10=0,0,G$10/MAE_fec!G$10)</f>
        <v>0.71320931078573724</v>
      </c>
      <c r="H76" s="308">
        <f>IF(H$10=0,0,H$10/MAE_fec!H$10)</f>
        <v>0.72683281613344264</v>
      </c>
      <c r="I76" s="308">
        <f>IF(I$10=0,0,I$10/MAE_fec!I$10)</f>
        <v>0.72683281613344264</v>
      </c>
      <c r="J76" s="308">
        <f>IF(J$10=0,0,J$10/MAE_fec!J$10)</f>
        <v>0.75111775798271396</v>
      </c>
      <c r="K76" s="308">
        <f>IF(K$10=0,0,K$10/MAE_fec!K$10)</f>
        <v>0.75111775798271374</v>
      </c>
      <c r="L76" s="308">
        <f>IF(L$10=0,0,L$10/MAE_fec!L$10)</f>
        <v>0.75111775798271385</v>
      </c>
      <c r="M76" s="308">
        <f>IF(M$10=0,0,M$10/MAE_fec!M$10)</f>
        <v>0.76233700665972581</v>
      </c>
      <c r="N76" s="308">
        <f>IF(N$10=0,0,N$10/MAE_fec!N$10)</f>
        <v>0.77452310711816519</v>
      </c>
      <c r="O76" s="308">
        <f>IF(O$10=0,0,O$10/MAE_fec!O$10)</f>
        <v>0.78701121250743555</v>
      </c>
      <c r="P76" s="308">
        <f>IF(P$10=0,0,P$10/MAE_fec!P$10)</f>
        <v>0.78701121250743566</v>
      </c>
      <c r="Q76" s="308">
        <f>IF(Q$10=0,0,Q$10/MAE_fec!Q$10)</f>
        <v>0.8020687497965665</v>
      </c>
    </row>
    <row r="77" spans="1:17" x14ac:dyDescent="0.25">
      <c r="A77" s="74" t="s">
        <v>295</v>
      </c>
      <c r="B77" s="307">
        <f>IF(B$15=0,0,B$15/MAE_fec!B$15)</f>
        <v>0.52450712991610793</v>
      </c>
      <c r="C77" s="307">
        <f>IF(C$15=0,0,C$15/MAE_fec!C$15)</f>
        <v>0.52612849926763516</v>
      </c>
      <c r="D77" s="307">
        <f>IF(D$15=0,0,D$15/MAE_fec!D$15)</f>
        <v>0.52455484529925389</v>
      </c>
      <c r="E77" s="307">
        <f>IF(E$15=0,0,E$15/MAE_fec!E$15)</f>
        <v>0.64274579231235074</v>
      </c>
      <c r="F77" s="307">
        <f>IF(F$15=0,0,F$15/MAE_fec!F$15)</f>
        <v>0.65315777092144178</v>
      </c>
      <c r="G77" s="307">
        <f>IF(G$15=0,0,G$15/MAE_fec!G$15)</f>
        <v>0.6587684381051695</v>
      </c>
      <c r="H77" s="307">
        <f>IF(H$15=0,0,H$15/MAE_fec!H$15)</f>
        <v>0.67135203061258875</v>
      </c>
      <c r="I77" s="307">
        <f>IF(I$15=0,0,I$15/MAE_fec!I$15)</f>
        <v>0.67135203061258886</v>
      </c>
      <c r="J77" s="307">
        <f>IF(J$15=0,0,J$15/MAE_fec!J$15)</f>
        <v>0.69378324816623271</v>
      </c>
      <c r="K77" s="307">
        <f>IF(K$15=0,0,K$15/MAE_fec!K$15)</f>
        <v>0.69378324816623282</v>
      </c>
      <c r="L77" s="307">
        <f>IF(L$15=0,0,L$15/MAE_fec!L$15)</f>
        <v>0.69378324816623271</v>
      </c>
      <c r="M77" s="307">
        <f>IF(M$15=0,0,M$15/MAE_fec!M$15)</f>
        <v>0.70414610632848262</v>
      </c>
      <c r="N77" s="307">
        <f>IF(N$15=0,0,N$15/MAE_fec!N$15)</f>
        <v>0.71540201429854922</v>
      </c>
      <c r="O77" s="307">
        <f>IF(O$15=0,0,O$15/MAE_fec!O$15)</f>
        <v>0.72693687448302879</v>
      </c>
      <c r="P77" s="307">
        <f>IF(P$15=0,0,P$15/MAE_fec!P$15)</f>
        <v>0.72693687448302868</v>
      </c>
      <c r="Q77" s="307">
        <f>IF(Q$15=0,0,Q$15/MAE_fec!Q$15)</f>
        <v>0.74084503604466478</v>
      </c>
    </row>
    <row r="78" spans="1:17" x14ac:dyDescent="0.25">
      <c r="A78" s="127" t="s">
        <v>294</v>
      </c>
      <c r="B78" s="305">
        <f>IF(B$23=0,0,B$23/MAE_fec!B$23)</f>
        <v>0.45922195187764719</v>
      </c>
      <c r="C78" s="305">
        <f>IF(C$23=0,0,C$23/MAE_fec!C$23)</f>
        <v>0.45922195187764719</v>
      </c>
      <c r="D78" s="305">
        <f>IF(D$23=0,0,D$23/MAE_fec!D$23)</f>
        <v>0.45922195187764731</v>
      </c>
      <c r="E78" s="305">
        <f>IF(E$23=0,0,E$23/MAE_fec!E$23)</f>
        <v>0.46235376335884326</v>
      </c>
      <c r="F78" s="305">
        <f>IF(F$23=0,0,F$23/MAE_fec!F$23)</f>
        <v>0.46984353233361315</v>
      </c>
      <c r="G78" s="305">
        <f>IF(G$23=0,0,G$23/MAE_fec!G$23)</f>
        <v>0.47387951843943871</v>
      </c>
      <c r="H78" s="305">
        <f>IF(H$23=0,0,H$23/MAE_fec!H$23)</f>
        <v>0.48293141955177171</v>
      </c>
      <c r="I78" s="305">
        <f>IF(I$23=0,0,I$23/MAE_fec!I$23)</f>
        <v>0.48293141955177149</v>
      </c>
      <c r="J78" s="305">
        <f>IF(J$23=0,0,J$23/MAE_fec!J$23)</f>
        <v>0.49906712666443392</v>
      </c>
      <c r="K78" s="305">
        <f>IF(K$23=0,0,K$23/MAE_fec!K$23)</f>
        <v>0.49906712666443404</v>
      </c>
      <c r="L78" s="305">
        <f>IF(L$23=0,0,L$23/MAE_fec!L$23)</f>
        <v>0.49906712666443392</v>
      </c>
      <c r="M78" s="305">
        <f>IF(M$23=0,0,M$23/MAE_fec!M$23)</f>
        <v>0.50652156126015946</v>
      </c>
      <c r="N78" s="305">
        <f>IF(N$23=0,0,N$23/MAE_fec!N$23)</f>
        <v>0.5146184037011784</v>
      </c>
      <c r="O78" s="305">
        <f>IF(O$23=0,0,O$23/MAE_fec!O$23)</f>
        <v>0.52291590806433497</v>
      </c>
      <c r="P78" s="305">
        <f>IF(P$23=0,0,P$23/MAE_fec!P$23)</f>
        <v>0.52291590806433497</v>
      </c>
      <c r="Q78" s="305">
        <f>IF(Q$23=0,0,Q$23/MAE_fec!Q$23)</f>
        <v>0.53292062675147078</v>
      </c>
    </row>
    <row r="79" spans="1:17" x14ac:dyDescent="0.25">
      <c r="A79" s="127" t="s">
        <v>293</v>
      </c>
      <c r="B79" s="305">
        <f>IF(B$26=0,0,B$26/MAE_fec!B$26)</f>
        <v>0.43295462414630054</v>
      </c>
      <c r="C79" s="305">
        <f>IF(C$26=0,0,C$26/MAE_fec!C$26)</f>
        <v>0.43293717616290261</v>
      </c>
      <c r="D79" s="305">
        <f>IF(D$26=0,0,D$26/MAE_fec!D$26)</f>
        <v>0.43163955746871679</v>
      </c>
      <c r="E79" s="305">
        <f>IF(E$26=0,0,E$26/MAE_fec!E$26)</f>
        <v>0.44363152685857166</v>
      </c>
      <c r="F79" s="305">
        <f>IF(F$26=0,0,F$26/MAE_fec!F$26)</f>
        <v>0.45684302021129075</v>
      </c>
      <c r="G79" s="305">
        <f>IF(G$26=0,0,G$26/MAE_fec!G$26)</f>
        <v>0.4609376283203041</v>
      </c>
      <c r="H79" s="305">
        <f>IF(H$26=0,0,H$26/MAE_fec!H$26)</f>
        <v>0.46934002966018257</v>
      </c>
      <c r="I79" s="305">
        <f>IF(I$26=0,0,I$26/MAE_fec!I$26)</f>
        <v>0.46844727499023708</v>
      </c>
      <c r="J79" s="305">
        <f>IF(J$26=0,0,J$26/MAE_fec!J$26)</f>
        <v>0.48500793574209211</v>
      </c>
      <c r="K79" s="305">
        <f>IF(K$26=0,0,K$26/MAE_fec!K$26)</f>
        <v>0.4816019144284388</v>
      </c>
      <c r="L79" s="305">
        <f>IF(L$26=0,0,L$26/MAE_fec!L$26)</f>
        <v>0.48404838178305254</v>
      </c>
      <c r="M79" s="305">
        <f>IF(M$26=0,0,M$26/MAE_fec!M$26)</f>
        <v>0.49252650829353722</v>
      </c>
      <c r="N79" s="305">
        <f>IF(N$26=0,0,N$26/MAE_fec!N$26)</f>
        <v>0.50115092906365888</v>
      </c>
      <c r="O79" s="305">
        <f>IF(O$26=0,0,O$26/MAE_fec!O$26)</f>
        <v>0.51014326184572945</v>
      </c>
      <c r="P79" s="305">
        <f>IF(P$26=0,0,P$26/MAE_fec!P$26)</f>
        <v>0.52517893346831135</v>
      </c>
      <c r="Q79" s="305">
        <f>IF(Q$26=0,0,Q$26/MAE_fec!Q$26)</f>
        <v>0.52250737150258419</v>
      </c>
    </row>
    <row r="80" spans="1:17" x14ac:dyDescent="0.25">
      <c r="A80" s="127" t="s">
        <v>292</v>
      </c>
      <c r="B80" s="305">
        <f>IF(B$34=0,0,B$34/MAE_fec!B$34)</f>
        <v>0.65042435142588861</v>
      </c>
      <c r="C80" s="305">
        <f>IF(C$34=0,0,C$34/MAE_fec!C$34)</f>
        <v>0.6494083908581979</v>
      </c>
      <c r="D80" s="305">
        <f>IF(D$34=0,0,D$34/MAE_fec!D$34)</f>
        <v>0.64753307558945417</v>
      </c>
      <c r="E80" s="305">
        <f>IF(E$34=0,0,E$34/MAE_fec!E$34)</f>
        <v>0.69680450940617011</v>
      </c>
      <c r="F80" s="305">
        <f>IF(F$34=0,0,F$34/MAE_fec!F$34)</f>
        <v>0.69684381461761158</v>
      </c>
      <c r="G80" s="305">
        <f>IF(G$34=0,0,G$34/MAE_fec!G$34)</f>
        <v>0.70359907224964069</v>
      </c>
      <c r="H80" s="305">
        <f>IF(H$34=0,0,H$34/MAE_fec!H$34)</f>
        <v>0.70568917400266173</v>
      </c>
      <c r="I80" s="305">
        <f>IF(I$34=0,0,I$34/MAE_fec!I$34)</f>
        <v>0.70840493103253444</v>
      </c>
      <c r="J80" s="305">
        <f>IF(J$34=0,0,J$34/MAE_fec!J$34)</f>
        <v>0.73853377231483386</v>
      </c>
      <c r="K80" s="305">
        <f>IF(K$34=0,0,K$34/MAE_fec!K$34)</f>
        <v>0.73283218294475527</v>
      </c>
      <c r="L80" s="305">
        <f>IF(L$34=0,0,L$34/MAE_fec!L$34)</f>
        <v>0.73782352511335547</v>
      </c>
      <c r="M80" s="305">
        <f>IF(M$34=0,0,M$34/MAE_fec!M$34)</f>
        <v>0.75755173420455979</v>
      </c>
      <c r="N80" s="305">
        <f>IF(N$34=0,0,N$34/MAE_fec!N$34)</f>
        <v>0.76820620588155997</v>
      </c>
      <c r="O80" s="305">
        <f>IF(O$34=0,0,O$34/MAE_fec!O$34)</f>
        <v>0.76726743020170018</v>
      </c>
      <c r="P80" s="305">
        <f>IF(P$34=0,0,P$34/MAE_fec!P$34)</f>
        <v>0.77664229532586038</v>
      </c>
      <c r="Q80" s="305">
        <f>IF(Q$34=0,0,Q$34/MAE_fec!Q$34)</f>
        <v>0.79080312671006292</v>
      </c>
    </row>
    <row r="81" spans="1:17" x14ac:dyDescent="0.25">
      <c r="A81" s="127" t="s">
        <v>291</v>
      </c>
      <c r="B81" s="305">
        <f>IF(B$45=0,0,B$45/MAE_fec!B$45)</f>
        <v>0.61395685499677266</v>
      </c>
      <c r="C81" s="305">
        <f>IF(C$45=0,0,C$45/MAE_fec!C$45)</f>
        <v>0.61395685499677277</v>
      </c>
      <c r="D81" s="305">
        <f>IF(D$45=0,0,D$45/MAE_fec!D$45)</f>
        <v>0.61395685499677277</v>
      </c>
      <c r="E81" s="305">
        <f>IF(E$45=0,0,E$45/MAE_fec!E$45)</f>
        <v>0.61814393080962526</v>
      </c>
      <c r="F81" s="305">
        <f>IF(F$45=0,0,F$45/MAE_fec!F$45)</f>
        <v>0.62815737852396136</v>
      </c>
      <c r="G81" s="305">
        <f>IF(G$45=0,0,G$45/MAE_fec!G$45)</f>
        <v>0.63355329073201605</v>
      </c>
      <c r="H81" s="305">
        <f>IF(H$45=0,0,H$45/MAE_fec!H$45)</f>
        <v>0.64565523123365498</v>
      </c>
      <c r="I81" s="305">
        <f>IF(I$45=0,0,I$45/MAE_fec!I$45)</f>
        <v>0.64565523123365498</v>
      </c>
      <c r="J81" s="305">
        <f>IF(J$45=0,0,J$45/MAE_fec!J$45)</f>
        <v>0.66722786719222216</v>
      </c>
      <c r="K81" s="305">
        <f>IF(K$45=0,0,K$45/MAE_fec!K$45)</f>
        <v>0.66722786719222227</v>
      </c>
      <c r="L81" s="305">
        <f>IF(L$45=0,0,L$45/MAE_fec!L$45)</f>
        <v>0.66722786719222227</v>
      </c>
      <c r="M81" s="305">
        <f>IF(M$45=0,0,M$45/MAE_fec!M$45)</f>
        <v>0.6771940746033831</v>
      </c>
      <c r="N81" s="305">
        <f>IF(N$45=0,0,N$45/MAE_fec!N$45)</f>
        <v>0.68801914927624386</v>
      </c>
      <c r="O81" s="305">
        <f>IF(O$45=0,0,O$45/MAE_fec!O$45)</f>
        <v>0.69911249893493554</v>
      </c>
      <c r="P81" s="305">
        <f>IF(P$45=0,0,P$45/MAE_fec!P$45)</f>
        <v>0.69911249893493543</v>
      </c>
      <c r="Q81" s="305">
        <f>IF(Q$45=0,0,Q$45/MAE_fec!Q$45)</f>
        <v>0.71248830903104754</v>
      </c>
    </row>
    <row r="82" spans="1:17" x14ac:dyDescent="0.25">
      <c r="A82" s="72" t="s">
        <v>290</v>
      </c>
      <c r="B82" s="304">
        <f>IF(B$46=0,0,B$46/MAE_fec!B$46)</f>
        <v>0.55989173722448016</v>
      </c>
      <c r="C82" s="304">
        <f>IF(C$46=0,0,C$46/MAE_fec!C$46)</f>
        <v>0.55989173722448027</v>
      </c>
      <c r="D82" s="304">
        <f>IF(D$46=0,0,D$46/MAE_fec!D$46)</f>
        <v>0.55989173722448027</v>
      </c>
      <c r="E82" s="304">
        <f>IF(E$46=0,0,E$46/MAE_fec!E$46)</f>
        <v>0.56371009861529975</v>
      </c>
      <c r="F82" s="304">
        <f>IF(F$46=0,0,F$46/MAE_fec!F$46)</f>
        <v>0.57284176086608707</v>
      </c>
      <c r="G82" s="304">
        <f>IF(G$46=0,0,G$46/MAE_fec!G$46)</f>
        <v>0.57776250836730092</v>
      </c>
      <c r="H82" s="304">
        <f>IF(H$46=0,0,H$46/MAE_fec!H$46)</f>
        <v>0.58879875046819818</v>
      </c>
      <c r="I82" s="304">
        <f>IF(I$46=0,0,I$46/MAE_fec!I$46)</f>
        <v>0.58879875046819818</v>
      </c>
      <c r="J82" s="304">
        <f>IF(J$46=0,0,J$46/MAE_fec!J$46)</f>
        <v>0.60847169739443963</v>
      </c>
      <c r="K82" s="304">
        <f>IF(K$46=0,0,K$46/MAE_fec!K$46)</f>
        <v>0.60847169739443963</v>
      </c>
      <c r="L82" s="304">
        <f>IF(L$46=0,0,L$46/MAE_fec!L$46)</f>
        <v>0.60847169739443951</v>
      </c>
      <c r="M82" s="304">
        <f>IF(M$46=0,0,M$46/MAE_fec!M$46)</f>
        <v>0.61756027932908331</v>
      </c>
      <c r="N82" s="304">
        <f>IF(N$46=0,0,N$46/MAE_fec!N$46)</f>
        <v>0.62743209656647625</v>
      </c>
      <c r="O82" s="304">
        <f>IF(O$46=0,0,O$46/MAE_fec!O$46)</f>
        <v>0.63754856446074892</v>
      </c>
      <c r="P82" s="304">
        <f>IF(P$46=0,0,P$46/MAE_fec!P$46)</f>
        <v>0.63754856446074881</v>
      </c>
      <c r="Q82" s="304">
        <f>IF(Q$46=0,0,Q$46/MAE_fec!Q$46)</f>
        <v>0.64974649903961479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5742.9689915337713</v>
      </c>
      <c r="C5" s="96">
        <v>5783.8892647359253</v>
      </c>
      <c r="D5" s="96">
        <v>5845.5648630107999</v>
      </c>
      <c r="E5" s="96">
        <v>4837.8385006635235</v>
      </c>
      <c r="F5" s="96">
        <v>6032.0947090289756</v>
      </c>
      <c r="G5" s="96">
        <v>5948.0852357678259</v>
      </c>
      <c r="H5" s="96">
        <v>6331.4597923718766</v>
      </c>
      <c r="I5" s="96">
        <v>6070.6976982374508</v>
      </c>
      <c r="J5" s="96">
        <v>6339.6014832590054</v>
      </c>
      <c r="K5" s="96">
        <v>6032.6103974361849</v>
      </c>
      <c r="L5" s="96">
        <v>5981.7180167168772</v>
      </c>
      <c r="M5" s="96">
        <v>5557.7061813851251</v>
      </c>
      <c r="N5" s="96">
        <v>5606.273464049139</v>
      </c>
      <c r="O5" s="96">
        <v>5686.2893191432404</v>
      </c>
      <c r="P5" s="96">
        <v>4910.5386264104618</v>
      </c>
      <c r="Q5" s="96">
        <v>4769.6225688143086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129.31458208836739</v>
      </c>
      <c r="C10" s="158">
        <v>130.90886960023315</v>
      </c>
      <c r="D10" s="158">
        <v>130.59172056920815</v>
      </c>
      <c r="E10" s="158">
        <v>182.72268405092819</v>
      </c>
      <c r="F10" s="158">
        <v>200.62300395027148</v>
      </c>
      <c r="G10" s="158">
        <v>199.39693295766881</v>
      </c>
      <c r="H10" s="158">
        <v>202.18479927794931</v>
      </c>
      <c r="I10" s="158">
        <v>202.96805680840757</v>
      </c>
      <c r="J10" s="158">
        <v>246.14114724279744</v>
      </c>
      <c r="K10" s="158">
        <v>212.18226497704069</v>
      </c>
      <c r="L10" s="158">
        <v>227.99580997055966</v>
      </c>
      <c r="M10" s="158">
        <v>234.1058805112531</v>
      </c>
      <c r="N10" s="158">
        <v>235.93932167720874</v>
      </c>
      <c r="O10" s="158">
        <v>241.74909558488713</v>
      </c>
      <c r="P10" s="158">
        <v>233.36138807471144</v>
      </c>
      <c r="Q10" s="158">
        <v>210.18285971033035</v>
      </c>
    </row>
    <row r="11" spans="1:17" x14ac:dyDescent="0.25">
      <c r="A11" s="92" t="s">
        <v>125</v>
      </c>
      <c r="B11" s="91">
        <v>60.551093413889575</v>
      </c>
      <c r="C11" s="91">
        <v>61.297612874421965</v>
      </c>
      <c r="D11" s="91">
        <v>61.149108967951499</v>
      </c>
      <c r="E11" s="91">
        <v>85.540626596964998</v>
      </c>
      <c r="F11" s="91">
        <v>93.941008484771672</v>
      </c>
      <c r="G11" s="91">
        <v>93.388947481123139</v>
      </c>
      <c r="H11" s="91">
        <v>94.599130087803388</v>
      </c>
      <c r="I11" s="91">
        <v>94.921590272477616</v>
      </c>
      <c r="J11" s="91">
        <v>114.91830213451226</v>
      </c>
      <c r="K11" s="91">
        <v>99.011844154358116</v>
      </c>
      <c r="L11" s="91">
        <v>106.28634014291198</v>
      </c>
      <c r="M11" s="91">
        <v>109.4343318437742</v>
      </c>
      <c r="N11" s="91">
        <v>110.32860403901952</v>
      </c>
      <c r="O11" s="91">
        <v>112.95544835033996</v>
      </c>
      <c r="P11" s="91">
        <v>108.96607094215321</v>
      </c>
      <c r="Q11" s="91">
        <v>98.241311050342603</v>
      </c>
    </row>
    <row r="12" spans="1:17" x14ac:dyDescent="0.25">
      <c r="A12" s="92" t="s">
        <v>26</v>
      </c>
      <c r="B12" s="91">
        <v>68.763488674477827</v>
      </c>
      <c r="C12" s="91">
        <v>69.611256725811174</v>
      </c>
      <c r="D12" s="91">
        <v>69.442611601256658</v>
      </c>
      <c r="E12" s="91">
        <v>97.182057453963196</v>
      </c>
      <c r="F12" s="91">
        <v>106.68199546549981</v>
      </c>
      <c r="G12" s="91">
        <v>106.00798547654567</v>
      </c>
      <c r="H12" s="91">
        <v>107.58566919014592</v>
      </c>
      <c r="I12" s="91">
        <v>108.04646653592995</v>
      </c>
      <c r="J12" s="91">
        <v>131.22284510828518</v>
      </c>
      <c r="K12" s="91">
        <v>113.17042082268257</v>
      </c>
      <c r="L12" s="91">
        <v>121.70946982764767</v>
      </c>
      <c r="M12" s="91">
        <v>124.6715486674789</v>
      </c>
      <c r="N12" s="91">
        <v>125.61071763818923</v>
      </c>
      <c r="O12" s="91">
        <v>128.79364723454717</v>
      </c>
      <c r="P12" s="91">
        <v>124.39531713255823</v>
      </c>
      <c r="Q12" s="91">
        <v>111.94154865998775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1294.9000530726717</v>
      </c>
      <c r="C15" s="204">
        <v>1291.9088408450828</v>
      </c>
      <c r="D15" s="204">
        <v>1307.2902211733049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301</v>
      </c>
      <c r="B16" s="264">
        <v>1294.9000530726717</v>
      </c>
      <c r="C16" s="264">
        <v>1291.9088408450828</v>
      </c>
      <c r="D16" s="264">
        <v>1307.2902211733049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56.954938313642216</v>
      </c>
      <c r="C18" s="83">
        <v>58.52981270695475</v>
      </c>
      <c r="D18" s="83">
        <v>57.576385762213953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392.70433457030435</v>
      </c>
      <c r="C19" s="83">
        <v>390.63853172219899</v>
      </c>
      <c r="D19" s="83">
        <v>452.21226585590603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845.24078018872513</v>
      </c>
      <c r="C21" s="83">
        <v>842.74049641592899</v>
      </c>
      <c r="D21" s="83">
        <v>797.50156955518491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552.06793011221362</v>
      </c>
      <c r="C23" s="204">
        <v>558.87423913371299</v>
      </c>
      <c r="D23" s="204">
        <v>557.52027111040513</v>
      </c>
      <c r="E23" s="204">
        <v>780.22651754387721</v>
      </c>
      <c r="F23" s="204">
        <v>856.49680596759345</v>
      </c>
      <c r="G23" s="204">
        <v>851.08551421015557</v>
      </c>
      <c r="H23" s="204">
        <v>863.75195389971589</v>
      </c>
      <c r="I23" s="204">
        <v>867.45146714129191</v>
      </c>
      <c r="J23" s="204">
        <v>1053.5231105756102</v>
      </c>
      <c r="K23" s="204">
        <v>908.58915360261096</v>
      </c>
      <c r="L23" s="204">
        <v>977.14494098585806</v>
      </c>
      <c r="M23" s="204">
        <v>1000.926002206822</v>
      </c>
      <c r="N23" s="204">
        <v>1008.466123856847</v>
      </c>
      <c r="O23" s="204">
        <v>1034.0202862157794</v>
      </c>
      <c r="P23" s="204">
        <v>998.70827627908022</v>
      </c>
      <c r="Q23" s="204">
        <v>898.72314877491726</v>
      </c>
    </row>
    <row r="24" spans="1:17" x14ac:dyDescent="0.25">
      <c r="A24" s="152" t="s">
        <v>299</v>
      </c>
      <c r="B24" s="151">
        <v>552.06793011221362</v>
      </c>
      <c r="C24" s="151">
        <v>558.87423913371299</v>
      </c>
      <c r="D24" s="151">
        <v>557.52027111040513</v>
      </c>
      <c r="E24" s="151">
        <v>780.22651754387721</v>
      </c>
      <c r="F24" s="151">
        <v>856.49680596759345</v>
      </c>
      <c r="G24" s="151">
        <v>851.08551421015557</v>
      </c>
      <c r="H24" s="151">
        <v>863.75195389971589</v>
      </c>
      <c r="I24" s="151">
        <v>867.45146714129191</v>
      </c>
      <c r="J24" s="151">
        <v>1053.5231105756102</v>
      </c>
      <c r="K24" s="151">
        <v>908.58915360261096</v>
      </c>
      <c r="L24" s="151">
        <v>977.14494098585806</v>
      </c>
      <c r="M24" s="151">
        <v>1000.926002206822</v>
      </c>
      <c r="N24" s="151">
        <v>1008.466123856847</v>
      </c>
      <c r="O24" s="151">
        <v>1034.0202862157794</v>
      </c>
      <c r="P24" s="151">
        <v>998.70827627908022</v>
      </c>
      <c r="Q24" s="151">
        <v>898.72314877491726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2202.6778812828179</v>
      </c>
      <c r="C26" s="204">
        <v>2229.6615540493121</v>
      </c>
      <c r="D26" s="204">
        <v>2249.7402272764816</v>
      </c>
      <c r="E26" s="204">
        <v>2870.1995554717796</v>
      </c>
      <c r="F26" s="204">
        <v>3029.5719661924541</v>
      </c>
      <c r="G26" s="204">
        <v>3008.9174869900048</v>
      </c>
      <c r="H26" s="204">
        <v>3030.604124303386</v>
      </c>
      <c r="I26" s="204">
        <v>3064.7055498144887</v>
      </c>
      <c r="J26" s="204">
        <v>3718.8924353643883</v>
      </c>
      <c r="K26" s="204">
        <v>3297.002436642767</v>
      </c>
      <c r="L26" s="204">
        <v>3474.3046198496882</v>
      </c>
      <c r="M26" s="204">
        <v>3524.6939337126714</v>
      </c>
      <c r="N26" s="204">
        <v>3535.667545313453</v>
      </c>
      <c r="O26" s="204">
        <v>3597.0993578467524</v>
      </c>
      <c r="P26" s="204">
        <v>3023.5475098169491</v>
      </c>
      <c r="Q26" s="204">
        <v>3059.2143961175311</v>
      </c>
    </row>
    <row r="27" spans="1:17" x14ac:dyDescent="0.25">
      <c r="A27" s="152" t="s">
        <v>297</v>
      </c>
      <c r="B27" s="264">
        <v>2202.6778812828179</v>
      </c>
      <c r="C27" s="264">
        <v>2229.6615540493121</v>
      </c>
      <c r="D27" s="264">
        <v>2249.7402272764816</v>
      </c>
      <c r="E27" s="264">
        <v>2870.1995554717796</v>
      </c>
      <c r="F27" s="264">
        <v>3029.5719661924541</v>
      </c>
      <c r="G27" s="264">
        <v>3008.9174869900048</v>
      </c>
      <c r="H27" s="264">
        <v>3030.604124303386</v>
      </c>
      <c r="I27" s="264">
        <v>3064.7055498144887</v>
      </c>
      <c r="J27" s="264">
        <v>3718.8924353643883</v>
      </c>
      <c r="K27" s="264">
        <v>3297.002436642767</v>
      </c>
      <c r="L27" s="264">
        <v>3474.3046198496882</v>
      </c>
      <c r="M27" s="264">
        <v>3524.6939337126714</v>
      </c>
      <c r="N27" s="264">
        <v>3535.667545313453</v>
      </c>
      <c r="O27" s="264">
        <v>3597.0993578467524</v>
      </c>
      <c r="P27" s="264">
        <v>3023.5475098169491</v>
      </c>
      <c r="Q27" s="264">
        <v>3059.2143961175311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96.882676431743391</v>
      </c>
      <c r="C29" s="83">
        <v>101.01461421460525</v>
      </c>
      <c r="D29" s="83">
        <v>99.08428066889806</v>
      </c>
      <c r="E29" s="83">
        <v>353.09564882971188</v>
      </c>
      <c r="F29" s="83">
        <v>78.432071660064011</v>
      </c>
      <c r="G29" s="83">
        <v>60.953433277753376</v>
      </c>
      <c r="H29" s="83">
        <v>252.20606382846003</v>
      </c>
      <c r="I29" s="83">
        <v>276.36290772433205</v>
      </c>
      <c r="J29" s="83">
        <v>156.84417077688002</v>
      </c>
      <c r="K29" s="83">
        <v>171.39179084932772</v>
      </c>
      <c r="L29" s="83">
        <v>153.96135303153315</v>
      </c>
      <c r="M29" s="83">
        <v>162.68554976494607</v>
      </c>
      <c r="N29" s="83">
        <v>121.97042255319161</v>
      </c>
      <c r="O29" s="83">
        <v>116.21981451646391</v>
      </c>
      <c r="P29" s="83">
        <v>92.793841723250097</v>
      </c>
      <c r="Q29" s="83">
        <v>94.475611770985452</v>
      </c>
    </row>
    <row r="30" spans="1:17" x14ac:dyDescent="0.25">
      <c r="A30" s="154" t="s">
        <v>125</v>
      </c>
      <c r="B30" s="83">
        <v>668.00611335935412</v>
      </c>
      <c r="C30" s="83">
        <v>674.18976337487823</v>
      </c>
      <c r="D30" s="83">
        <v>778.2205582864292</v>
      </c>
      <c r="E30" s="83">
        <v>1104.4416487628941</v>
      </c>
      <c r="F30" s="83">
        <v>853.11073934995045</v>
      </c>
      <c r="G30" s="83">
        <v>847.95004086489928</v>
      </c>
      <c r="H30" s="83">
        <v>682.98228958851496</v>
      </c>
      <c r="I30" s="83">
        <v>763.85558423210932</v>
      </c>
      <c r="J30" s="83">
        <v>1007.6973982102825</v>
      </c>
      <c r="K30" s="83">
        <v>1231.6435155399884</v>
      </c>
      <c r="L30" s="83">
        <v>1044.7919615998799</v>
      </c>
      <c r="M30" s="83">
        <v>908.19079566984033</v>
      </c>
      <c r="N30" s="83">
        <v>868.03465240036337</v>
      </c>
      <c r="O30" s="83">
        <v>780.85366072957936</v>
      </c>
      <c r="P30" s="83">
        <v>605.87875587659187</v>
      </c>
      <c r="Q30" s="83">
        <v>428.32781308120684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1437.7890914917202</v>
      </c>
      <c r="C32" s="83">
        <v>1454.4571764598286</v>
      </c>
      <c r="D32" s="83">
        <v>1372.4353883211543</v>
      </c>
      <c r="E32" s="83">
        <v>1412.6622578791737</v>
      </c>
      <c r="F32" s="83">
        <v>2098.0291551824398</v>
      </c>
      <c r="G32" s="83">
        <v>2100.0140128473522</v>
      </c>
      <c r="H32" s="83">
        <v>2095.4157708864109</v>
      </c>
      <c r="I32" s="83">
        <v>2024.4870578580474</v>
      </c>
      <c r="J32" s="83">
        <v>2554.3508663772259</v>
      </c>
      <c r="K32" s="83">
        <v>1893.9671302534512</v>
      </c>
      <c r="L32" s="83">
        <v>2275.551305218275</v>
      </c>
      <c r="M32" s="83">
        <v>2453.8175882778851</v>
      </c>
      <c r="N32" s="83">
        <v>2545.6624703598982</v>
      </c>
      <c r="O32" s="83">
        <v>2700.0258826007093</v>
      </c>
      <c r="P32" s="83">
        <v>2324.8749122171071</v>
      </c>
      <c r="Q32" s="83">
        <v>2536.410971265339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1564.0085449777009</v>
      </c>
      <c r="C34" s="204">
        <v>1572.5357611075838</v>
      </c>
      <c r="D34" s="204">
        <v>1600.4224228814007</v>
      </c>
      <c r="E34" s="204">
        <v>1004.6897435969388</v>
      </c>
      <c r="F34" s="204">
        <v>1945.4029329186571</v>
      </c>
      <c r="G34" s="204">
        <v>1888.6853016099974</v>
      </c>
      <c r="H34" s="204">
        <v>2234.9189148908258</v>
      </c>
      <c r="I34" s="204">
        <v>1935.5726244732641</v>
      </c>
      <c r="J34" s="204">
        <v>1321.044790076209</v>
      </c>
      <c r="K34" s="204">
        <v>1614.8365422137658</v>
      </c>
      <c r="L34" s="204">
        <v>1302.2726459107712</v>
      </c>
      <c r="M34" s="204">
        <v>797.98036495437805</v>
      </c>
      <c r="N34" s="204">
        <v>826.2004732016303</v>
      </c>
      <c r="O34" s="204">
        <v>813.42057949582193</v>
      </c>
      <c r="P34" s="204">
        <v>654.92145223972113</v>
      </c>
      <c r="Q34" s="204">
        <v>601.50216421152993</v>
      </c>
    </row>
    <row r="35" spans="1:17" x14ac:dyDescent="0.25">
      <c r="A35" s="88" t="s">
        <v>33</v>
      </c>
      <c r="B35" s="87">
        <v>167.38361027849081</v>
      </c>
      <c r="C35" s="87">
        <v>174.99000606732</v>
      </c>
      <c r="D35" s="87">
        <v>141.39279215949603</v>
      </c>
      <c r="E35" s="87">
        <v>100.79125176492001</v>
      </c>
      <c r="F35" s="87">
        <v>85.566393178919995</v>
      </c>
      <c r="G35" s="87">
        <v>85.384359699882566</v>
      </c>
      <c r="H35" s="87">
        <v>125.344481536944</v>
      </c>
      <c r="I35" s="87">
        <v>111.87440114021999</v>
      </c>
      <c r="J35" s="87">
        <v>119.770702967592</v>
      </c>
      <c r="K35" s="87">
        <v>87.635177516339979</v>
      </c>
      <c r="L35" s="87">
        <v>74.640409808953038</v>
      </c>
      <c r="M35" s="87">
        <v>74.639867049070929</v>
      </c>
      <c r="N35" s="87">
        <v>68.790336513918092</v>
      </c>
      <c r="O35" s="87">
        <v>56.592214918790468</v>
      </c>
      <c r="P35" s="87">
        <v>63.862731673162322</v>
      </c>
      <c r="Q35" s="87">
        <v>35.547740792765666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1.5017296846053798E-13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3.0034593692107591E-13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379.19382675042431</v>
      </c>
      <c r="C38" s="87">
        <v>377.36838395706468</v>
      </c>
      <c r="D38" s="87">
        <v>434.71780802804938</v>
      </c>
      <c r="E38" s="87">
        <v>373.24747730492885</v>
      </c>
      <c r="F38" s="87">
        <v>530.29653736658588</v>
      </c>
      <c r="G38" s="87">
        <v>516.99247116996958</v>
      </c>
      <c r="H38" s="87">
        <v>528.41264325074167</v>
      </c>
      <c r="I38" s="87">
        <v>501.74348106606118</v>
      </c>
      <c r="J38" s="87">
        <v>342.08126225618145</v>
      </c>
      <c r="K38" s="87">
        <v>585.75911634696524</v>
      </c>
      <c r="L38" s="87">
        <v>384.10423413070492</v>
      </c>
      <c r="M38" s="87">
        <v>196.70510630524879</v>
      </c>
      <c r="N38" s="87">
        <v>188.17019737212595</v>
      </c>
      <c r="O38" s="87">
        <v>167.86197739005988</v>
      </c>
      <c r="P38" s="87">
        <v>123.06109649930853</v>
      </c>
      <c r="Q38" s="87">
        <v>85.729341532047613</v>
      </c>
    </row>
    <row r="39" spans="1:17" x14ac:dyDescent="0.25">
      <c r="A39" s="88" t="s">
        <v>29</v>
      </c>
      <c r="B39" s="87">
        <v>68.112028342393316</v>
      </c>
      <c r="C39" s="87">
        <v>86.830681509864007</v>
      </c>
      <c r="D39" s="87">
        <v>136.13155326972003</v>
      </c>
      <c r="E39" s="87">
        <v>34.022753393472009</v>
      </c>
      <c r="F39" s="87">
        <v>40.184041825800008</v>
      </c>
      <c r="G39" s="87">
        <v>24.767623412318684</v>
      </c>
      <c r="H39" s="87">
        <v>18.476217520632002</v>
      </c>
      <c r="I39" s="87">
        <v>24.632612672328001</v>
      </c>
      <c r="J39" s="87">
        <v>9.3958117417440015</v>
      </c>
      <c r="K39" s="87">
        <v>9.3973996275119998</v>
      </c>
      <c r="L39" s="87">
        <v>9.2880767013584258</v>
      </c>
      <c r="M39" s="87">
        <v>6.191970060000906</v>
      </c>
      <c r="N39" s="87">
        <v>6.1919563645400562</v>
      </c>
      <c r="O39" s="87">
        <v>6.1920713390647695</v>
      </c>
      <c r="P39" s="87">
        <v>3.0959497475881261</v>
      </c>
      <c r="Q39" s="87">
        <v>3.0959411876631298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3.068955089243822</v>
      </c>
      <c r="F40" s="87">
        <v>3.0688323322679167</v>
      </c>
      <c r="G40" s="87">
        <v>0</v>
      </c>
      <c r="H40" s="87">
        <v>0</v>
      </c>
      <c r="I40" s="87">
        <v>0</v>
      </c>
      <c r="J40" s="87">
        <v>3.2628465089998815</v>
      </c>
      <c r="K40" s="87">
        <v>15.495479730900298</v>
      </c>
      <c r="L40" s="87">
        <v>6.1430492673292125</v>
      </c>
      <c r="M40" s="87">
        <v>5.9553773651461119</v>
      </c>
      <c r="N40" s="87">
        <v>5.8658406050684331</v>
      </c>
      <c r="O40" s="87">
        <v>5.8647477516242628</v>
      </c>
      <c r="P40" s="87">
        <v>5.7885981476999255</v>
      </c>
      <c r="Q40" s="87">
        <v>5.6440264603577361</v>
      </c>
    </row>
    <row r="41" spans="1:17" x14ac:dyDescent="0.25">
      <c r="A41" s="88" t="s">
        <v>26</v>
      </c>
      <c r="B41" s="87">
        <v>822.87002974158236</v>
      </c>
      <c r="C41" s="87">
        <v>820.51192431031109</v>
      </c>
      <c r="D41" s="87">
        <v>779.78141641650336</v>
      </c>
      <c r="E41" s="87">
        <v>489.65577538646994</v>
      </c>
      <c r="F41" s="87">
        <v>1284.6143431865714</v>
      </c>
      <c r="G41" s="87">
        <v>1260.3835644045005</v>
      </c>
      <c r="H41" s="87">
        <v>1562.685572582508</v>
      </c>
      <c r="I41" s="87">
        <v>1297.3221295946548</v>
      </c>
      <c r="J41" s="87">
        <v>845.93545420169153</v>
      </c>
      <c r="K41" s="87">
        <v>916.5493689920479</v>
      </c>
      <c r="L41" s="87">
        <v>827.53577610717525</v>
      </c>
      <c r="M41" s="87">
        <v>513.74354224280751</v>
      </c>
      <c r="N41" s="87">
        <v>529.55546284774186</v>
      </c>
      <c r="O41" s="87">
        <v>547.52580027143188</v>
      </c>
      <c r="P41" s="87">
        <v>434.37254002966142</v>
      </c>
      <c r="Q41" s="87">
        <v>444.08085787655943</v>
      </c>
    </row>
    <row r="42" spans="1:17" x14ac:dyDescent="0.25">
      <c r="A42" s="88" t="s">
        <v>25</v>
      </c>
      <c r="B42" s="87">
        <v>126.44904986481016</v>
      </c>
      <c r="C42" s="87">
        <v>112.834765263024</v>
      </c>
      <c r="D42" s="87">
        <v>108.39885300763201</v>
      </c>
      <c r="E42" s="87">
        <v>3.9035306579040001</v>
      </c>
      <c r="F42" s="87">
        <v>1.6727850285120001</v>
      </c>
      <c r="G42" s="87">
        <v>1.0655836546335082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26.59617928663841</v>
      </c>
      <c r="O42" s="87">
        <v>28.771365588937062</v>
      </c>
      <c r="P42" s="87">
        <v>24.597536536277634</v>
      </c>
      <c r="Q42" s="87">
        <v>27.261257072802014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9.1699268692671226E-2</v>
      </c>
      <c r="H43" s="87">
        <v>0</v>
      </c>
      <c r="I43" s="87">
        <v>0</v>
      </c>
      <c r="J43" s="87">
        <v>0.59871240000000003</v>
      </c>
      <c r="K43" s="87">
        <v>0</v>
      </c>
      <c r="L43" s="87">
        <v>0.56109989525017079</v>
      </c>
      <c r="M43" s="87">
        <v>0.74450193210371851</v>
      </c>
      <c r="N43" s="87">
        <v>1.0305002115975619</v>
      </c>
      <c r="O43" s="87">
        <v>0.61240223591353549</v>
      </c>
      <c r="P43" s="87">
        <v>0.14299960602323053</v>
      </c>
      <c r="Q43" s="87">
        <v>0.1429992893343644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0.99999999999999989</v>
      </c>
      <c r="D50" s="77">
        <f t="shared" si="0"/>
        <v>1</v>
      </c>
      <c r="E50" s="77">
        <f t="shared" si="0"/>
        <v>1</v>
      </c>
      <c r="F50" s="77">
        <f t="shared" si="0"/>
        <v>1.0000000000000002</v>
      </c>
      <c r="G50" s="77">
        <f t="shared" si="0"/>
        <v>1</v>
      </c>
      <c r="H50" s="77">
        <f t="shared" si="0"/>
        <v>1</v>
      </c>
      <c r="I50" s="77">
        <f t="shared" si="0"/>
        <v>1.0000000000000002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0.99999999999999978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2.2517025998051127E-2</v>
      </c>
      <c r="C55" s="201">
        <f t="shared" si="5"/>
        <v>2.2633363746843802E-2</v>
      </c>
      <c r="D55" s="201">
        <f t="shared" si="5"/>
        <v>2.2340308187418854E-2</v>
      </c>
      <c r="E55" s="201">
        <f t="shared" si="5"/>
        <v>3.7769488176562165E-2</v>
      </c>
      <c r="F55" s="201">
        <f t="shared" si="5"/>
        <v>3.3259259615067788E-2</v>
      </c>
      <c r="G55" s="201">
        <f t="shared" si="5"/>
        <v>3.3522877540259233E-2</v>
      </c>
      <c r="H55" s="201">
        <f t="shared" si="5"/>
        <v>3.1933362274769707E-2</v>
      </c>
      <c r="I55" s="201">
        <f t="shared" si="5"/>
        <v>3.3434057648322156E-2</v>
      </c>
      <c r="J55" s="201">
        <f t="shared" si="5"/>
        <v>3.8825965305986934E-2</v>
      </c>
      <c r="K55" s="201">
        <f t="shared" si="5"/>
        <v>3.5172545713745514E-2</v>
      </c>
      <c r="L55" s="201">
        <f t="shared" si="5"/>
        <v>3.8115439299109141E-2</v>
      </c>
      <c r="M55" s="201">
        <f t="shared" si="5"/>
        <v>4.2122752241808475E-2</v>
      </c>
      <c r="N55" s="201">
        <f t="shared" si="5"/>
        <v>4.2084875664770233E-2</v>
      </c>
      <c r="O55" s="201">
        <f t="shared" si="5"/>
        <v>4.2514385395590763E-2</v>
      </c>
      <c r="P55" s="201">
        <f t="shared" si="5"/>
        <v>4.7522564392349663E-2</v>
      </c>
      <c r="Q55" s="201">
        <f t="shared" si="5"/>
        <v>4.4066979447092855E-2</v>
      </c>
    </row>
    <row r="56" spans="1:17" x14ac:dyDescent="0.25">
      <c r="A56" s="127" t="s">
        <v>295</v>
      </c>
      <c r="B56" s="200">
        <f t="shared" ref="B56:Q56" si="6">IF(B$15=0,0,B$15/B$5)</f>
        <v>0.22547571734787367</v>
      </c>
      <c r="C56" s="200">
        <f t="shared" si="6"/>
        <v>0.22336334284990281</v>
      </c>
      <c r="D56" s="200">
        <f t="shared" si="6"/>
        <v>0.22363796344909184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301</v>
      </c>
      <c r="B57" s="199">
        <f t="shared" ref="B57:Q57" si="7">IF(B$16=0,0,B$16/B$5)</f>
        <v>0.22547571734787367</v>
      </c>
      <c r="C57" s="199">
        <f t="shared" si="7"/>
        <v>0.22336334284990281</v>
      </c>
      <c r="D57" s="199">
        <f t="shared" si="7"/>
        <v>0.22363796344909184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9.6129359382937082E-2</v>
      </c>
      <c r="C59" s="200">
        <f t="shared" si="9"/>
        <v>9.662602680537824E-2</v>
      </c>
      <c r="D59" s="200">
        <f t="shared" si="9"/>
        <v>9.537491828005315E-2</v>
      </c>
      <c r="E59" s="200">
        <f t="shared" si="9"/>
        <v>0.16127585024528349</v>
      </c>
      <c r="F59" s="200">
        <f t="shared" si="9"/>
        <v>0.14198994665743059</v>
      </c>
      <c r="G59" s="200">
        <f t="shared" si="9"/>
        <v>0.14308562847961454</v>
      </c>
      <c r="H59" s="200">
        <f t="shared" si="9"/>
        <v>0.1364222441940422</v>
      </c>
      <c r="I59" s="200">
        <f t="shared" si="9"/>
        <v>0.14289156045328122</v>
      </c>
      <c r="J59" s="200">
        <f t="shared" si="9"/>
        <v>0.16618128337524846</v>
      </c>
      <c r="K59" s="200">
        <f t="shared" si="9"/>
        <v>0.15061293432586906</v>
      </c>
      <c r="L59" s="200">
        <f t="shared" si="9"/>
        <v>0.16335523310444736</v>
      </c>
      <c r="M59" s="200">
        <f t="shared" si="9"/>
        <v>0.18009696258490676</v>
      </c>
      <c r="N59" s="200">
        <f t="shared" si="9"/>
        <v>0.17988172184674006</v>
      </c>
      <c r="O59" s="200">
        <f t="shared" si="9"/>
        <v>0.18184447329028561</v>
      </c>
      <c r="P59" s="200">
        <f t="shared" si="9"/>
        <v>0.20338059676543521</v>
      </c>
      <c r="Q59" s="200">
        <f t="shared" si="9"/>
        <v>0.18842647102752469</v>
      </c>
    </row>
    <row r="60" spans="1:17" x14ac:dyDescent="0.25">
      <c r="A60" s="142" t="s">
        <v>299</v>
      </c>
      <c r="B60" s="199">
        <f t="shared" ref="B60:Q60" si="10">IF(B$24=0,0,B$24/B$5)</f>
        <v>9.6129359382937082E-2</v>
      </c>
      <c r="C60" s="199">
        <f t="shared" si="10"/>
        <v>9.662602680537824E-2</v>
      </c>
      <c r="D60" s="199">
        <f t="shared" si="10"/>
        <v>9.537491828005315E-2</v>
      </c>
      <c r="E60" s="199">
        <f t="shared" si="10"/>
        <v>0.16127585024528349</v>
      </c>
      <c r="F60" s="199">
        <f t="shared" si="10"/>
        <v>0.14198994665743059</v>
      </c>
      <c r="G60" s="199">
        <f t="shared" si="10"/>
        <v>0.14308562847961454</v>
      </c>
      <c r="H60" s="199">
        <f t="shared" si="10"/>
        <v>0.1364222441940422</v>
      </c>
      <c r="I60" s="199">
        <f t="shared" si="10"/>
        <v>0.14289156045328122</v>
      </c>
      <c r="J60" s="199">
        <f t="shared" si="10"/>
        <v>0.16618128337524846</v>
      </c>
      <c r="K60" s="199">
        <f t="shared" si="10"/>
        <v>0.15061293432586906</v>
      </c>
      <c r="L60" s="199">
        <f t="shared" si="10"/>
        <v>0.16335523310444736</v>
      </c>
      <c r="M60" s="199">
        <f t="shared" si="10"/>
        <v>0.18009696258490676</v>
      </c>
      <c r="N60" s="199">
        <f t="shared" si="10"/>
        <v>0.17988172184674006</v>
      </c>
      <c r="O60" s="199">
        <f t="shared" si="10"/>
        <v>0.18184447329028561</v>
      </c>
      <c r="P60" s="199">
        <f t="shared" si="10"/>
        <v>0.20338059676543521</v>
      </c>
      <c r="Q60" s="199">
        <f t="shared" si="10"/>
        <v>0.18842647102752469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0.38354340490606587</v>
      </c>
      <c r="C62" s="200">
        <f t="shared" si="12"/>
        <v>0.38549520089249351</v>
      </c>
      <c r="D62" s="200">
        <f t="shared" si="12"/>
        <v>0.38486276005801379</v>
      </c>
      <c r="E62" s="200">
        <f t="shared" si="12"/>
        <v>0.59328139107539934</v>
      </c>
      <c r="F62" s="200">
        <f t="shared" si="12"/>
        <v>0.50224210864224705</v>
      </c>
      <c r="G62" s="200">
        <f t="shared" si="12"/>
        <v>0.50586320937305629</v>
      </c>
      <c r="H62" s="200">
        <f t="shared" si="12"/>
        <v>0.47865803838076149</v>
      </c>
      <c r="I62" s="200">
        <f t="shared" si="12"/>
        <v>0.50483580342079737</v>
      </c>
      <c r="J62" s="200">
        <f t="shared" si="12"/>
        <v>0.58661296694829679</v>
      </c>
      <c r="K62" s="200">
        <f t="shared" si="12"/>
        <v>0.54652997946692672</v>
      </c>
      <c r="L62" s="200">
        <f t="shared" si="12"/>
        <v>0.58082052850705812</v>
      </c>
      <c r="M62" s="200">
        <f t="shared" si="12"/>
        <v>0.63419940145778375</v>
      </c>
      <c r="N62" s="200">
        <f t="shared" si="12"/>
        <v>0.63066269742036662</v>
      </c>
      <c r="O62" s="200">
        <f t="shared" si="12"/>
        <v>0.63259168782300568</v>
      </c>
      <c r="P62" s="200">
        <f t="shared" si="12"/>
        <v>0.61572624509159435</v>
      </c>
      <c r="Q62" s="200">
        <f t="shared" si="12"/>
        <v>0.64139548821323789</v>
      </c>
    </row>
    <row r="63" spans="1:17" x14ac:dyDescent="0.25">
      <c r="A63" s="142" t="s">
        <v>297</v>
      </c>
      <c r="B63" s="199">
        <f t="shared" ref="B63:Q63" si="13">IF(B$27=0,0,B$27/B$5)</f>
        <v>0.38354340490606587</v>
      </c>
      <c r="C63" s="199">
        <f t="shared" si="13"/>
        <v>0.38549520089249351</v>
      </c>
      <c r="D63" s="199">
        <f t="shared" si="13"/>
        <v>0.38486276005801379</v>
      </c>
      <c r="E63" s="199">
        <f t="shared" si="13"/>
        <v>0.59328139107539934</v>
      </c>
      <c r="F63" s="199">
        <f t="shared" si="13"/>
        <v>0.50224210864224705</v>
      </c>
      <c r="G63" s="199">
        <f t="shared" si="13"/>
        <v>0.50586320937305629</v>
      </c>
      <c r="H63" s="199">
        <f t="shared" si="13"/>
        <v>0.47865803838076149</v>
      </c>
      <c r="I63" s="199">
        <f t="shared" si="13"/>
        <v>0.50483580342079737</v>
      </c>
      <c r="J63" s="199">
        <f t="shared" si="13"/>
        <v>0.58661296694829679</v>
      </c>
      <c r="K63" s="199">
        <f t="shared" si="13"/>
        <v>0.54652997946692672</v>
      </c>
      <c r="L63" s="199">
        <f t="shared" si="13"/>
        <v>0.58082052850705812</v>
      </c>
      <c r="M63" s="199">
        <f t="shared" si="13"/>
        <v>0.63419940145778375</v>
      </c>
      <c r="N63" s="199">
        <f t="shared" si="13"/>
        <v>0.63066269742036662</v>
      </c>
      <c r="O63" s="199">
        <f t="shared" si="13"/>
        <v>0.63259168782300568</v>
      </c>
      <c r="P63" s="199">
        <f t="shared" si="13"/>
        <v>0.61572624509159435</v>
      </c>
      <c r="Q63" s="199">
        <f t="shared" si="13"/>
        <v>0.64139548821323789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0.27233449236507234</v>
      </c>
      <c r="C65" s="200">
        <f t="shared" si="15"/>
        <v>0.27188206570538154</v>
      </c>
      <c r="D65" s="200">
        <f t="shared" si="15"/>
        <v>0.2737840500254225</v>
      </c>
      <c r="E65" s="200">
        <f t="shared" si="15"/>
        <v>0.20767327050275505</v>
      </c>
      <c r="F65" s="200">
        <f t="shared" si="15"/>
        <v>0.32250868508525471</v>
      </c>
      <c r="G65" s="200">
        <f t="shared" si="15"/>
        <v>0.31752828460707</v>
      </c>
      <c r="H65" s="200">
        <f t="shared" si="15"/>
        <v>0.35298635515042665</v>
      </c>
      <c r="I65" s="200">
        <f t="shared" si="15"/>
        <v>0.3188385784775995</v>
      </c>
      <c r="J65" s="200">
        <f t="shared" si="15"/>
        <v>0.20837978437046775</v>
      </c>
      <c r="K65" s="200">
        <f t="shared" si="15"/>
        <v>0.26768454049345858</v>
      </c>
      <c r="L65" s="200">
        <f t="shared" si="15"/>
        <v>0.21770879908938534</v>
      </c>
      <c r="M65" s="200">
        <f t="shared" si="15"/>
        <v>0.14358088371550087</v>
      </c>
      <c r="N65" s="200">
        <f t="shared" si="15"/>
        <v>0.14737070506812305</v>
      </c>
      <c r="O65" s="200">
        <f t="shared" si="15"/>
        <v>0.14304945349111797</v>
      </c>
      <c r="P65" s="200">
        <f t="shared" si="15"/>
        <v>0.1333705937506208</v>
      </c>
      <c r="Q65" s="200">
        <f t="shared" si="15"/>
        <v>0.12611106131214461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1.8317901561496528</v>
      </c>
      <c r="C71" s="230">
        <f>IF(C$5=0,0,C$5/MAE_fec!C$5)</f>
        <v>1.8223745719081488</v>
      </c>
      <c r="D71" s="230">
        <f>IF(D$5=0,0,D$5/MAE_fec!D$5)</f>
        <v>1.8462801060293428</v>
      </c>
      <c r="E71" s="230">
        <f>IF(E$5=0,0,E$5/MAE_fec!E$5)</f>
        <v>1.0918486181708176</v>
      </c>
      <c r="F71" s="230">
        <f>IF(F$5=0,0,F$5/MAE_fec!F$5)</f>
        <v>1.2401498724376159</v>
      </c>
      <c r="G71" s="230">
        <f>IF(G$5=0,0,G$5/MAE_fec!G$5)</f>
        <v>1.2299821529829229</v>
      </c>
      <c r="H71" s="230">
        <f>IF(H$5=0,0,H$5/MAE_fec!H$5)</f>
        <v>1.2907632129564874</v>
      </c>
      <c r="I71" s="230">
        <f>IF(I$5=0,0,I$5/MAE_fec!I$5)</f>
        <v>1.2312369615024854</v>
      </c>
      <c r="J71" s="230">
        <f>IF(J$5=0,0,J$5/MAE_fec!J$5)</f>
        <v>1.0594023009660809</v>
      </c>
      <c r="K71" s="230">
        <f>IF(K$5=0,0,K$5/MAE_fec!K$5)</f>
        <v>1.1684337744274957</v>
      </c>
      <c r="L71" s="230">
        <f>IF(L$5=0,0,L$5/MAE_fec!L$5)</f>
        <v>1.0774755318328051</v>
      </c>
      <c r="M71" s="230">
        <f>IF(M$5=0,0,M$5/MAE_fec!M$5)</f>
        <v>0.97691435688592876</v>
      </c>
      <c r="N71" s="230">
        <f>IF(N$5=0,0,N$5/MAE_fec!N$5)</f>
        <v>0.97815831631959493</v>
      </c>
      <c r="O71" s="230">
        <f>IF(O$5=0,0,O$5/MAE_fec!O$5)</f>
        <v>0.96738864523300006</v>
      </c>
      <c r="P71" s="230">
        <f>IF(P$5=0,0,P$5/MAE_fec!P$5)</f>
        <v>0.86394916857576309</v>
      </c>
      <c r="Q71" s="230">
        <f>IF(Q$5=0,0,Q$5/MAE_fec!Q$5)</f>
        <v>0.92967464622326423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</v>
      </c>
      <c r="C76" s="273">
        <f>IF(C$10=0,0,C$10/MAE_fec!C$10)</f>
        <v>1.3251222000000002</v>
      </c>
      <c r="D76" s="273">
        <f>IF(D$10=0,0,D$10/MAE_fec!D$10)</f>
        <v>1.3251222000000002</v>
      </c>
      <c r="E76" s="273">
        <f>IF(E$10=0,0,E$10/MAE_fec!E$10)</f>
        <v>1.3248682978671416</v>
      </c>
      <c r="F76" s="273">
        <f>IF(F$10=0,0,F$10/MAE_fec!F$10)</f>
        <v>1.3251222</v>
      </c>
      <c r="G76" s="273">
        <f>IF(G$10=0,0,G$10/MAE_fec!G$10)</f>
        <v>1.324674817196746</v>
      </c>
      <c r="H76" s="273">
        <f>IF(H$10=0,0,H$10/MAE_fec!H$10)</f>
        <v>1.3242208058689691</v>
      </c>
      <c r="I76" s="273">
        <f>IF(I$10=0,0,I$10/MAE_fec!I$10)</f>
        <v>1.3225128825337786</v>
      </c>
      <c r="J76" s="273">
        <f>IF(J$10=0,0,J$10/MAE_fec!J$10)</f>
        <v>1.3214549246207412</v>
      </c>
      <c r="K76" s="273">
        <f>IF(K$10=0,0,K$10/MAE_fec!K$10)</f>
        <v>1.3203135629374017</v>
      </c>
      <c r="L76" s="273">
        <f>IF(L$10=0,0,L$10/MAE_fec!L$10)</f>
        <v>1.3194031785365352</v>
      </c>
      <c r="M76" s="273">
        <f>IF(M$10=0,0,M$10/MAE_fec!M$10)</f>
        <v>1.3220333517543783</v>
      </c>
      <c r="N76" s="273">
        <f>IF(N$10=0,0,N$10/MAE_fec!N$10)</f>
        <v>1.3225264906373027</v>
      </c>
      <c r="O76" s="273">
        <f>IF(O$10=0,0,O$10/MAE_fec!O$10)</f>
        <v>1.3213141029324553</v>
      </c>
      <c r="P76" s="273">
        <f>IF(P$10=0,0,P$10/MAE_fec!P$10)</f>
        <v>1.3190377914679667</v>
      </c>
      <c r="Q76" s="273">
        <f>IF(Q$10=0,0,Q$10/MAE_fec!Q$10)</f>
        <v>1.316174431988874</v>
      </c>
    </row>
    <row r="77" spans="1:17" x14ac:dyDescent="0.25">
      <c r="A77" s="127" t="s">
        <v>295</v>
      </c>
      <c r="B77" s="296">
        <f>IF(B$15=0,0,B$15/MAE_fec!B$15)</f>
        <v>2.1407190309039934</v>
      </c>
      <c r="C77" s="296">
        <f>IF(C$15=0,0,C$15/MAE_fec!C$15)</f>
        <v>2.1097632320543509</v>
      </c>
      <c r="D77" s="296">
        <f>IF(D$15=0,0,D$15/MAE_fec!D$15)</f>
        <v>2.1400666079332695</v>
      </c>
      <c r="E77" s="296">
        <f>IF(E$15=0,0,E$15/MAE_fec!E$15)</f>
        <v>0</v>
      </c>
      <c r="F77" s="296">
        <f>IF(F$15=0,0,F$15/MAE_fec!F$15)</f>
        <v>0</v>
      </c>
      <c r="G77" s="296">
        <f>IF(G$15=0,0,G$15/MAE_fec!G$15)</f>
        <v>0</v>
      </c>
      <c r="H77" s="296">
        <f>IF(H$15=0,0,H$15/MAE_fec!H$15)</f>
        <v>0</v>
      </c>
      <c r="I77" s="296">
        <f>IF(I$15=0,0,I$15/MAE_fec!I$15)</f>
        <v>0</v>
      </c>
      <c r="J77" s="296">
        <f>IF(J$15=0,0,J$15/MAE_fec!J$15)</f>
        <v>0</v>
      </c>
      <c r="K77" s="296">
        <f>IF(K$15=0,0,K$15/MAE_fec!K$15)</f>
        <v>0</v>
      </c>
      <c r="L77" s="296">
        <f>IF(L$15=0,0,L$15/MAE_fec!L$15)</f>
        <v>0</v>
      </c>
      <c r="M77" s="296">
        <f>IF(M$15=0,0,M$15/MAE_fec!M$15)</f>
        <v>0</v>
      </c>
      <c r="N77" s="296">
        <f>IF(N$15=0,0,N$15/MAE_fec!N$15)</f>
        <v>0</v>
      </c>
      <c r="O77" s="296">
        <f>IF(O$15=0,0,O$15/MAE_fec!O$15)</f>
        <v>0</v>
      </c>
      <c r="P77" s="296">
        <f>IF(P$15=0,0,P$15/MAE_fec!P$15)</f>
        <v>0</v>
      </c>
      <c r="Q77" s="296">
        <f>IF(Q$15=0,0,Q$15/MAE_fec!Q$15)</f>
        <v>0</v>
      </c>
    </row>
    <row r="78" spans="1:17" x14ac:dyDescent="0.25">
      <c r="A78" s="127" t="s">
        <v>294</v>
      </c>
      <c r="B78" s="296">
        <f>IF(B$23=0,0,B$23/MAE_fec!B$23)</f>
        <v>1.8790358400000002</v>
      </c>
      <c r="C78" s="296">
        <f>IF(C$23=0,0,C$23/MAE_fec!C$23)</f>
        <v>1.8790358400000005</v>
      </c>
      <c r="D78" s="296">
        <f>IF(D$23=0,0,D$23/MAE_fec!D$23)</f>
        <v>1.8790358400000005</v>
      </c>
      <c r="E78" s="296">
        <f>IF(E$23=0,0,E$23/MAE_fec!E$23)</f>
        <v>1.8790358400000005</v>
      </c>
      <c r="F78" s="296">
        <f>IF(F$23=0,0,F$23/MAE_fec!F$23)</f>
        <v>1.8790358400000002</v>
      </c>
      <c r="G78" s="296">
        <f>IF(G$23=0,0,G$23/MAE_fec!G$23)</f>
        <v>1.8780109496448527</v>
      </c>
      <c r="H78" s="296">
        <f>IF(H$23=0,0,H$23/MAE_fec!H$23)</f>
        <v>1.8790358400000005</v>
      </c>
      <c r="I78" s="296">
        <f>IF(I$23=0,0,I$23/MAE_fec!I$23)</f>
        <v>1.8773771091925253</v>
      </c>
      <c r="J78" s="296">
        <f>IF(J$23=0,0,J$23/MAE_fec!J$23)</f>
        <v>1.8786518963721657</v>
      </c>
      <c r="K78" s="296">
        <f>IF(K$23=0,0,K$23/MAE_fec!K$23)</f>
        <v>1.8778879130379011</v>
      </c>
      <c r="L78" s="296">
        <f>IF(L$23=0,0,L$23/MAE_fec!L$23)</f>
        <v>1.8782083333821562</v>
      </c>
      <c r="M78" s="296">
        <f>IF(M$23=0,0,M$23/MAE_fec!M$23)</f>
        <v>1.8774404697376932</v>
      </c>
      <c r="N78" s="296">
        <f>IF(N$23=0,0,N$23/MAE_fec!N$23)</f>
        <v>1.8775844614460444</v>
      </c>
      <c r="O78" s="296">
        <f>IF(O$23=0,0,O$23/MAE_fec!O$23)</f>
        <v>1.877173378703672</v>
      </c>
      <c r="P78" s="296">
        <f>IF(P$23=0,0,P$23/MAE_fec!P$23)</f>
        <v>1.8749988388762413</v>
      </c>
      <c r="Q78" s="296">
        <f>IF(Q$23=0,0,Q$23/MAE_fec!Q$23)</f>
        <v>1.8692879070674344</v>
      </c>
    </row>
    <row r="79" spans="1:17" x14ac:dyDescent="0.25">
      <c r="A79" s="127" t="s">
        <v>293</v>
      </c>
      <c r="B79" s="296">
        <f>IF(B$26=0,0,B$26/MAE_fec!B$26)</f>
        <v>2.5490153574070082</v>
      </c>
      <c r="C79" s="296">
        <f>IF(C$26=0,0,C$26/MAE_fec!C$26)</f>
        <v>2.5488180532203177</v>
      </c>
      <c r="D79" s="296">
        <f>IF(D$26=0,0,D$26/MAE_fec!D$26)</f>
        <v>2.5780164964580115</v>
      </c>
      <c r="E79" s="296">
        <f>IF(E$26=0,0,E$26/MAE_fec!E$26)</f>
        <v>2.3502029498879278</v>
      </c>
      <c r="F79" s="296">
        <f>IF(F$26=0,0,F$26/MAE_fec!F$26)</f>
        <v>2.2597974096205742</v>
      </c>
      <c r="G79" s="296">
        <f>IF(G$26=0,0,G$26/MAE_fec!G$26)</f>
        <v>2.2574290873841893</v>
      </c>
      <c r="H79" s="296">
        <f>IF(H$26=0,0,H$26/MAE_fec!H$26)</f>
        <v>2.2415795088399584</v>
      </c>
      <c r="I79" s="296">
        <f>IF(I$26=0,0,I$26/MAE_fec!I$26)</f>
        <v>2.2551425752536667</v>
      </c>
      <c r="J79" s="296">
        <f>IF(J$26=0,0,J$26/MAE_fec!J$26)</f>
        <v>2.2547312413266689</v>
      </c>
      <c r="K79" s="296">
        <f>IF(K$26=0,0,K$26/MAE_fec!K$26)</f>
        <v>2.3168627318109096</v>
      </c>
      <c r="L79" s="296">
        <f>IF(L$26=0,0,L$26/MAE_fec!L$26)</f>
        <v>2.2705526984184075</v>
      </c>
      <c r="M79" s="296">
        <f>IF(M$26=0,0,M$26/MAE_fec!M$26)</f>
        <v>2.2478355310986102</v>
      </c>
      <c r="N79" s="296">
        <f>IF(N$26=0,0,N$26/MAE_fec!N$26)</f>
        <v>2.2381464855760163</v>
      </c>
      <c r="O79" s="296">
        <f>IF(O$26=0,0,O$26/MAE_fec!O$26)</f>
        <v>2.2202745374916075</v>
      </c>
      <c r="P79" s="296">
        <f>IF(P$26=0,0,P$26/MAE_fec!P$26)</f>
        <v>1.9300033750068886</v>
      </c>
      <c r="Q79" s="296">
        <f>IF(Q$26=0,0,Q$26/MAE_fec!Q$26)</f>
        <v>2.1634113290824355</v>
      </c>
    </row>
    <row r="80" spans="1:17" x14ac:dyDescent="0.25">
      <c r="A80" s="127" t="s">
        <v>292</v>
      </c>
      <c r="B80" s="296">
        <f>IF(B$34=0,0,B$34/MAE_fec!B$34)</f>
        <v>2.6103813797674627</v>
      </c>
      <c r="C80" s="296">
        <f>IF(C$34=0,0,C$34/MAE_fec!C$34)</f>
        <v>2.6307018803728703</v>
      </c>
      <c r="D80" s="296">
        <f>IF(D$34=0,0,D$34/MAE_fec!D$34)</f>
        <v>2.6486759467782739</v>
      </c>
      <c r="E80" s="296">
        <f>IF(E$34=0,0,E$34/MAE_fec!E$34)</f>
        <v>1.2168806769486644</v>
      </c>
      <c r="F80" s="296">
        <f>IF(F$34=0,0,F$34/MAE_fec!F$34)</f>
        <v>1.7180432228148039</v>
      </c>
      <c r="G80" s="296">
        <f>IF(G$34=0,0,G$34/MAE_fec!G$34)</f>
        <v>1.6889030541562127</v>
      </c>
      <c r="H80" s="296">
        <f>IF(H$34=0,0,H$34/MAE_fec!H$34)</f>
        <v>2.0969964801870269</v>
      </c>
      <c r="I80" s="296">
        <f>IF(I$34=0,0,I$34/MAE_fec!I$34)</f>
        <v>1.9625639518371636</v>
      </c>
      <c r="J80" s="296">
        <f>IF(J$34=0,0,J$34/MAE_fec!J$34)</f>
        <v>1.5990947469525927</v>
      </c>
      <c r="K80" s="296">
        <f>IF(K$34=0,0,K$34/MAE_fec!K$34)</f>
        <v>1.7717919825155013</v>
      </c>
      <c r="L80" s="296">
        <f>IF(L$34=0,0,L$34/MAE_fec!L$34)</f>
        <v>1.5284791670682656</v>
      </c>
      <c r="M80" s="296">
        <f>IF(M$34=0,0,M$34/MAE_fec!M$34)</f>
        <v>1.2344884138363763</v>
      </c>
      <c r="N80" s="296">
        <f>IF(N$34=0,0,N$34/MAE_fec!N$34)</f>
        <v>1.2391841005769157</v>
      </c>
      <c r="O80" s="296">
        <f>IF(O$34=0,0,O$34/MAE_fec!O$34)</f>
        <v>1.1630343124351934</v>
      </c>
      <c r="P80" s="296">
        <f>IF(P$34=0,0,P$34/MAE_fec!P$34)</f>
        <v>1.1571406595104476</v>
      </c>
      <c r="Q80" s="296">
        <f>IF(Q$34=0,0,Q$34/MAE_fec!Q$34)</f>
        <v>1.1311910394908755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10006.576783952647</v>
      </c>
      <c r="C3" s="46">
        <v>9461.6126689573684</v>
      </c>
      <c r="D3" s="46">
        <v>8853.1510489210796</v>
      </c>
      <c r="E3" s="46">
        <v>8361.7149950663643</v>
      </c>
      <c r="F3" s="46">
        <v>8280.8034963859482</v>
      </c>
      <c r="G3" s="46">
        <v>7894.1042444005479</v>
      </c>
      <c r="H3" s="46">
        <v>8033.7031784433138</v>
      </c>
      <c r="I3" s="46">
        <v>8061.5059204114223</v>
      </c>
      <c r="J3" s="46">
        <v>7668.3927155931196</v>
      </c>
      <c r="K3" s="46">
        <v>6243.3157777912302</v>
      </c>
      <c r="L3" s="46">
        <v>6958</v>
      </c>
      <c r="M3" s="46">
        <v>7464.3270916058509</v>
      </c>
      <c r="N3" s="46">
        <v>7119.4411380178353</v>
      </c>
      <c r="O3" s="46">
        <v>6947.0604545324168</v>
      </c>
      <c r="P3" s="46">
        <v>7319.9339413729685</v>
      </c>
      <c r="Q3" s="46">
        <v>6768.8014613414598</v>
      </c>
    </row>
    <row r="5" spans="1:17" x14ac:dyDescent="0.25">
      <c r="A5" s="31" t="s">
        <v>257</v>
      </c>
      <c r="B5" s="46">
        <v>11462.721275224991</v>
      </c>
      <c r="C5" s="46">
        <v>11348.288784346996</v>
      </c>
      <c r="D5" s="46">
        <v>10835.093092714922</v>
      </c>
      <c r="E5" s="46">
        <v>10427.050385829538</v>
      </c>
      <c r="F5" s="46">
        <v>9459.2321004386886</v>
      </c>
      <c r="G5" s="46">
        <v>9341.541698769659</v>
      </c>
      <c r="H5" s="46">
        <v>8671.0156715800003</v>
      </c>
      <c r="I5" s="46">
        <v>8791.9989979666734</v>
      </c>
      <c r="J5" s="46">
        <v>7539.4587453831564</v>
      </c>
      <c r="K5" s="46">
        <v>6343.8206354879821</v>
      </c>
      <c r="L5" s="46">
        <v>7612.3843356387943</v>
      </c>
      <c r="M5" s="46">
        <v>7850.6923955250077</v>
      </c>
      <c r="N5" s="46">
        <v>7819.9395592068786</v>
      </c>
      <c r="O5" s="46">
        <v>6949.0910243243325</v>
      </c>
      <c r="P5" s="46">
        <v>6657.6103593731859</v>
      </c>
      <c r="Q5" s="46">
        <v>7493.3907057418546</v>
      </c>
    </row>
    <row r="6" spans="1:17" x14ac:dyDescent="0.25">
      <c r="A6" s="294" t="s">
        <v>256</v>
      </c>
      <c r="B6" s="293">
        <v>14328.401594031237</v>
      </c>
      <c r="C6" s="293">
        <v>13933.999328774924</v>
      </c>
      <c r="D6" s="293">
        <v>14411.32376274691</v>
      </c>
      <c r="E6" s="293">
        <v>13599.521344677114</v>
      </c>
      <c r="F6" s="293">
        <v>11701.107860023569</v>
      </c>
      <c r="G6" s="293">
        <v>10650.727679818725</v>
      </c>
      <c r="H6" s="293">
        <v>9869.4562191582663</v>
      </c>
      <c r="I6" s="293">
        <v>9772.7299349111854</v>
      </c>
      <c r="J6" s="293">
        <v>8077.865351404289</v>
      </c>
      <c r="K6" s="293">
        <v>7415.5812149693875</v>
      </c>
      <c r="L6" s="293">
        <v>8616.561553586107</v>
      </c>
      <c r="M6" s="293">
        <v>9085.2086196640903</v>
      </c>
      <c r="N6" s="293">
        <v>8580.6548502399055</v>
      </c>
      <c r="O6" s="293">
        <v>7932.8170937644782</v>
      </c>
      <c r="P6" s="293">
        <v>7363.1458027807375</v>
      </c>
      <c r="Q6" s="293">
        <v>8048.9318745145456</v>
      </c>
    </row>
    <row r="7" spans="1:17" x14ac:dyDescent="0.25">
      <c r="A7" s="292" t="s">
        <v>255</v>
      </c>
      <c r="B7" s="291"/>
      <c r="C7" s="291">
        <v>0</v>
      </c>
      <c r="D7" s="291">
        <v>477.32443397198585</v>
      </c>
      <c r="E7" s="291">
        <v>0</v>
      </c>
      <c r="F7" s="291">
        <v>0</v>
      </c>
      <c r="G7" s="291">
        <v>0</v>
      </c>
      <c r="H7" s="291">
        <v>0</v>
      </c>
      <c r="I7" s="291">
        <v>891.32905318447354</v>
      </c>
      <c r="J7" s="291">
        <v>0</v>
      </c>
      <c r="K7" s="291">
        <v>0</v>
      </c>
      <c r="L7" s="291">
        <v>1200.9803386167196</v>
      </c>
      <c r="M7" s="291">
        <v>1657.2463274607426</v>
      </c>
      <c r="N7" s="291">
        <v>0</v>
      </c>
      <c r="O7" s="291">
        <v>796.13007490953532</v>
      </c>
      <c r="P7" s="291">
        <v>0</v>
      </c>
      <c r="Q7" s="291">
        <v>807.78324527814482</v>
      </c>
    </row>
    <row r="8" spans="1:17" x14ac:dyDescent="0.25">
      <c r="A8" s="290" t="s">
        <v>254</v>
      </c>
      <c r="B8" s="289"/>
      <c r="C8" s="289">
        <f>B6+C7-C6</f>
        <v>394.4022652563126</v>
      </c>
      <c r="D8" s="289">
        <f t="shared" ref="D8:Q8" si="0">C6+D7-D6</f>
        <v>0</v>
      </c>
      <c r="E8" s="289">
        <f t="shared" si="0"/>
        <v>811.80241806979575</v>
      </c>
      <c r="F8" s="289">
        <f t="shared" si="0"/>
        <v>1898.4134846535453</v>
      </c>
      <c r="G8" s="289">
        <f t="shared" si="0"/>
        <v>1050.3801802048438</v>
      </c>
      <c r="H8" s="289">
        <f t="shared" si="0"/>
        <v>781.27146066045862</v>
      </c>
      <c r="I8" s="289">
        <f t="shared" si="0"/>
        <v>988.05533743155502</v>
      </c>
      <c r="J8" s="289">
        <f t="shared" si="0"/>
        <v>1694.8645835068965</v>
      </c>
      <c r="K8" s="289">
        <f t="shared" si="0"/>
        <v>662.28413643490148</v>
      </c>
      <c r="L8" s="289">
        <f t="shared" si="0"/>
        <v>0</v>
      </c>
      <c r="M8" s="289">
        <f t="shared" si="0"/>
        <v>1188.5992613827602</v>
      </c>
      <c r="N8" s="289">
        <f t="shared" si="0"/>
        <v>504.55376942418479</v>
      </c>
      <c r="O8" s="289">
        <f t="shared" si="0"/>
        <v>1443.9678313849627</v>
      </c>
      <c r="P8" s="289">
        <f t="shared" si="0"/>
        <v>569.67129098374062</v>
      </c>
      <c r="Q8" s="289">
        <f t="shared" si="0"/>
        <v>121.99717354433687</v>
      </c>
    </row>
    <row r="9" spans="1:17" x14ac:dyDescent="0.25">
      <c r="A9" s="288" t="s">
        <v>253</v>
      </c>
      <c r="B9" s="287">
        <f>B6-B5</f>
        <v>2865.6803188062459</v>
      </c>
      <c r="C9" s="287">
        <f t="shared" ref="C9:Q9" si="1">C6-C5</f>
        <v>2585.7105444279277</v>
      </c>
      <c r="D9" s="287">
        <f t="shared" si="1"/>
        <v>3576.2306700319878</v>
      </c>
      <c r="E9" s="287">
        <f t="shared" si="1"/>
        <v>3172.4709588475762</v>
      </c>
      <c r="F9" s="287">
        <f t="shared" si="1"/>
        <v>2241.8757595848801</v>
      </c>
      <c r="G9" s="287">
        <f t="shared" si="1"/>
        <v>1309.185981049066</v>
      </c>
      <c r="H9" s="287">
        <f t="shared" si="1"/>
        <v>1198.440547578266</v>
      </c>
      <c r="I9" s="287">
        <f t="shared" si="1"/>
        <v>980.730936944512</v>
      </c>
      <c r="J9" s="287">
        <f t="shared" si="1"/>
        <v>538.40660602113257</v>
      </c>
      <c r="K9" s="287">
        <f t="shared" si="1"/>
        <v>1071.7605794814053</v>
      </c>
      <c r="L9" s="287">
        <f t="shared" si="1"/>
        <v>1004.1772179473128</v>
      </c>
      <c r="M9" s="287">
        <f t="shared" si="1"/>
        <v>1234.5162241390826</v>
      </c>
      <c r="N9" s="287">
        <f t="shared" si="1"/>
        <v>760.71529103302692</v>
      </c>
      <c r="O9" s="287">
        <f t="shared" si="1"/>
        <v>983.72606944014569</v>
      </c>
      <c r="P9" s="287">
        <f t="shared" si="1"/>
        <v>705.53544340755161</v>
      </c>
      <c r="Q9" s="287">
        <f t="shared" si="1"/>
        <v>555.54116877269098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929.94801152844218</v>
      </c>
      <c r="C12" s="38">
        <v>915.30545000000006</v>
      </c>
      <c r="D12" s="38">
        <v>866.78927999999996</v>
      </c>
      <c r="E12" s="38">
        <v>863.61402999999996</v>
      </c>
      <c r="F12" s="38">
        <v>776.10730000000001</v>
      </c>
      <c r="G12" s="38">
        <v>758.69373518272994</v>
      </c>
      <c r="H12" s="38">
        <v>711.89913999999999</v>
      </c>
      <c r="I12" s="38">
        <v>698.59718999999996</v>
      </c>
      <c r="J12" s="38">
        <v>600.30373000000009</v>
      </c>
      <c r="K12" s="38">
        <v>503.40100999999999</v>
      </c>
      <c r="L12" s="38">
        <v>589.99600268898917</v>
      </c>
      <c r="M12" s="38">
        <v>574.30386319244258</v>
      </c>
      <c r="N12" s="38">
        <v>574.66041680869375</v>
      </c>
      <c r="O12" s="38">
        <v>493.88502957394718</v>
      </c>
      <c r="P12" s="38">
        <v>471.00563788162094</v>
      </c>
      <c r="Q12" s="38">
        <v>515.14320450002015</v>
      </c>
    </row>
    <row r="13" spans="1:17" x14ac:dyDescent="0.25">
      <c r="A13" s="55" t="s">
        <v>33</v>
      </c>
      <c r="B13" s="54">
        <v>23.908661973422198</v>
      </c>
      <c r="C13" s="54">
        <v>25.700869999999998</v>
      </c>
      <c r="D13" s="54">
        <v>14.300560000000001</v>
      </c>
      <c r="E13" s="54">
        <v>21.800229999999999</v>
      </c>
      <c r="F13" s="54">
        <v>28.30781</v>
      </c>
      <c r="G13" s="54">
        <v>17.173020612740704</v>
      </c>
      <c r="H13" s="54">
        <v>21.203309999999998</v>
      </c>
      <c r="I13" s="54">
        <v>17.797740000000001</v>
      </c>
      <c r="J13" s="54">
        <v>15.09709</v>
      </c>
      <c r="K13" s="54">
        <v>11.900029999999999</v>
      </c>
      <c r="L13" s="54">
        <v>10.198647863429148</v>
      </c>
      <c r="M13" s="54">
        <v>6.2099773431570897</v>
      </c>
      <c r="N13" s="54">
        <v>4.9204575269927071</v>
      </c>
      <c r="O13" s="54">
        <v>7.8576693047629877</v>
      </c>
      <c r="P13" s="54">
        <v>6.353308825178468</v>
      </c>
      <c r="Q13" s="54">
        <v>6.0663526337468863</v>
      </c>
    </row>
    <row r="14" spans="1:17" x14ac:dyDescent="0.25">
      <c r="A14" s="52" t="s">
        <v>32</v>
      </c>
      <c r="B14" s="51">
        <v>120.49804114834812</v>
      </c>
      <c r="C14" s="51">
        <v>115.40412000000001</v>
      </c>
      <c r="D14" s="51">
        <v>105.39319999999998</v>
      </c>
      <c r="E14" s="51">
        <v>129.61214000000001</v>
      </c>
      <c r="F14" s="51">
        <v>82.122460000000004</v>
      </c>
      <c r="G14" s="51">
        <v>76.214573448550951</v>
      </c>
      <c r="H14" s="51">
        <v>67.105739999999997</v>
      </c>
      <c r="I14" s="51">
        <v>76.183809999999994</v>
      </c>
      <c r="J14" s="51">
        <v>49.592290000000006</v>
      </c>
      <c r="K14" s="51">
        <v>46.60107</v>
      </c>
      <c r="L14" s="51">
        <v>42.490282904446914</v>
      </c>
      <c r="M14" s="51">
        <v>36.39970213568283</v>
      </c>
      <c r="N14" s="51">
        <v>36.542561651763556</v>
      </c>
      <c r="O14" s="51">
        <v>32.529387780781036</v>
      </c>
      <c r="P14" s="51">
        <v>23.622763616720253</v>
      </c>
      <c r="Q14" s="51">
        <v>22.427150527290948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3.2960694042607011</v>
      </c>
      <c r="C16" s="51">
        <v>3.3030300000000001</v>
      </c>
      <c r="D16" s="51">
        <v>3.2994500000000002</v>
      </c>
      <c r="E16" s="51">
        <v>36.415439999999997</v>
      </c>
      <c r="F16" s="51">
        <v>3.2996599999999998</v>
      </c>
      <c r="G16" s="51">
        <v>3.2960265628520351</v>
      </c>
      <c r="H16" s="51">
        <v>3.2986200000000001</v>
      </c>
      <c r="I16" s="51">
        <v>1.09832</v>
      </c>
      <c r="J16" s="51">
        <v>1.0994600000000001</v>
      </c>
      <c r="K16" s="51">
        <v>1.0997399999999999</v>
      </c>
      <c r="L16" s="51">
        <v>1.0986722356503802</v>
      </c>
      <c r="M16" s="51">
        <v>1.0987839908880948</v>
      </c>
      <c r="N16" s="51">
        <v>2.1974397576403759</v>
      </c>
      <c r="O16" s="51">
        <v>2.1982641388313384</v>
      </c>
      <c r="P16" s="51">
        <v>1.098380311035414</v>
      </c>
      <c r="Q16" s="51">
        <v>1.0760773537545556</v>
      </c>
    </row>
    <row r="17" spans="1:17" x14ac:dyDescent="0.25">
      <c r="A17" s="53" t="s">
        <v>76</v>
      </c>
      <c r="B17" s="51">
        <v>94.272756126671808</v>
      </c>
      <c r="C17" s="51">
        <v>89.180970000000002</v>
      </c>
      <c r="D17" s="51">
        <v>82.992859999999993</v>
      </c>
      <c r="E17" s="51">
        <v>78.897790000000001</v>
      </c>
      <c r="F17" s="51">
        <v>64.518240000000006</v>
      </c>
      <c r="G17" s="51">
        <v>61.454061539499783</v>
      </c>
      <c r="H17" s="51">
        <v>53.304870000000001</v>
      </c>
      <c r="I17" s="51">
        <v>65.499369999999999</v>
      </c>
      <c r="J17" s="51">
        <v>38.894390000000001</v>
      </c>
      <c r="K17" s="51">
        <v>36.900350000000003</v>
      </c>
      <c r="L17" s="51">
        <v>32.793087383211613</v>
      </c>
      <c r="M17" s="51">
        <v>27.657886409024588</v>
      </c>
      <c r="N17" s="51">
        <v>27.657205948897303</v>
      </c>
      <c r="O17" s="51">
        <v>24.599056579088565</v>
      </c>
      <c r="P17" s="51">
        <v>18.702910988494363</v>
      </c>
      <c r="Q17" s="51">
        <v>19.438385048252705</v>
      </c>
    </row>
    <row r="18" spans="1:17" x14ac:dyDescent="0.25">
      <c r="A18" s="53" t="s">
        <v>29</v>
      </c>
      <c r="B18" s="51">
        <v>22.929215617415604</v>
      </c>
      <c r="C18" s="51">
        <v>22.920120000000001</v>
      </c>
      <c r="D18" s="51">
        <v>19.10089</v>
      </c>
      <c r="E18" s="51">
        <v>14.298909999999999</v>
      </c>
      <c r="F18" s="51">
        <v>14.30456</v>
      </c>
      <c r="G18" s="51">
        <v>11.464485346199121</v>
      </c>
      <c r="H18" s="51">
        <v>10.50225</v>
      </c>
      <c r="I18" s="51">
        <v>9.5861199999999993</v>
      </c>
      <c r="J18" s="51">
        <v>9.5984400000000001</v>
      </c>
      <c r="K18" s="51">
        <v>8.6009799999999998</v>
      </c>
      <c r="L18" s="51">
        <v>8.5985232855849141</v>
      </c>
      <c r="M18" s="51">
        <v>7.6430317357701503</v>
      </c>
      <c r="N18" s="51">
        <v>6.6879159452258801</v>
      </c>
      <c r="O18" s="51">
        <v>5.7320670628611365</v>
      </c>
      <c r="P18" s="51">
        <v>3.8214723171904779</v>
      </c>
      <c r="Q18" s="51">
        <v>1.9126881252836876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416.07019382567097</v>
      </c>
      <c r="C20" s="51">
        <v>393.39974000000001</v>
      </c>
      <c r="D20" s="51">
        <v>371.09478999999999</v>
      </c>
      <c r="E20" s="51">
        <v>390.59868999999998</v>
      </c>
      <c r="F20" s="51">
        <v>360.59508</v>
      </c>
      <c r="G20" s="51">
        <v>353.20533656020547</v>
      </c>
      <c r="H20" s="51">
        <v>328.74365</v>
      </c>
      <c r="I20" s="51">
        <v>308.95861000000002</v>
      </c>
      <c r="J20" s="51">
        <v>285.05416000000002</v>
      </c>
      <c r="K20" s="51">
        <v>231.29893999999999</v>
      </c>
      <c r="L20" s="51">
        <v>261.22547068089438</v>
      </c>
      <c r="M20" s="51">
        <v>252.34010297222815</v>
      </c>
      <c r="N20" s="51">
        <v>241.41158254394782</v>
      </c>
      <c r="O20" s="51">
        <v>240.33846309020484</v>
      </c>
      <c r="P20" s="51">
        <v>234.06937936585868</v>
      </c>
      <c r="Q20" s="51">
        <v>235.25210663152535</v>
      </c>
    </row>
    <row r="21" spans="1:17" x14ac:dyDescent="0.25">
      <c r="A21" s="53" t="s">
        <v>66</v>
      </c>
      <c r="B21" s="51">
        <v>408.9291294582402</v>
      </c>
      <c r="C21" s="51">
        <v>387.09938</v>
      </c>
      <c r="D21" s="51">
        <v>364.99351999999999</v>
      </c>
      <c r="E21" s="51">
        <v>390.59868999999998</v>
      </c>
      <c r="F21" s="51">
        <v>360.59508</v>
      </c>
      <c r="G21" s="51">
        <v>353.20533656020547</v>
      </c>
      <c r="H21" s="51">
        <v>328.74365</v>
      </c>
      <c r="I21" s="51">
        <v>308.95861000000002</v>
      </c>
      <c r="J21" s="51">
        <v>285.05416000000002</v>
      </c>
      <c r="K21" s="51">
        <v>231.29893999999999</v>
      </c>
      <c r="L21" s="51">
        <v>261.22547068089438</v>
      </c>
      <c r="M21" s="51">
        <v>252.34010297222815</v>
      </c>
      <c r="N21" s="51">
        <v>241.41158254394782</v>
      </c>
      <c r="O21" s="51">
        <v>240.33846309020484</v>
      </c>
      <c r="P21" s="51">
        <v>234.06937936585868</v>
      </c>
      <c r="Q21" s="51">
        <v>235.25210663152535</v>
      </c>
    </row>
    <row r="22" spans="1:17" x14ac:dyDescent="0.25">
      <c r="A22" s="53" t="s">
        <v>25</v>
      </c>
      <c r="B22" s="51">
        <v>7.1410643674307792</v>
      </c>
      <c r="C22" s="51">
        <v>6.3003599999999995</v>
      </c>
      <c r="D22" s="51">
        <v>6.1012699999999995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9.2000799999999998</v>
      </c>
      <c r="F23" s="51">
        <v>1.5047400000000002</v>
      </c>
      <c r="G23" s="51">
        <v>1.6958139141103359</v>
      </c>
      <c r="H23" s="51">
        <v>16.808230000000002</v>
      </c>
      <c r="I23" s="51">
        <v>2.2000299999999999</v>
      </c>
      <c r="J23" s="51">
        <v>2.1993</v>
      </c>
      <c r="K23" s="51">
        <v>2.6003699999999998</v>
      </c>
      <c r="L23" s="51">
        <v>2.4601123124759789</v>
      </c>
      <c r="M23" s="51">
        <v>2.1257285295416839</v>
      </c>
      <c r="N23" s="51">
        <v>2.5557375791848864</v>
      </c>
      <c r="O23" s="51">
        <v>2.006187169139658</v>
      </c>
      <c r="P23" s="51">
        <v>2.2451588316415032</v>
      </c>
      <c r="Q23" s="51">
        <v>2.2928173970790442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9.2000799999999998</v>
      </c>
      <c r="F24" s="51">
        <v>1.3002500000000001</v>
      </c>
      <c r="G24" s="51">
        <v>1.4808518394441352</v>
      </c>
      <c r="H24" s="51">
        <v>16.808230000000002</v>
      </c>
      <c r="I24" s="51">
        <v>1.99962</v>
      </c>
      <c r="J24" s="51">
        <v>1.9998499999999999</v>
      </c>
      <c r="K24" s="51">
        <v>1.9000600000000001</v>
      </c>
      <c r="L24" s="51">
        <v>2.1018427148629146</v>
      </c>
      <c r="M24" s="51">
        <v>1.7435756686049648</v>
      </c>
      <c r="N24" s="51">
        <v>2.0541406898390724</v>
      </c>
      <c r="O24" s="51">
        <v>2.006187169139658</v>
      </c>
      <c r="P24" s="51">
        <v>2.2451588316415032</v>
      </c>
      <c r="Q24" s="51">
        <v>2.2928173970790442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0.20041</v>
      </c>
      <c r="J25" s="51">
        <v>0.19944999999999999</v>
      </c>
      <c r="K25" s="51">
        <v>0.70030999999999999</v>
      </c>
      <c r="L25" s="51">
        <v>0.35826959761306454</v>
      </c>
      <c r="M25" s="51">
        <v>0.38215286093671924</v>
      </c>
      <c r="N25" s="51">
        <v>0.50159688934581381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0.20449000000000001</v>
      </c>
      <c r="G26" s="51">
        <v>0.21496207466620057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21.700839999999999</v>
      </c>
      <c r="F29" s="51">
        <v>25.806460000000001</v>
      </c>
      <c r="G29" s="51">
        <v>21.591744721584625</v>
      </c>
      <c r="H29" s="51">
        <v>21.602540000000001</v>
      </c>
      <c r="I29" s="51">
        <v>18.69783</v>
      </c>
      <c r="J29" s="51">
        <v>18.99699</v>
      </c>
      <c r="K29" s="51">
        <v>12.099640000000001</v>
      </c>
      <c r="L29" s="51">
        <v>60.213045288333817</v>
      </c>
      <c r="M29" s="51">
        <v>60.451877707546778</v>
      </c>
      <c r="N29" s="51">
        <v>84.411506665275368</v>
      </c>
      <c r="O29" s="51">
        <v>18.294683213916862</v>
      </c>
      <c r="P29" s="51">
        <v>16.146010565903108</v>
      </c>
      <c r="Q29" s="51">
        <v>54.884241973486802</v>
      </c>
    </row>
    <row r="30" spans="1:17" x14ac:dyDescent="0.25">
      <c r="A30" s="63" t="s">
        <v>21</v>
      </c>
      <c r="B30" s="62">
        <v>369.47111458100096</v>
      </c>
      <c r="C30" s="62">
        <v>380.80072000000001</v>
      </c>
      <c r="D30" s="62">
        <v>376.00072999999998</v>
      </c>
      <c r="E30" s="62">
        <v>290.70204999999999</v>
      </c>
      <c r="F30" s="62">
        <v>277.77075000000002</v>
      </c>
      <c r="G30" s="62">
        <v>288.8132459255379</v>
      </c>
      <c r="H30" s="62">
        <v>256.43567000000002</v>
      </c>
      <c r="I30" s="62">
        <v>274.75916999999998</v>
      </c>
      <c r="J30" s="62">
        <v>229.3639</v>
      </c>
      <c r="K30" s="62">
        <v>198.90096</v>
      </c>
      <c r="L30" s="62">
        <v>213.40844363940889</v>
      </c>
      <c r="M30" s="62">
        <v>216.77647450428611</v>
      </c>
      <c r="N30" s="62">
        <v>204.81857084152944</v>
      </c>
      <c r="O30" s="62">
        <v>192.85863901514182</v>
      </c>
      <c r="P30" s="62">
        <v>188.56901667631897</v>
      </c>
      <c r="Q30" s="62">
        <v>194.22053533689117</v>
      </c>
    </row>
    <row r="32" spans="1:17" x14ac:dyDescent="0.25">
      <c r="A32" s="31" t="s">
        <v>63</v>
      </c>
      <c r="B32" s="70">
        <v>1444.0101457295959</v>
      </c>
      <c r="C32" s="70">
        <v>1382.4002140382163</v>
      </c>
      <c r="D32" s="70">
        <v>1253.3705358015241</v>
      </c>
      <c r="E32" s="70">
        <v>1391.096304066672</v>
      </c>
      <c r="F32" s="70">
        <v>1214.7019918976521</v>
      </c>
      <c r="G32" s="70">
        <v>1134.1397911988697</v>
      </c>
      <c r="H32" s="70">
        <v>1093.062646527984</v>
      </c>
      <c r="I32" s="70">
        <v>1033.3448290506963</v>
      </c>
      <c r="J32" s="70">
        <v>884.00482776262811</v>
      </c>
      <c r="K32" s="70">
        <v>735.66425051060401</v>
      </c>
      <c r="L32" s="70">
        <v>786.46361330814307</v>
      </c>
      <c r="M32" s="70">
        <v>730.76813078804707</v>
      </c>
      <c r="N32" s="70">
        <v>699.79712452492299</v>
      </c>
      <c r="O32" s="70">
        <v>696.32704939728194</v>
      </c>
      <c r="P32" s="70">
        <v>648.25441320679704</v>
      </c>
      <c r="Q32" s="70">
        <v>645.93309883136476</v>
      </c>
    </row>
    <row r="34" spans="1:17" x14ac:dyDescent="0.25">
      <c r="A34" s="184" t="s">
        <v>252</v>
      </c>
      <c r="B34" s="190">
        <f t="shared" ref="B34:Q34" si="2">IF(B$12=0,"",B$12/B$3*1000)</f>
        <v>92.933680678869294</v>
      </c>
      <c r="C34" s="190">
        <f t="shared" si="2"/>
        <v>96.738841677912717</v>
      </c>
      <c r="D34" s="190">
        <f t="shared" si="2"/>
        <v>97.907431513397057</v>
      </c>
      <c r="E34" s="190">
        <f t="shared" si="2"/>
        <v>103.28192607731253</v>
      </c>
      <c r="F34" s="190">
        <f t="shared" si="2"/>
        <v>93.723670696777461</v>
      </c>
      <c r="G34" s="190">
        <f t="shared" si="2"/>
        <v>96.108907571227874</v>
      </c>
      <c r="H34" s="190">
        <f t="shared" si="2"/>
        <v>88.614070521079967</v>
      </c>
      <c r="I34" s="190">
        <f t="shared" si="2"/>
        <v>86.658398182302236</v>
      </c>
      <c r="J34" s="190">
        <f t="shared" si="2"/>
        <v>78.282862167364755</v>
      </c>
      <c r="K34" s="190">
        <f t="shared" si="2"/>
        <v>80.630393835067878</v>
      </c>
      <c r="L34" s="190">
        <f t="shared" si="2"/>
        <v>84.793906681372405</v>
      </c>
      <c r="M34" s="190">
        <f t="shared" si="2"/>
        <v>76.939803969508091</v>
      </c>
      <c r="N34" s="190">
        <f t="shared" si="2"/>
        <v>80.717068329985281</v>
      </c>
      <c r="O34" s="190">
        <f t="shared" si="2"/>
        <v>71.092663264751877</v>
      </c>
      <c r="P34" s="190">
        <f t="shared" si="2"/>
        <v>64.345613178208055</v>
      </c>
      <c r="Q34" s="190">
        <f t="shared" si="2"/>
        <v>76.105527314126249</v>
      </c>
    </row>
    <row r="35" spans="1:17" x14ac:dyDescent="0.25">
      <c r="A35" s="286" t="s">
        <v>251</v>
      </c>
      <c r="B35" s="285">
        <f t="shared" ref="B35:Q35" si="3">IF(B$12=0,"",B$12/B$5*1000)</f>
        <v>81.128031398476892</v>
      </c>
      <c r="C35" s="285">
        <f t="shared" si="3"/>
        <v>80.655812289735323</v>
      </c>
      <c r="D35" s="285">
        <f t="shared" si="3"/>
        <v>79.998323280008918</v>
      </c>
      <c r="E35" s="285">
        <f t="shared" si="3"/>
        <v>82.824384465779488</v>
      </c>
      <c r="F35" s="285">
        <f t="shared" si="3"/>
        <v>82.04760087914606</v>
      </c>
      <c r="G35" s="285">
        <f t="shared" si="3"/>
        <v>81.217186589517098</v>
      </c>
      <c r="H35" s="285">
        <f t="shared" si="3"/>
        <v>82.10100949688173</v>
      </c>
      <c r="I35" s="285">
        <f t="shared" si="3"/>
        <v>79.458288173322643</v>
      </c>
      <c r="J35" s="285">
        <f t="shared" si="3"/>
        <v>79.621594901305158</v>
      </c>
      <c r="K35" s="285">
        <f t="shared" si="3"/>
        <v>79.352970224902506</v>
      </c>
      <c r="L35" s="285">
        <f t="shared" si="3"/>
        <v>77.504757599641025</v>
      </c>
      <c r="M35" s="285">
        <f t="shared" si="3"/>
        <v>73.153275438457243</v>
      </c>
      <c r="N35" s="285">
        <f t="shared" si="3"/>
        <v>73.486554781885999</v>
      </c>
      <c r="O35" s="285">
        <f t="shared" si="3"/>
        <v>71.071889524136452</v>
      </c>
      <c r="P35" s="285">
        <f t="shared" si="3"/>
        <v>70.74695160231127</v>
      </c>
      <c r="Q35" s="285">
        <f t="shared" si="3"/>
        <v>68.746342574301991</v>
      </c>
    </row>
    <row r="36" spans="1:17" x14ac:dyDescent="0.25">
      <c r="A36" s="286" t="s">
        <v>250</v>
      </c>
      <c r="B36" s="285">
        <f>IF(TEL_ued!B$5=0,"",TEL_ued!B$5/B$5*1000)</f>
        <v>34.27686393292489</v>
      </c>
      <c r="C36" s="285">
        <f>IF(TEL_ued!C$5=0,"",TEL_ued!C$5/C$5*1000)</f>
        <v>34.276863932924883</v>
      </c>
      <c r="D36" s="285">
        <f>IF(TEL_ued!D$5=0,"",TEL_ued!D$5/D$5*1000)</f>
        <v>34.27686393292489</v>
      </c>
      <c r="E36" s="285">
        <f>IF(TEL_ued!E$5=0,"",TEL_ued!E$5/E$5*1000)</f>
        <v>34.27686393292489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34.276863932924883</v>
      </c>
      <c r="I36" s="285">
        <f>IF(TEL_ued!I$5=0,"",TEL_ued!I$5/I$5*1000)</f>
        <v>34.27686393292489</v>
      </c>
      <c r="J36" s="285">
        <f>IF(TEL_ued!J$5=0,"",TEL_ued!J$5/J$5*1000)</f>
        <v>34.276863932924883</v>
      </c>
      <c r="K36" s="285">
        <f>IF(TEL_ued!K$5=0,"",TEL_ued!K$5/K$5*1000)</f>
        <v>34.276863932924883</v>
      </c>
      <c r="L36" s="285">
        <f>IF(TEL_ued!L$5=0,"",TEL_ued!L$5/L$5*1000)</f>
        <v>34.27686393292489</v>
      </c>
      <c r="M36" s="285">
        <f>IF(TEL_ued!M$5=0,"",TEL_ued!M$5/M$5*1000)</f>
        <v>34.27686393292489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34.27686393292489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1.5527858846176277</v>
      </c>
      <c r="C37" s="283">
        <f t="shared" si="4"/>
        <v>1.5103157246995702</v>
      </c>
      <c r="D37" s="283">
        <f t="shared" si="4"/>
        <v>1.4459921975517789</v>
      </c>
      <c r="E37" s="283">
        <f t="shared" si="4"/>
        <v>1.6107847438127796</v>
      </c>
      <c r="F37" s="283">
        <f t="shared" si="4"/>
        <v>1.5651212041139828</v>
      </c>
      <c r="G37" s="283">
        <f t="shared" si="4"/>
        <v>1.4948585161649111</v>
      </c>
      <c r="H37" s="283">
        <f t="shared" si="4"/>
        <v>1.5354178493992618</v>
      </c>
      <c r="I37" s="283">
        <f t="shared" si="4"/>
        <v>1.4791711788172184</v>
      </c>
      <c r="J37" s="283">
        <f t="shared" si="4"/>
        <v>1.4725959270028657</v>
      </c>
      <c r="K37" s="283">
        <f t="shared" si="4"/>
        <v>1.4613881098701094</v>
      </c>
      <c r="L37" s="283">
        <f t="shared" si="4"/>
        <v>1.3329982062992383</v>
      </c>
      <c r="M37" s="283">
        <f t="shared" si="4"/>
        <v>1.2724416073502454</v>
      </c>
      <c r="N37" s="283">
        <f t="shared" si="4"/>
        <v>1.2177576600997866</v>
      </c>
      <c r="O37" s="283">
        <f t="shared" si="4"/>
        <v>1.4098970564019171</v>
      </c>
      <c r="P37" s="283">
        <f t="shared" si="4"/>
        <v>1.3763198591897206</v>
      </c>
      <c r="Q37" s="283">
        <f t="shared" si="4"/>
        <v>1.2538903613380374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DE: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57569.916295613584</v>
      </c>
      <c r="C5" s="96">
        <f t="shared" ref="C5:Q5" si="1">SUM(C6:C10,C15,C26)</f>
        <v>56556.392699999997</v>
      </c>
      <c r="D5" s="96">
        <f t="shared" si="1"/>
        <v>56572.271810000006</v>
      </c>
      <c r="E5" s="96">
        <f t="shared" si="1"/>
        <v>59174.288749999992</v>
      </c>
      <c r="F5" s="96">
        <f t="shared" si="1"/>
        <v>59262.330869999998</v>
      </c>
      <c r="G5" s="96">
        <f t="shared" si="1"/>
        <v>59093.157098717995</v>
      </c>
      <c r="H5" s="96">
        <f t="shared" si="1"/>
        <v>59889.183669999999</v>
      </c>
      <c r="I5" s="96">
        <f t="shared" si="1"/>
        <v>62399.84302</v>
      </c>
      <c r="J5" s="96">
        <f t="shared" si="1"/>
        <v>61416.690309999998</v>
      </c>
      <c r="K5" s="96">
        <f t="shared" si="1"/>
        <v>53702.532189999998</v>
      </c>
      <c r="L5" s="96">
        <f t="shared" si="1"/>
        <v>60562.184215831388</v>
      </c>
      <c r="M5" s="96">
        <f t="shared" si="1"/>
        <v>60836.90398639247</v>
      </c>
      <c r="N5" s="96">
        <f t="shared" si="1"/>
        <v>60586.252806624034</v>
      </c>
      <c r="O5" s="96">
        <f t="shared" si="1"/>
        <v>60737.651616408824</v>
      </c>
      <c r="P5" s="96">
        <f t="shared" si="1"/>
        <v>60715.008449998568</v>
      </c>
      <c r="Q5" s="96">
        <f t="shared" si="1"/>
        <v>60951.061977752252</v>
      </c>
    </row>
    <row r="6" spans="1:17" x14ac:dyDescent="0.25">
      <c r="A6" s="76" t="s">
        <v>83</v>
      </c>
      <c r="B6" s="95">
        <v>1116.7444679178416</v>
      </c>
      <c r="C6" s="95">
        <v>1109.6288047703315</v>
      </c>
      <c r="D6" s="95">
        <v>1113.9237313811504</v>
      </c>
      <c r="E6" s="95">
        <v>961.68810619021644</v>
      </c>
      <c r="F6" s="95">
        <v>989.27285549993348</v>
      </c>
      <c r="G6" s="95">
        <v>986.0894374406646</v>
      </c>
      <c r="H6" s="95">
        <v>1005.3815503424604</v>
      </c>
      <c r="I6" s="95">
        <v>1076.6125438905904</v>
      </c>
      <c r="J6" s="95">
        <v>1010.0481424168121</v>
      </c>
      <c r="K6" s="95">
        <v>882.52470318084124</v>
      </c>
      <c r="L6" s="95">
        <v>969.7203480309006</v>
      </c>
      <c r="M6" s="95">
        <v>958.81351639480351</v>
      </c>
      <c r="N6" s="95">
        <v>961.60260546101767</v>
      </c>
      <c r="O6" s="95">
        <v>963.91925456847662</v>
      </c>
      <c r="P6" s="95">
        <v>948.88746396234592</v>
      </c>
      <c r="Q6" s="95">
        <v>945.24852365381196</v>
      </c>
    </row>
    <row r="7" spans="1:17" x14ac:dyDescent="0.25">
      <c r="A7" s="76" t="s">
        <v>82</v>
      </c>
      <c r="B7" s="95">
        <v>1562.8540846090475</v>
      </c>
      <c r="C7" s="95">
        <v>1561.6142215906027</v>
      </c>
      <c r="D7" s="95">
        <v>1578.1546852686454</v>
      </c>
      <c r="E7" s="95">
        <v>1601.7083212575585</v>
      </c>
      <c r="F7" s="95">
        <v>1596.8628292325338</v>
      </c>
      <c r="G7" s="95">
        <v>1643.1068100847583</v>
      </c>
      <c r="H7" s="95">
        <v>1667.3015648553487</v>
      </c>
      <c r="I7" s="95">
        <v>1814.8814182094338</v>
      </c>
      <c r="J7" s="95">
        <v>1793.478624380401</v>
      </c>
      <c r="K7" s="95">
        <v>1601.9591661138704</v>
      </c>
      <c r="L7" s="95">
        <v>1770.3607232843085</v>
      </c>
      <c r="M7" s="95">
        <v>1757.1811550446596</v>
      </c>
      <c r="N7" s="95">
        <v>1781.6128882851046</v>
      </c>
      <c r="O7" s="95">
        <v>1788.8954903700269</v>
      </c>
      <c r="P7" s="95">
        <v>1770.1303111232628</v>
      </c>
      <c r="Q7" s="95">
        <v>1790.2067616378069</v>
      </c>
    </row>
    <row r="8" spans="1:17" x14ac:dyDescent="0.25">
      <c r="A8" s="76" t="s">
        <v>81</v>
      </c>
      <c r="B8" s="95">
        <v>2106.6963303227035</v>
      </c>
      <c r="C8" s="95">
        <v>2088.973713524244</v>
      </c>
      <c r="D8" s="95">
        <v>2088.288092945807</v>
      </c>
      <c r="E8" s="95">
        <v>1945.20546943469</v>
      </c>
      <c r="F8" s="95">
        <v>1997.9660029263202</v>
      </c>
      <c r="G8" s="95">
        <v>1976.8229953529726</v>
      </c>
      <c r="H8" s="95">
        <v>2011.6841744446074</v>
      </c>
      <c r="I8" s="95">
        <v>2105.8627738825735</v>
      </c>
      <c r="J8" s="95">
        <v>2016.0070877847629</v>
      </c>
      <c r="K8" s="95">
        <v>1746.6915665064867</v>
      </c>
      <c r="L8" s="95">
        <v>1951.4447798557321</v>
      </c>
      <c r="M8" s="95">
        <v>1942.0602022847893</v>
      </c>
      <c r="N8" s="95">
        <v>1935.208459528747</v>
      </c>
      <c r="O8" s="95">
        <v>1942.8467597390902</v>
      </c>
      <c r="P8" s="95">
        <v>1921.4786605401068</v>
      </c>
      <c r="Q8" s="95">
        <v>1910.3019775334294</v>
      </c>
    </row>
    <row r="9" spans="1:17" x14ac:dyDescent="0.25">
      <c r="A9" s="76" t="s">
        <v>80</v>
      </c>
      <c r="B9" s="95">
        <v>1882.9482585042429</v>
      </c>
      <c r="C9" s="95">
        <v>1883.9331667595445</v>
      </c>
      <c r="D9" s="95">
        <v>1900.6278513870716</v>
      </c>
      <c r="E9" s="95">
        <v>2049.1919202134673</v>
      </c>
      <c r="F9" s="95">
        <v>2048.6239787714576</v>
      </c>
      <c r="G9" s="95">
        <v>2125.1257524315197</v>
      </c>
      <c r="H9" s="95">
        <v>2115.799091844287</v>
      </c>
      <c r="I9" s="95">
        <v>2324.2714551583745</v>
      </c>
      <c r="J9" s="95">
        <v>2300.6824996287201</v>
      </c>
      <c r="K9" s="95">
        <v>2111.6473069095787</v>
      </c>
      <c r="L9" s="95">
        <v>2341.3793124385329</v>
      </c>
      <c r="M9" s="95">
        <v>2338.6943575419969</v>
      </c>
      <c r="N9" s="95">
        <v>2359.3902297475925</v>
      </c>
      <c r="O9" s="95">
        <v>2375.9827558167494</v>
      </c>
      <c r="P9" s="95">
        <v>2393.0811950552966</v>
      </c>
      <c r="Q9" s="95">
        <v>2425.6145808113356</v>
      </c>
    </row>
    <row r="10" spans="1:17" x14ac:dyDescent="0.25">
      <c r="A10" s="94" t="s">
        <v>79</v>
      </c>
      <c r="B10" s="93">
        <f t="shared" ref="B10" si="2">SUM(B11:B14)</f>
        <v>1442.2411215894713</v>
      </c>
      <c r="C10" s="93">
        <f t="shared" ref="C10:Q10" si="3">SUM(C11:C14)</f>
        <v>1432.8425265243363</v>
      </c>
      <c r="D10" s="93">
        <f t="shared" si="3"/>
        <v>1433.5646109900872</v>
      </c>
      <c r="E10" s="93">
        <f t="shared" si="3"/>
        <v>1300.3241199456593</v>
      </c>
      <c r="F10" s="93">
        <f t="shared" si="3"/>
        <v>1325.7131974671545</v>
      </c>
      <c r="G10" s="93">
        <f t="shared" si="3"/>
        <v>1349.5455270745472</v>
      </c>
      <c r="H10" s="93">
        <f t="shared" si="3"/>
        <v>1364.2961164362223</v>
      </c>
      <c r="I10" s="93">
        <f t="shared" si="3"/>
        <v>1473.3386994604291</v>
      </c>
      <c r="J10" s="93">
        <f t="shared" si="3"/>
        <v>1397.2825534562339</v>
      </c>
      <c r="K10" s="93">
        <f t="shared" si="3"/>
        <v>1246.9218787775949</v>
      </c>
      <c r="L10" s="93">
        <f t="shared" si="3"/>
        <v>1368.012659510995</v>
      </c>
      <c r="M10" s="93">
        <f t="shared" si="3"/>
        <v>1354.5471177567183</v>
      </c>
      <c r="N10" s="93">
        <f t="shared" si="3"/>
        <v>1359.9030872749202</v>
      </c>
      <c r="O10" s="93">
        <f t="shared" si="3"/>
        <v>1358.8080458914287</v>
      </c>
      <c r="P10" s="93">
        <f t="shared" si="3"/>
        <v>1303.1008041706582</v>
      </c>
      <c r="Q10" s="93">
        <f t="shared" si="3"/>
        <v>1305.0672477051182</v>
      </c>
    </row>
    <row r="11" spans="1:17" x14ac:dyDescent="0.25">
      <c r="A11" s="92" t="s">
        <v>68</v>
      </c>
      <c r="B11" s="91">
        <v>202.54627381688192</v>
      </c>
      <c r="C11" s="91">
        <v>200.84078786108151</v>
      </c>
      <c r="D11" s="91">
        <v>200.86786827709506</v>
      </c>
      <c r="E11" s="91">
        <v>196.21927847346191</v>
      </c>
      <c r="F11" s="91">
        <v>197.12099004205334</v>
      </c>
      <c r="G11" s="91">
        <v>201.73783436782242</v>
      </c>
      <c r="H11" s="91">
        <v>206.36650552937755</v>
      </c>
      <c r="I11" s="91">
        <v>224.34566103338915</v>
      </c>
      <c r="J11" s="91">
        <v>235.69876171954346</v>
      </c>
      <c r="K11" s="91">
        <v>181.36883223327203</v>
      </c>
      <c r="L11" s="91">
        <v>202.60720620328584</v>
      </c>
      <c r="M11" s="91">
        <v>203.81465962937745</v>
      </c>
      <c r="N11" s="91">
        <v>201.92216860118657</v>
      </c>
      <c r="O11" s="91">
        <v>195.91695252856806</v>
      </c>
      <c r="P11" s="91">
        <v>177.77933233983435</v>
      </c>
      <c r="Q11" s="91">
        <v>165.61893365137524</v>
      </c>
    </row>
    <row r="12" spans="1:17" x14ac:dyDescent="0.25">
      <c r="A12" s="92" t="s">
        <v>66</v>
      </c>
      <c r="B12" s="91">
        <v>462.88818674882884</v>
      </c>
      <c r="C12" s="91">
        <v>458.20893527069205</v>
      </c>
      <c r="D12" s="91">
        <v>455.74605086236949</v>
      </c>
      <c r="E12" s="91">
        <v>399.48469569625638</v>
      </c>
      <c r="F12" s="91">
        <v>417.81658571415261</v>
      </c>
      <c r="G12" s="91">
        <v>432.64846066243564</v>
      </c>
      <c r="H12" s="91">
        <v>428.60522976167385</v>
      </c>
      <c r="I12" s="91">
        <v>466.92978634460655</v>
      </c>
      <c r="J12" s="91">
        <v>442.95756656815138</v>
      </c>
      <c r="K12" s="91">
        <v>393.09870384033161</v>
      </c>
      <c r="L12" s="91">
        <v>439.56185167503997</v>
      </c>
      <c r="M12" s="91">
        <v>432.53957279258674</v>
      </c>
      <c r="N12" s="91">
        <v>432.78068648005791</v>
      </c>
      <c r="O12" s="91">
        <v>434.18678922747984</v>
      </c>
      <c r="P12" s="91">
        <v>419.34788184750681</v>
      </c>
      <c r="Q12" s="91">
        <v>419.21885284026496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776.80666102376063</v>
      </c>
      <c r="C14" s="89">
        <v>773.79280339256275</v>
      </c>
      <c r="D14" s="89">
        <v>776.95069185062266</v>
      </c>
      <c r="E14" s="89">
        <v>704.62014577594084</v>
      </c>
      <c r="F14" s="89">
        <v>710.7756217109486</v>
      </c>
      <c r="G14" s="89">
        <v>715.15923204428918</v>
      </c>
      <c r="H14" s="89">
        <v>729.32438114517095</v>
      </c>
      <c r="I14" s="89">
        <v>782.06325208243334</v>
      </c>
      <c r="J14" s="89">
        <v>718.62622516853912</v>
      </c>
      <c r="K14" s="89">
        <v>672.4543427039913</v>
      </c>
      <c r="L14" s="89">
        <v>725.84360163266933</v>
      </c>
      <c r="M14" s="89">
        <v>718.19288533475401</v>
      </c>
      <c r="N14" s="89">
        <v>725.20023219367567</v>
      </c>
      <c r="O14" s="89">
        <v>728.70430413538099</v>
      </c>
      <c r="P14" s="89">
        <v>705.97358998331697</v>
      </c>
      <c r="Q14" s="89">
        <v>720.22946121347809</v>
      </c>
    </row>
    <row r="15" spans="1:17" x14ac:dyDescent="0.25">
      <c r="A15" s="86" t="s">
        <v>87</v>
      </c>
      <c r="B15" s="85">
        <f t="shared" ref="B15" si="4">SUM(B16:B25)</f>
        <v>14071.257461676843</v>
      </c>
      <c r="C15" s="85">
        <f t="shared" ref="C15:Q15" si="5">SUM(C16:C25)</f>
        <v>13734.830083206611</v>
      </c>
      <c r="D15" s="85">
        <f t="shared" si="5"/>
        <v>13737.060822607657</v>
      </c>
      <c r="E15" s="85">
        <f t="shared" si="5"/>
        <v>15003.290090744975</v>
      </c>
      <c r="F15" s="85">
        <f t="shared" si="5"/>
        <v>15582.930165524605</v>
      </c>
      <c r="G15" s="85">
        <f t="shared" si="5"/>
        <v>16320.300377823467</v>
      </c>
      <c r="H15" s="85">
        <f t="shared" si="5"/>
        <v>15941.726476566073</v>
      </c>
      <c r="I15" s="85">
        <f t="shared" si="5"/>
        <v>17150.680200919622</v>
      </c>
      <c r="J15" s="85">
        <f t="shared" si="5"/>
        <v>16698.538014218539</v>
      </c>
      <c r="K15" s="85">
        <f t="shared" si="5"/>
        <v>15826.333121213427</v>
      </c>
      <c r="L15" s="85">
        <f t="shared" si="5"/>
        <v>17458.071009786872</v>
      </c>
      <c r="M15" s="85">
        <f t="shared" si="5"/>
        <v>16796.524435649269</v>
      </c>
      <c r="N15" s="85">
        <f t="shared" si="5"/>
        <v>16911.145924154524</v>
      </c>
      <c r="O15" s="85">
        <f t="shared" si="5"/>
        <v>17227.2163840334</v>
      </c>
      <c r="P15" s="85">
        <f t="shared" si="5"/>
        <v>17247.880052268883</v>
      </c>
      <c r="Q15" s="85">
        <f t="shared" si="5"/>
        <v>17409.978480506921</v>
      </c>
    </row>
    <row r="16" spans="1:17" x14ac:dyDescent="0.25">
      <c r="A16" s="88" t="s">
        <v>33</v>
      </c>
      <c r="B16" s="87">
        <v>1295.6784756356399</v>
      </c>
      <c r="C16" s="87">
        <v>1472.1128908178157</v>
      </c>
      <c r="D16" s="87">
        <v>1423.1130115066546</v>
      </c>
      <c r="E16" s="87">
        <v>1524.5591373885741</v>
      </c>
      <c r="F16" s="87">
        <v>1295.4304679959055</v>
      </c>
      <c r="G16" s="87">
        <v>1146.4701450900691</v>
      </c>
      <c r="H16" s="87">
        <v>1185.0682532694145</v>
      </c>
      <c r="I16" s="87">
        <v>1148.587496877509</v>
      </c>
      <c r="J16" s="87">
        <v>1199.1535672593482</v>
      </c>
      <c r="K16" s="87">
        <v>1058.3461413801142</v>
      </c>
      <c r="L16" s="87">
        <v>1371.7150673352212</v>
      </c>
      <c r="M16" s="87">
        <v>1230.2973327229192</v>
      </c>
      <c r="N16" s="87">
        <v>1232.056679801058</v>
      </c>
      <c r="O16" s="87">
        <v>1298.5272619388281</v>
      </c>
      <c r="P16" s="87">
        <v>1410.2675759470749</v>
      </c>
      <c r="Q16" s="87">
        <v>1841.8546426955086</v>
      </c>
    </row>
    <row r="17" spans="1:17" x14ac:dyDescent="0.25">
      <c r="A17" s="88" t="s">
        <v>31</v>
      </c>
      <c r="B17" s="87">
        <v>82.756110223096059</v>
      </c>
      <c r="C17" s="87">
        <v>17.70383</v>
      </c>
      <c r="D17" s="87">
        <v>2.3995299999999999</v>
      </c>
      <c r="E17" s="87">
        <v>499.00031999999999</v>
      </c>
      <c r="F17" s="87">
        <v>381.90354000000002</v>
      </c>
      <c r="G17" s="87">
        <v>397.20158941550642</v>
      </c>
      <c r="H17" s="87">
        <v>421.79570999999999</v>
      </c>
      <c r="I17" s="87">
        <v>417.30154999999996</v>
      </c>
      <c r="J17" s="87">
        <v>414.78476999999998</v>
      </c>
      <c r="K17" s="87">
        <v>334.59584999999998</v>
      </c>
      <c r="L17" s="87">
        <v>373.10072866213716</v>
      </c>
      <c r="M17" s="87">
        <v>357.88681961265644</v>
      </c>
      <c r="N17" s="87">
        <v>325.45237179111155</v>
      </c>
      <c r="O17" s="87">
        <v>314.29727994289021</v>
      </c>
      <c r="P17" s="87">
        <v>350.84049050519099</v>
      </c>
      <c r="Q17" s="87">
        <v>414.50846441157546</v>
      </c>
    </row>
    <row r="18" spans="1:17" x14ac:dyDescent="0.25">
      <c r="A18" s="88" t="s">
        <v>30</v>
      </c>
      <c r="B18" s="87">
        <v>62.196374803305581</v>
      </c>
      <c r="C18" s="87">
        <v>68.453556896763686</v>
      </c>
      <c r="D18" s="87">
        <v>60.271648545601771</v>
      </c>
      <c r="E18" s="87">
        <v>62.618634632001744</v>
      </c>
      <c r="F18" s="87">
        <v>23.933060896386657</v>
      </c>
      <c r="G18" s="87">
        <v>13.324652706146619</v>
      </c>
      <c r="H18" s="87">
        <v>12.686972695118589</v>
      </c>
      <c r="I18" s="87">
        <v>8.6226055188724366</v>
      </c>
      <c r="J18" s="87">
        <v>12.898091563697758</v>
      </c>
      <c r="K18" s="87">
        <v>13.805354349309603</v>
      </c>
      <c r="L18" s="87">
        <v>11.865151853811222</v>
      </c>
      <c r="M18" s="87">
        <v>12.56121046922128</v>
      </c>
      <c r="N18" s="87">
        <v>9.0911363032405159</v>
      </c>
      <c r="O18" s="87">
        <v>4.4449595363111163</v>
      </c>
      <c r="P18" s="87">
        <v>2.2411415115582627</v>
      </c>
      <c r="Q18" s="87">
        <v>16.296993161806018</v>
      </c>
    </row>
    <row r="19" spans="1:17" x14ac:dyDescent="0.25">
      <c r="A19" s="88" t="s">
        <v>68</v>
      </c>
      <c r="B19" s="87">
        <v>867.31964029675191</v>
      </c>
      <c r="C19" s="87">
        <v>840.52686496474291</v>
      </c>
      <c r="D19" s="87">
        <v>810.93681504323331</v>
      </c>
      <c r="E19" s="87">
        <v>863.38801341351746</v>
      </c>
      <c r="F19" s="87">
        <v>811.01534891999188</v>
      </c>
      <c r="G19" s="87">
        <v>788.2541618356521</v>
      </c>
      <c r="H19" s="87">
        <v>778.4925333301926</v>
      </c>
      <c r="I19" s="87">
        <v>744.9608868276971</v>
      </c>
      <c r="J19" s="87">
        <v>859.94201709504136</v>
      </c>
      <c r="K19" s="87">
        <v>699.00850915104263</v>
      </c>
      <c r="L19" s="87">
        <v>689.0049461387423</v>
      </c>
      <c r="M19" s="87">
        <v>477.12592400981686</v>
      </c>
      <c r="N19" s="87">
        <v>421.56579900911714</v>
      </c>
      <c r="O19" s="87">
        <v>385.45438011617375</v>
      </c>
      <c r="P19" s="87">
        <v>290.79619919808204</v>
      </c>
      <c r="Q19" s="87">
        <v>252.2792184950948</v>
      </c>
    </row>
    <row r="20" spans="1:17" x14ac:dyDescent="0.25">
      <c r="A20" s="88" t="s">
        <v>29</v>
      </c>
      <c r="B20" s="87">
        <v>804.57667096018224</v>
      </c>
      <c r="C20" s="87">
        <v>898.87302813182237</v>
      </c>
      <c r="D20" s="87">
        <v>881.65922293050289</v>
      </c>
      <c r="E20" s="87">
        <v>1478.3381185290002</v>
      </c>
      <c r="F20" s="87">
        <v>1432.4720578661061</v>
      </c>
      <c r="G20" s="87">
        <v>1477.6268201098433</v>
      </c>
      <c r="H20" s="87">
        <v>1446.8558297018963</v>
      </c>
      <c r="I20" s="87">
        <v>1423.9349823966741</v>
      </c>
      <c r="J20" s="87">
        <v>1448.0498362224062</v>
      </c>
      <c r="K20" s="87">
        <v>1347.2110074829254</v>
      </c>
      <c r="L20" s="87">
        <v>1225.5478923663684</v>
      </c>
      <c r="M20" s="87">
        <v>1171.6434845720648</v>
      </c>
      <c r="N20" s="87">
        <v>1207.0592888432875</v>
      </c>
      <c r="O20" s="87">
        <v>1230.2794278699419</v>
      </c>
      <c r="P20" s="87">
        <v>1226.2767685231804</v>
      </c>
      <c r="Q20" s="87">
        <v>1327.1902782832594</v>
      </c>
    </row>
    <row r="21" spans="1:17" x14ac:dyDescent="0.25">
      <c r="A21" s="88" t="s">
        <v>28</v>
      </c>
      <c r="B21" s="87">
        <v>395.91092765583602</v>
      </c>
      <c r="C21" s="87">
        <v>6.7000099999999998</v>
      </c>
      <c r="D21" s="87">
        <v>21.026150000000001</v>
      </c>
      <c r="E21" s="87">
        <v>112.03546000000001</v>
      </c>
      <c r="F21" s="87">
        <v>125.93349000000001</v>
      </c>
      <c r="G21" s="87">
        <v>127.91179984031221</v>
      </c>
      <c r="H21" s="87">
        <v>28.603079999999988</v>
      </c>
      <c r="I21" s="87">
        <v>26.311100000000007</v>
      </c>
      <c r="J21" s="87">
        <v>104.99171999999999</v>
      </c>
      <c r="K21" s="87">
        <v>89.410920000000019</v>
      </c>
      <c r="L21" s="87">
        <v>47.670211312354567</v>
      </c>
      <c r="M21" s="87">
        <v>51.275554422148403</v>
      </c>
      <c r="N21" s="87">
        <v>29.800817171134902</v>
      </c>
      <c r="O21" s="87">
        <v>27.899052130909904</v>
      </c>
      <c r="P21" s="87">
        <v>25.223962463706343</v>
      </c>
      <c r="Q21" s="87">
        <v>55.484259236164753</v>
      </c>
    </row>
    <row r="22" spans="1:17" x14ac:dyDescent="0.25">
      <c r="A22" s="88" t="s">
        <v>66</v>
      </c>
      <c r="B22" s="87">
        <v>9001.9605021431635</v>
      </c>
      <c r="C22" s="87">
        <v>8890.6242523954643</v>
      </c>
      <c r="D22" s="87">
        <v>9023.6830245816636</v>
      </c>
      <c r="E22" s="87">
        <v>7056.4319767818824</v>
      </c>
      <c r="F22" s="87">
        <v>7826.905619846214</v>
      </c>
      <c r="G22" s="87">
        <v>8424.1140690624979</v>
      </c>
      <c r="H22" s="87">
        <v>7450.3620575694531</v>
      </c>
      <c r="I22" s="87">
        <v>8339.3035292988698</v>
      </c>
      <c r="J22" s="87">
        <v>7978.211492078045</v>
      </c>
      <c r="K22" s="87">
        <v>7096.1570188500382</v>
      </c>
      <c r="L22" s="87">
        <v>8175.3442124398571</v>
      </c>
      <c r="M22" s="87">
        <v>7241.198528861878</v>
      </c>
      <c r="N22" s="87">
        <v>7279.7952440640538</v>
      </c>
      <c r="O22" s="87">
        <v>7374.7636810648446</v>
      </c>
      <c r="P22" s="87">
        <v>7214.0407390413502</v>
      </c>
      <c r="Q22" s="87">
        <v>6879.1405830104504</v>
      </c>
    </row>
    <row r="23" spans="1:17" x14ac:dyDescent="0.25">
      <c r="A23" s="88" t="s">
        <v>25</v>
      </c>
      <c r="B23" s="87">
        <v>326.0017098132339</v>
      </c>
      <c r="C23" s="87">
        <v>290.44138000000004</v>
      </c>
      <c r="D23" s="87">
        <v>278.27641</v>
      </c>
      <c r="E23" s="87">
        <v>3.29983</v>
      </c>
      <c r="F23" s="87">
        <v>1.79975</v>
      </c>
      <c r="G23" s="87">
        <v>1.2658691398847273</v>
      </c>
      <c r="H23" s="87">
        <v>9.5000400000000003</v>
      </c>
      <c r="I23" s="87">
        <v>23.598849999999999</v>
      </c>
      <c r="J23" s="87">
        <v>9.0006699999999995</v>
      </c>
      <c r="K23" s="87">
        <v>7.8989399999999996</v>
      </c>
      <c r="L23" s="87">
        <v>95.586007723929939</v>
      </c>
      <c r="M23" s="87">
        <v>199.57483480067333</v>
      </c>
      <c r="N23" s="87">
        <v>135.97661478229901</v>
      </c>
      <c r="O23" s="87">
        <v>134.08927438182724</v>
      </c>
      <c r="P23" s="87">
        <v>116.03073342684942</v>
      </c>
      <c r="Q23" s="87">
        <v>115.24253352301791</v>
      </c>
    </row>
    <row r="24" spans="1:17" x14ac:dyDescent="0.25">
      <c r="A24" s="88" t="s">
        <v>86</v>
      </c>
      <c r="B24" s="87">
        <v>334.3842222280914</v>
      </c>
      <c r="C24" s="87">
        <v>334.39364000000035</v>
      </c>
      <c r="D24" s="87">
        <v>334.39342999999997</v>
      </c>
      <c r="E24" s="87">
        <v>848.22183999999993</v>
      </c>
      <c r="F24" s="87">
        <v>1166.46255</v>
      </c>
      <c r="G24" s="87">
        <v>1231.4865067341266</v>
      </c>
      <c r="H24" s="87">
        <v>1072.9304799999993</v>
      </c>
      <c r="I24" s="87">
        <v>1399.4656800000002</v>
      </c>
      <c r="J24" s="87">
        <v>1081.6020200000007</v>
      </c>
      <c r="K24" s="87">
        <v>1553.8037299999999</v>
      </c>
      <c r="L24" s="87">
        <v>1980.5615835561059</v>
      </c>
      <c r="M24" s="87">
        <v>2006.6176708207602</v>
      </c>
      <c r="N24" s="87">
        <v>1772.1627382396475</v>
      </c>
      <c r="O24" s="87">
        <v>1929.2285780116829</v>
      </c>
      <c r="P24" s="87">
        <v>2451.3249397036984</v>
      </c>
      <c r="Q24" s="87">
        <v>2365.6771224793765</v>
      </c>
    </row>
    <row r="25" spans="1:17" x14ac:dyDescent="0.25">
      <c r="A25" s="88" t="s">
        <v>22</v>
      </c>
      <c r="B25" s="87">
        <v>900.47282791754344</v>
      </c>
      <c r="C25" s="87">
        <v>915.00063000000057</v>
      </c>
      <c r="D25" s="87">
        <v>901.30158000000017</v>
      </c>
      <c r="E25" s="87">
        <v>2555.3967600000001</v>
      </c>
      <c r="F25" s="87">
        <v>2517.0742800000007</v>
      </c>
      <c r="G25" s="87">
        <v>2712.6447638894283</v>
      </c>
      <c r="H25" s="87">
        <v>3535.4315199999978</v>
      </c>
      <c r="I25" s="87">
        <v>3618.5935199999999</v>
      </c>
      <c r="J25" s="87">
        <v>3589.9038300000011</v>
      </c>
      <c r="K25" s="87">
        <v>3626.0956499999998</v>
      </c>
      <c r="L25" s="87">
        <v>3487.6752083983442</v>
      </c>
      <c r="M25" s="87">
        <v>4048.3430753571315</v>
      </c>
      <c r="N25" s="87">
        <v>4498.1852341495724</v>
      </c>
      <c r="O25" s="87">
        <v>4528.2324890399877</v>
      </c>
      <c r="P25" s="87">
        <v>4160.8375019481937</v>
      </c>
      <c r="Q25" s="87">
        <v>4142.3043852106666</v>
      </c>
    </row>
    <row r="26" spans="1:17" x14ac:dyDescent="0.25">
      <c r="A26" s="86" t="s">
        <v>85</v>
      </c>
      <c r="B26" s="85">
        <f t="shared" ref="B26" si="6">SUM(B27:B36)</f>
        <v>35387.174570993433</v>
      </c>
      <c r="C26" s="85">
        <f t="shared" ref="C26:Q26" si="7">SUM(C27:C36)</f>
        <v>34744.570183624332</v>
      </c>
      <c r="D26" s="85">
        <f t="shared" si="7"/>
        <v>34720.65201541959</v>
      </c>
      <c r="E26" s="85">
        <f t="shared" si="7"/>
        <v>36312.880722213427</v>
      </c>
      <c r="F26" s="85">
        <f t="shared" si="7"/>
        <v>35720.961840577991</v>
      </c>
      <c r="G26" s="85">
        <f t="shared" si="7"/>
        <v>34692.166198510065</v>
      </c>
      <c r="H26" s="85">
        <f t="shared" si="7"/>
        <v>35782.994695510999</v>
      </c>
      <c r="I26" s="85">
        <f t="shared" si="7"/>
        <v>36454.195928478977</v>
      </c>
      <c r="J26" s="85">
        <f t="shared" si="7"/>
        <v>36200.65338811453</v>
      </c>
      <c r="K26" s="85">
        <f t="shared" si="7"/>
        <v>30286.454447298194</v>
      </c>
      <c r="L26" s="85">
        <f t="shared" si="7"/>
        <v>34703.195382924045</v>
      </c>
      <c r="M26" s="85">
        <f t="shared" si="7"/>
        <v>35689.083201720234</v>
      </c>
      <c r="N26" s="85">
        <f t="shared" si="7"/>
        <v>35277.389612172126</v>
      </c>
      <c r="O26" s="85">
        <f t="shared" si="7"/>
        <v>35079.982925989658</v>
      </c>
      <c r="P26" s="85">
        <f t="shared" si="7"/>
        <v>35130.449962878018</v>
      </c>
      <c r="Q26" s="85">
        <f t="shared" si="7"/>
        <v>35164.644405903833</v>
      </c>
    </row>
    <row r="27" spans="1:17" x14ac:dyDescent="0.25">
      <c r="A27" s="84" t="s">
        <v>33</v>
      </c>
      <c r="B27" s="83">
        <v>3441.1710605870921</v>
      </c>
      <c r="C27" s="83">
        <v>2982.3828791821775</v>
      </c>
      <c r="D27" s="83">
        <v>3049.1444284933441</v>
      </c>
      <c r="E27" s="83">
        <v>4368.183862611424</v>
      </c>
      <c r="F27" s="83">
        <v>4245.9587320040955</v>
      </c>
      <c r="G27" s="83">
        <v>3694.6944718214045</v>
      </c>
      <c r="H27" s="83">
        <v>3948.3736467305853</v>
      </c>
      <c r="I27" s="83">
        <v>3855.2564031224911</v>
      </c>
      <c r="J27" s="83">
        <v>3859.4031027406509</v>
      </c>
      <c r="K27" s="83">
        <v>2905.6741686198857</v>
      </c>
      <c r="L27" s="83">
        <v>4220.6755339586907</v>
      </c>
      <c r="M27" s="83">
        <v>4672.680920299128</v>
      </c>
      <c r="N27" s="83">
        <v>5031.2244588325293</v>
      </c>
      <c r="O27" s="83">
        <v>5499.1334298248421</v>
      </c>
      <c r="P27" s="83">
        <v>5590.1825357274474</v>
      </c>
      <c r="Q27" s="83">
        <v>5712.0765854842357</v>
      </c>
    </row>
    <row r="28" spans="1:17" x14ac:dyDescent="0.25">
      <c r="A28" s="84" t="s">
        <v>47</v>
      </c>
      <c r="B28" s="83">
        <v>4951.5611574667482</v>
      </c>
      <c r="C28" s="83">
        <v>4545.8828099999992</v>
      </c>
      <c r="D28" s="83">
        <v>4491.4292800000003</v>
      </c>
      <c r="E28" s="83">
        <v>4085.1497300000001</v>
      </c>
      <c r="F28" s="83">
        <v>2939.7774799999997</v>
      </c>
      <c r="G28" s="83">
        <v>2700.8357302161103</v>
      </c>
      <c r="H28" s="83">
        <v>3146.2733399999997</v>
      </c>
      <c r="I28" s="83">
        <v>3149.2818299999999</v>
      </c>
      <c r="J28" s="83">
        <v>2788.9282399999997</v>
      </c>
      <c r="K28" s="83">
        <v>2485.7344099999996</v>
      </c>
      <c r="L28" s="83">
        <v>2721.7174026261609</v>
      </c>
      <c r="M28" s="83">
        <v>2619.8851183579418</v>
      </c>
      <c r="N28" s="83">
        <v>2506.163587629047</v>
      </c>
      <c r="O28" s="83">
        <v>2135.3304610574592</v>
      </c>
      <c r="P28" s="83">
        <v>2099.047048777104</v>
      </c>
      <c r="Q28" s="83">
        <v>2059.4451647787255</v>
      </c>
    </row>
    <row r="29" spans="1:17" x14ac:dyDescent="0.25">
      <c r="A29" s="84" t="s">
        <v>30</v>
      </c>
      <c r="B29" s="83">
        <v>645.36030766792373</v>
      </c>
      <c r="C29" s="83">
        <v>691.84433310323641</v>
      </c>
      <c r="D29" s="83">
        <v>587.97209145439808</v>
      </c>
      <c r="E29" s="83">
        <v>473.01797536799825</v>
      </c>
      <c r="F29" s="83">
        <v>201.37998910361355</v>
      </c>
      <c r="G29" s="83">
        <v>142.69243025519367</v>
      </c>
      <c r="H29" s="83">
        <v>217.89573730488132</v>
      </c>
      <c r="I29" s="83">
        <v>359.07685448112761</v>
      </c>
      <c r="J29" s="83">
        <v>222.40507843630215</v>
      </c>
      <c r="K29" s="83">
        <v>211.59515565069034</v>
      </c>
      <c r="L29" s="83">
        <v>249.79072868959506</v>
      </c>
      <c r="M29" s="83">
        <v>188.64027728709749</v>
      </c>
      <c r="N29" s="83">
        <v>169.01624014237862</v>
      </c>
      <c r="O29" s="83">
        <v>90.113467329334156</v>
      </c>
      <c r="P29" s="83">
        <v>79.014843951201968</v>
      </c>
      <c r="Q29" s="83">
        <v>74.727053527307874</v>
      </c>
    </row>
    <row r="30" spans="1:17" x14ac:dyDescent="0.25">
      <c r="A30" s="84" t="s">
        <v>68</v>
      </c>
      <c r="B30" s="83">
        <v>1402.61790495992</v>
      </c>
      <c r="C30" s="83">
        <v>1264.1295971741833</v>
      </c>
      <c r="D30" s="83">
        <v>1280.3365766796755</v>
      </c>
      <c r="E30" s="83">
        <v>897.31631811302418</v>
      </c>
      <c r="F30" s="83">
        <v>767.05852103794757</v>
      </c>
      <c r="G30" s="83">
        <v>767.3962078309213</v>
      </c>
      <c r="H30" s="83">
        <v>703.10258114043336</v>
      </c>
      <c r="I30" s="83">
        <v>740.18949213890869</v>
      </c>
      <c r="J30" s="83">
        <v>965.10626118542086</v>
      </c>
      <c r="K30" s="83">
        <v>909.31569861568767</v>
      </c>
      <c r="L30" s="83">
        <v>896.67536578623776</v>
      </c>
      <c r="M30" s="83">
        <v>660.15561128250579</v>
      </c>
      <c r="N30" s="83">
        <v>560.94839690109166</v>
      </c>
      <c r="O30" s="83">
        <v>496.67538491970095</v>
      </c>
      <c r="P30" s="83">
        <v>365.40935229538263</v>
      </c>
      <c r="Q30" s="83">
        <v>352.57082281011833</v>
      </c>
    </row>
    <row r="31" spans="1:17" x14ac:dyDescent="0.25">
      <c r="A31" s="84" t="s">
        <v>29</v>
      </c>
      <c r="B31" s="83">
        <v>1320.1963637631911</v>
      </c>
      <c r="C31" s="83">
        <v>1531.6246518681776</v>
      </c>
      <c r="D31" s="83">
        <v>1584.1350270694975</v>
      </c>
      <c r="E31" s="83">
        <v>1300.7661014710004</v>
      </c>
      <c r="F31" s="83">
        <v>1233.7747721338944</v>
      </c>
      <c r="G31" s="83">
        <v>991.75088215493724</v>
      </c>
      <c r="H31" s="83">
        <v>910.19072029810422</v>
      </c>
      <c r="I31" s="83">
        <v>906.87971760332584</v>
      </c>
      <c r="J31" s="83">
        <v>810.4821737775942</v>
      </c>
      <c r="K31" s="83">
        <v>479.83289251707447</v>
      </c>
      <c r="L31" s="83">
        <v>468.94636356854835</v>
      </c>
      <c r="M31" s="83">
        <v>479.11165866424199</v>
      </c>
      <c r="N31" s="83">
        <v>330.34354716799953</v>
      </c>
      <c r="O31" s="83">
        <v>320.570746371827</v>
      </c>
      <c r="P31" s="83">
        <v>284.13399193066107</v>
      </c>
      <c r="Q31" s="83">
        <v>175.47099732925108</v>
      </c>
    </row>
    <row r="32" spans="1:17" x14ac:dyDescent="0.25">
      <c r="A32" s="84" t="s">
        <v>28</v>
      </c>
      <c r="B32" s="83">
        <v>207.12714554967448</v>
      </c>
      <c r="C32" s="83">
        <v>183.39991000000001</v>
      </c>
      <c r="D32" s="83">
        <v>211.69955999999999</v>
      </c>
      <c r="E32" s="83">
        <v>234.96850999999998</v>
      </c>
      <c r="F32" s="83">
        <v>296.41630999999995</v>
      </c>
      <c r="G32" s="83">
        <v>305.07172122099064</v>
      </c>
      <c r="H32" s="83">
        <v>241.49678999999998</v>
      </c>
      <c r="I32" s="83">
        <v>272.05319999999995</v>
      </c>
      <c r="J32" s="83">
        <v>235.04088000000002</v>
      </c>
      <c r="K32" s="83">
        <v>198.08526999999992</v>
      </c>
      <c r="L32" s="83">
        <v>173.04744247917699</v>
      </c>
      <c r="M32" s="83">
        <v>170.15627664910591</v>
      </c>
      <c r="N32" s="83">
        <v>193.18447330866624</v>
      </c>
      <c r="O32" s="83">
        <v>216.88765761102604</v>
      </c>
      <c r="P32" s="83">
        <v>224.43983792418777</v>
      </c>
      <c r="Q32" s="83">
        <v>237.36357506099256</v>
      </c>
    </row>
    <row r="33" spans="1:17" x14ac:dyDescent="0.25">
      <c r="A33" s="84" t="s">
        <v>66</v>
      </c>
      <c r="B33" s="83">
        <v>9910.9319434362078</v>
      </c>
      <c r="C33" s="83">
        <v>9585.3702723338429</v>
      </c>
      <c r="D33" s="83">
        <v>9551.50281455597</v>
      </c>
      <c r="E33" s="83">
        <v>10422.055637521851</v>
      </c>
      <c r="F33" s="83">
        <v>10729.768244439638</v>
      </c>
      <c r="G33" s="83">
        <v>10424.188813594983</v>
      </c>
      <c r="H33" s="83">
        <v>10903.340712668874</v>
      </c>
      <c r="I33" s="83">
        <v>11510.007614356522</v>
      </c>
      <c r="J33" s="83">
        <v>11660.018391353806</v>
      </c>
      <c r="K33" s="83">
        <v>9944.0068773096245</v>
      </c>
      <c r="L33" s="83">
        <v>11172.814943339155</v>
      </c>
      <c r="M33" s="83">
        <v>11500.568087921925</v>
      </c>
      <c r="N33" s="83">
        <v>11407.154826948841</v>
      </c>
      <c r="O33" s="83">
        <v>11428.36964541391</v>
      </c>
      <c r="P33" s="83">
        <v>11131.671056567688</v>
      </c>
      <c r="Q33" s="83">
        <v>11462.19339427848</v>
      </c>
    </row>
    <row r="34" spans="1:17" x14ac:dyDescent="0.25">
      <c r="A34" s="84" t="s">
        <v>25</v>
      </c>
      <c r="B34" s="83">
        <v>2760.7950705969165</v>
      </c>
      <c r="C34" s="83">
        <v>2527.7695699999995</v>
      </c>
      <c r="D34" s="83">
        <v>2455.9001899999998</v>
      </c>
      <c r="E34" s="83">
        <v>2354.3950300000001</v>
      </c>
      <c r="F34" s="83">
        <v>2516.02223</v>
      </c>
      <c r="G34" s="83">
        <v>2520.5348757255933</v>
      </c>
      <c r="H34" s="83">
        <v>2564.1983099999998</v>
      </c>
      <c r="I34" s="83">
        <v>2156.0983200000001</v>
      </c>
      <c r="J34" s="83">
        <v>2359.8698100000001</v>
      </c>
      <c r="K34" s="83">
        <v>1842.65861</v>
      </c>
      <c r="L34" s="83">
        <v>2342.218520794268</v>
      </c>
      <c r="M34" s="83">
        <v>2365.6543234438577</v>
      </c>
      <c r="N34" s="83">
        <v>2390.0415181624871</v>
      </c>
      <c r="O34" s="83">
        <v>2213.4314919568974</v>
      </c>
      <c r="P34" s="83">
        <v>2217.4162716502719</v>
      </c>
      <c r="Q34" s="83">
        <v>2346.7991127359414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479.65984000000003</v>
      </c>
      <c r="F35" s="83">
        <v>606.96113000000037</v>
      </c>
      <c r="G35" s="83">
        <v>766.62680971610507</v>
      </c>
      <c r="H35" s="83">
        <v>746.12147000000004</v>
      </c>
      <c r="I35" s="83">
        <v>1032.41986</v>
      </c>
      <c r="J35" s="83">
        <v>934.77925000000027</v>
      </c>
      <c r="K35" s="83">
        <v>954.14699000000041</v>
      </c>
      <c r="L35" s="83">
        <v>909.95501812573707</v>
      </c>
      <c r="M35" s="83">
        <v>987.50711192647282</v>
      </c>
      <c r="N35" s="83">
        <v>999.28207942697713</v>
      </c>
      <c r="O35" s="83">
        <v>1196.1619693299942</v>
      </c>
      <c r="P35" s="83">
        <v>1207.7503993506757</v>
      </c>
      <c r="Q35" s="83">
        <v>1199.3890857522774</v>
      </c>
    </row>
    <row r="36" spans="1:17" x14ac:dyDescent="0.25">
      <c r="A36" s="82" t="s">
        <v>21</v>
      </c>
      <c r="B36" s="81">
        <v>10747.413616965758</v>
      </c>
      <c r="C36" s="81">
        <v>11432.166159962715</v>
      </c>
      <c r="D36" s="81">
        <v>11508.532047166706</v>
      </c>
      <c r="E36" s="81">
        <v>11697.367717128131</v>
      </c>
      <c r="F36" s="81">
        <v>12183.844431858808</v>
      </c>
      <c r="G36" s="81">
        <v>12378.374255973829</v>
      </c>
      <c r="H36" s="81">
        <v>12402.001387368126</v>
      </c>
      <c r="I36" s="81">
        <v>12472.932636776601</v>
      </c>
      <c r="J36" s="81">
        <v>12364.62020062076</v>
      </c>
      <c r="K36" s="81">
        <v>10355.40437458523</v>
      </c>
      <c r="L36" s="81">
        <v>11547.354063556473</v>
      </c>
      <c r="M36" s="81">
        <v>12044.723815887955</v>
      </c>
      <c r="N36" s="81">
        <v>11690.03048365211</v>
      </c>
      <c r="O36" s="81">
        <v>11483.308672174666</v>
      </c>
      <c r="P36" s="81">
        <v>11931.384624703398</v>
      </c>
      <c r="Q36" s="81">
        <v>11544.608614146502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1.9398056133754175E-2</v>
      </c>
      <c r="C41" s="75">
        <f t="shared" si="9"/>
        <v>1.9619865267155406E-2</v>
      </c>
      <c r="D41" s="75">
        <f t="shared" si="9"/>
        <v>1.9690277511256807E-2</v>
      </c>
      <c r="E41" s="75">
        <f t="shared" si="9"/>
        <v>1.6251789865243064E-2</v>
      </c>
      <c r="F41" s="75">
        <f t="shared" si="9"/>
        <v>1.6693114175175432E-2</v>
      </c>
      <c r="G41" s="75">
        <f t="shared" si="9"/>
        <v>1.668703257457296E-2</v>
      </c>
      <c r="H41" s="75">
        <f t="shared" si="9"/>
        <v>1.6787364407608068E-2</v>
      </c>
      <c r="I41" s="75">
        <f t="shared" si="9"/>
        <v>1.7253449556684324E-2</v>
      </c>
      <c r="J41" s="75">
        <f t="shared" si="9"/>
        <v>1.6445825024412847E-2</v>
      </c>
      <c r="K41" s="75">
        <f t="shared" si="9"/>
        <v>1.6433577099464539E-2</v>
      </c>
      <c r="L41" s="75">
        <f t="shared" si="9"/>
        <v>1.6011977780969938E-2</v>
      </c>
      <c r="M41" s="75">
        <f t="shared" si="9"/>
        <v>1.5760393010947164E-2</v>
      </c>
      <c r="N41" s="75">
        <f t="shared" si="9"/>
        <v>1.5871630294255191E-2</v>
      </c>
      <c r="O41" s="75">
        <f t="shared" si="9"/>
        <v>1.5870209481528015E-2</v>
      </c>
      <c r="P41" s="75">
        <f t="shared" si="9"/>
        <v>1.5628548660152057E-2</v>
      </c>
      <c r="Q41" s="75">
        <f t="shared" si="9"/>
        <v>1.5508319182343978E-2</v>
      </c>
    </row>
    <row r="42" spans="1:17" x14ac:dyDescent="0.25">
      <c r="A42" s="76" t="s">
        <v>82</v>
      </c>
      <c r="B42" s="75">
        <f t="shared" ref="B42:Q42" si="10">IF(B7=0,0,B7/B$5)</f>
        <v>2.7147061958263188E-2</v>
      </c>
      <c r="C42" s="75">
        <f t="shared" si="10"/>
        <v>2.761163056975879E-2</v>
      </c>
      <c r="D42" s="75">
        <f t="shared" si="10"/>
        <v>2.7896257915342948E-2</v>
      </c>
      <c r="E42" s="75">
        <f t="shared" si="10"/>
        <v>2.7067639596387354E-2</v>
      </c>
      <c r="F42" s="75">
        <f t="shared" si="10"/>
        <v>2.6945663557099538E-2</v>
      </c>
      <c r="G42" s="75">
        <f t="shared" si="10"/>
        <v>2.7805365134576723E-2</v>
      </c>
      <c r="H42" s="75">
        <f t="shared" si="10"/>
        <v>2.7839777780950821E-2</v>
      </c>
      <c r="I42" s="75">
        <f t="shared" si="10"/>
        <v>2.9084711280887993E-2</v>
      </c>
      <c r="J42" s="75">
        <f t="shared" si="10"/>
        <v>2.9201811679005159E-2</v>
      </c>
      <c r="K42" s="75">
        <f t="shared" si="10"/>
        <v>2.9830235200942218E-2</v>
      </c>
      <c r="L42" s="75">
        <f t="shared" si="10"/>
        <v>2.9232114828869126E-2</v>
      </c>
      <c r="M42" s="75">
        <f t="shared" si="10"/>
        <v>2.8883474337183437E-2</v>
      </c>
      <c r="N42" s="75">
        <f t="shared" si="10"/>
        <v>2.94062234542143E-2</v>
      </c>
      <c r="O42" s="75">
        <f t="shared" si="10"/>
        <v>2.9452826093242311E-2</v>
      </c>
      <c r="P42" s="75">
        <f t="shared" si="10"/>
        <v>2.9154740422724992E-2</v>
      </c>
      <c r="Q42" s="75">
        <f t="shared" si="10"/>
        <v>2.9371215259403526E-2</v>
      </c>
    </row>
    <row r="43" spans="1:17" x14ac:dyDescent="0.25">
      <c r="A43" s="76" t="s">
        <v>81</v>
      </c>
      <c r="B43" s="75">
        <f t="shared" ref="B43:Q43" si="11">IF(B8=0,0,B8/B$5)</f>
        <v>3.6593701465625003E-2</v>
      </c>
      <c r="C43" s="75">
        <f t="shared" si="11"/>
        <v>3.6936120105910575E-2</v>
      </c>
      <c r="D43" s="75">
        <f t="shared" si="11"/>
        <v>3.691363323642715E-2</v>
      </c>
      <c r="E43" s="75">
        <f t="shared" si="11"/>
        <v>3.2872477397283294E-2</v>
      </c>
      <c r="F43" s="75">
        <f t="shared" si="11"/>
        <v>3.3713928790771508E-2</v>
      </c>
      <c r="G43" s="75">
        <f t="shared" si="11"/>
        <v>3.3452654967318696E-2</v>
      </c>
      <c r="H43" s="75">
        <f t="shared" si="11"/>
        <v>3.3590108449788582E-2</v>
      </c>
      <c r="I43" s="75">
        <f t="shared" si="11"/>
        <v>3.3747885763232059E-2</v>
      </c>
      <c r="J43" s="75">
        <f t="shared" si="11"/>
        <v>3.2825068847067332E-2</v>
      </c>
      <c r="K43" s="75">
        <f t="shared" si="11"/>
        <v>3.2525311103146451E-2</v>
      </c>
      <c r="L43" s="75">
        <f t="shared" si="11"/>
        <v>3.2222166441374989E-2</v>
      </c>
      <c r="M43" s="75">
        <f t="shared" si="11"/>
        <v>3.1922403591069896E-2</v>
      </c>
      <c r="N43" s="75">
        <f t="shared" si="11"/>
        <v>3.1941378941282968E-2</v>
      </c>
      <c r="O43" s="75">
        <f t="shared" si="11"/>
        <v>3.1987518582529663E-2</v>
      </c>
      <c r="P43" s="75">
        <f t="shared" si="11"/>
        <v>3.1647507092460135E-2</v>
      </c>
      <c r="Q43" s="75">
        <f t="shared" si="11"/>
        <v>3.1341570032540352E-2</v>
      </c>
    </row>
    <row r="44" spans="1:17" x14ac:dyDescent="0.25">
      <c r="A44" s="76" t="s">
        <v>80</v>
      </c>
      <c r="B44" s="75">
        <f t="shared" ref="B44:Q44" si="12">IF(B9=0,0,B9/B$5)</f>
        <v>3.270715643975515E-2</v>
      </c>
      <c r="C44" s="75">
        <f t="shared" si="12"/>
        <v>3.3310702412594727E-2</v>
      </c>
      <c r="D44" s="75">
        <f t="shared" si="12"/>
        <v>3.3596456189180418E-2</v>
      </c>
      <c r="E44" s="75">
        <f t="shared" si="12"/>
        <v>3.4629768494065211E-2</v>
      </c>
      <c r="F44" s="75">
        <f t="shared" si="12"/>
        <v>3.4568737825472873E-2</v>
      </c>
      <c r="G44" s="75">
        <f t="shared" si="12"/>
        <v>3.596229845837131E-2</v>
      </c>
      <c r="H44" s="75">
        <f t="shared" si="12"/>
        <v>3.5328567901387914E-2</v>
      </c>
      <c r="I44" s="75">
        <f t="shared" si="12"/>
        <v>3.7248033691581785E-2</v>
      </c>
      <c r="J44" s="75">
        <f t="shared" si="12"/>
        <v>3.7460216237899718E-2</v>
      </c>
      <c r="K44" s="75">
        <f t="shared" si="12"/>
        <v>3.9321186930972883E-2</v>
      </c>
      <c r="L44" s="75">
        <f t="shared" si="12"/>
        <v>3.8660747506964577E-2</v>
      </c>
      <c r="M44" s="75">
        <f t="shared" si="12"/>
        <v>3.8442034428068497E-2</v>
      </c>
      <c r="N44" s="75">
        <f t="shared" si="12"/>
        <v>3.8942666371497972E-2</v>
      </c>
      <c r="O44" s="75">
        <f t="shared" si="12"/>
        <v>3.9118778757242179E-2</v>
      </c>
      <c r="P44" s="75">
        <f t="shared" si="12"/>
        <v>3.9414985786028547E-2</v>
      </c>
      <c r="Q44" s="75">
        <f t="shared" si="12"/>
        <v>3.9796100381265041E-2</v>
      </c>
    </row>
    <row r="45" spans="1:17" x14ac:dyDescent="0.25">
      <c r="A45" s="76" t="s">
        <v>79</v>
      </c>
      <c r="B45" s="75">
        <f t="shared" ref="B45:Q45" si="13">IF(B10=0,0,B10/B$5)</f>
        <v>2.5051992679366804E-2</v>
      </c>
      <c r="C45" s="75">
        <f t="shared" si="13"/>
        <v>2.5334758072792299E-2</v>
      </c>
      <c r="D45" s="75">
        <f t="shared" si="13"/>
        <v>2.5340410860726349E-2</v>
      </c>
      <c r="E45" s="75">
        <f t="shared" si="13"/>
        <v>2.1974478230558529E-2</v>
      </c>
      <c r="F45" s="75">
        <f t="shared" si="13"/>
        <v>2.2370250680407544E-2</v>
      </c>
      <c r="G45" s="75">
        <f t="shared" si="13"/>
        <v>2.2837593950515551E-2</v>
      </c>
      <c r="H45" s="75">
        <f t="shared" si="13"/>
        <v>2.278034250648223E-2</v>
      </c>
      <c r="I45" s="75">
        <f t="shared" si="13"/>
        <v>2.3611256505696721E-2</v>
      </c>
      <c r="J45" s="75">
        <f t="shared" si="13"/>
        <v>2.2750860497422885E-2</v>
      </c>
      <c r="K45" s="75">
        <f t="shared" si="13"/>
        <v>2.3219051838486406E-2</v>
      </c>
      <c r="L45" s="75">
        <f t="shared" si="13"/>
        <v>2.258856210726605E-2</v>
      </c>
      <c r="M45" s="75">
        <f t="shared" si="13"/>
        <v>2.2265221091127402E-2</v>
      </c>
      <c r="N45" s="75">
        <f t="shared" si="13"/>
        <v>2.244573685082301E-2</v>
      </c>
      <c r="O45" s="75">
        <f t="shared" si="13"/>
        <v>2.2371758040186304E-2</v>
      </c>
      <c r="P45" s="75">
        <f t="shared" si="13"/>
        <v>2.1462581286533427E-2</v>
      </c>
      <c r="Q45" s="75">
        <f t="shared" si="13"/>
        <v>2.141172287008684E-2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0.2444203217080059</v>
      </c>
      <c r="C46" s="73">
        <f t="shared" si="14"/>
        <v>0.24285194701264268</v>
      </c>
      <c r="D46" s="73">
        <f t="shared" si="14"/>
        <v>0.2428232132650438</v>
      </c>
      <c r="E46" s="73">
        <f t="shared" si="14"/>
        <v>0.25354407138091672</v>
      </c>
      <c r="F46" s="73">
        <f t="shared" si="14"/>
        <v>0.26294831702971466</v>
      </c>
      <c r="G46" s="73">
        <f t="shared" si="14"/>
        <v>0.27617919195888641</v>
      </c>
      <c r="H46" s="73">
        <f t="shared" si="14"/>
        <v>0.2661870725172647</v>
      </c>
      <c r="I46" s="73">
        <f t="shared" si="14"/>
        <v>0.27485133569042147</v>
      </c>
      <c r="J46" s="73">
        <f t="shared" si="14"/>
        <v>0.27188925241547324</v>
      </c>
      <c r="K46" s="73">
        <f t="shared" si="14"/>
        <v>0.29470366621111516</v>
      </c>
      <c r="L46" s="73">
        <f t="shared" si="14"/>
        <v>0.28826686546789387</v>
      </c>
      <c r="M46" s="73">
        <f t="shared" si="14"/>
        <v>0.27609104564897297</v>
      </c>
      <c r="N46" s="73">
        <f t="shared" si="14"/>
        <v>0.27912513385058846</v>
      </c>
      <c r="O46" s="73">
        <f t="shared" si="14"/>
        <v>0.2836332312094087</v>
      </c>
      <c r="P46" s="73">
        <f t="shared" si="14"/>
        <v>0.28407934862552575</v>
      </c>
      <c r="Q46" s="73">
        <f t="shared" si="14"/>
        <v>0.28563864050246962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0.61468170961522972</v>
      </c>
      <c r="C47" s="71">
        <f t="shared" si="15"/>
        <v>0.6143349765591456</v>
      </c>
      <c r="D47" s="71">
        <f t="shared" si="15"/>
        <v>0.61373975102202261</v>
      </c>
      <c r="E47" s="71">
        <f t="shared" si="15"/>
        <v>0.61365977503554581</v>
      </c>
      <c r="F47" s="71">
        <f t="shared" si="15"/>
        <v>0.60275998794135843</v>
      </c>
      <c r="G47" s="71">
        <f t="shared" si="15"/>
        <v>0.58707586295575842</v>
      </c>
      <c r="H47" s="71">
        <f t="shared" si="15"/>
        <v>0.59748676643651766</v>
      </c>
      <c r="I47" s="71">
        <f t="shared" si="15"/>
        <v>0.58420332751149562</v>
      </c>
      <c r="J47" s="71">
        <f t="shared" si="15"/>
        <v>0.58942696529871885</v>
      </c>
      <c r="K47" s="71">
        <f t="shared" si="15"/>
        <v>0.56396697161587228</v>
      </c>
      <c r="L47" s="71">
        <f t="shared" si="15"/>
        <v>0.57301756586666142</v>
      </c>
      <c r="M47" s="71">
        <f t="shared" si="15"/>
        <v>0.58663542789263068</v>
      </c>
      <c r="N47" s="71">
        <f t="shared" si="15"/>
        <v>0.58226723023733806</v>
      </c>
      <c r="O47" s="71">
        <f t="shared" si="15"/>
        <v>0.57756567783586288</v>
      </c>
      <c r="P47" s="71">
        <f t="shared" si="15"/>
        <v>0.57861228812657517</v>
      </c>
      <c r="Q47" s="71">
        <f t="shared" si="15"/>
        <v>0.57693243177189069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929.94801152844241</v>
      </c>
      <c r="C5" s="96">
        <v>915.30544999999984</v>
      </c>
      <c r="D5" s="96">
        <v>866.78928000000008</v>
      </c>
      <c r="E5" s="96">
        <v>863.61402999999996</v>
      </c>
      <c r="F5" s="96">
        <v>776.10730000000001</v>
      </c>
      <c r="G5" s="96">
        <v>758.69373518273005</v>
      </c>
      <c r="H5" s="96">
        <v>711.89914000000033</v>
      </c>
      <c r="I5" s="96">
        <v>698.59719000000007</v>
      </c>
      <c r="J5" s="96">
        <v>600.30372999999997</v>
      </c>
      <c r="K5" s="96">
        <v>503.40100999999993</v>
      </c>
      <c r="L5" s="96">
        <v>589.99600268898905</v>
      </c>
      <c r="M5" s="96">
        <v>574.30386319244269</v>
      </c>
      <c r="N5" s="96">
        <v>574.66041680869387</v>
      </c>
      <c r="O5" s="96">
        <v>493.88502957394718</v>
      </c>
      <c r="P5" s="96">
        <v>471.00563788162094</v>
      </c>
      <c r="Q5" s="96">
        <v>515.14320450002026</v>
      </c>
    </row>
    <row r="6" spans="1:17" x14ac:dyDescent="0.25">
      <c r="A6" s="132" t="s">
        <v>83</v>
      </c>
      <c r="B6" s="160">
        <v>36.188110436718425</v>
      </c>
      <c r="C6" s="160">
        <v>35.618308010024919</v>
      </c>
      <c r="D6" s="160">
        <v>33.730343848414456</v>
      </c>
      <c r="E6" s="160">
        <v>33.606781782320752</v>
      </c>
      <c r="F6" s="160">
        <v>30.201534209403878</v>
      </c>
      <c r="G6" s="160">
        <v>29.523900622480454</v>
      </c>
      <c r="H6" s="160">
        <v>27.702930033456969</v>
      </c>
      <c r="I6" s="160">
        <v>27.185296327425881</v>
      </c>
      <c r="J6" s="160">
        <v>23.360292626583657</v>
      </c>
      <c r="K6" s="160">
        <v>19.589408351865085</v>
      </c>
      <c r="L6" s="160">
        <v>22.959176467768113</v>
      </c>
      <c r="M6" s="160">
        <v>22.348530635904801</v>
      </c>
      <c r="N6" s="160">
        <v>22.36240560685108</v>
      </c>
      <c r="O6" s="160">
        <v>19.219102327977087</v>
      </c>
      <c r="P6" s="160">
        <v>18.328770886839834</v>
      </c>
      <c r="Q6" s="160">
        <v>20.046345541975054</v>
      </c>
    </row>
    <row r="7" spans="1:17" x14ac:dyDescent="0.25">
      <c r="A7" s="76" t="s">
        <v>82</v>
      </c>
      <c r="B7" s="159">
        <v>29.69280856346127</v>
      </c>
      <c r="C7" s="159">
        <v>29.22527836719993</v>
      </c>
      <c r="D7" s="159">
        <v>27.676179567929811</v>
      </c>
      <c r="E7" s="159">
        <v>27.57479530857087</v>
      </c>
      <c r="F7" s="159">
        <v>24.780746017972412</v>
      </c>
      <c r="G7" s="159">
        <v>24.224738972291654</v>
      </c>
      <c r="H7" s="159">
        <v>22.730609258221104</v>
      </c>
      <c r="I7" s="159">
        <v>22.30588416609303</v>
      </c>
      <c r="J7" s="159">
        <v>19.167419591043</v>
      </c>
      <c r="K7" s="159">
        <v>16.073360698966223</v>
      </c>
      <c r="L7" s="159">
        <v>18.838298640219989</v>
      </c>
      <c r="M7" s="159">
        <v>18.337255906383426</v>
      </c>
      <c r="N7" s="159">
        <v>18.348640497929093</v>
      </c>
      <c r="O7" s="159">
        <v>15.769519858852993</v>
      </c>
      <c r="P7" s="159">
        <v>15.038991496894221</v>
      </c>
      <c r="Q7" s="159">
        <v>16.448283521620557</v>
      </c>
    </row>
    <row r="8" spans="1:17" x14ac:dyDescent="0.25">
      <c r="A8" s="76" t="s">
        <v>81</v>
      </c>
      <c r="B8" s="159">
        <v>21.34170615498779</v>
      </c>
      <c r="C8" s="159">
        <v>21.005668826424952</v>
      </c>
      <c r="D8" s="159">
        <v>19.892254064449553</v>
      </c>
      <c r="E8" s="159">
        <v>19.819384128035313</v>
      </c>
      <c r="F8" s="159">
        <v>17.811161200417672</v>
      </c>
      <c r="G8" s="159">
        <v>17.411531136334627</v>
      </c>
      <c r="H8" s="159">
        <v>16.337625404346419</v>
      </c>
      <c r="I8" s="159">
        <v>16.032354244379366</v>
      </c>
      <c r="J8" s="159">
        <v>13.776582831062157</v>
      </c>
      <c r="K8" s="159">
        <v>11.552728002381974</v>
      </c>
      <c r="L8" s="159">
        <v>13.540027147658119</v>
      </c>
      <c r="M8" s="159">
        <v>13.179902682713088</v>
      </c>
      <c r="N8" s="159">
        <v>13.188085357886536</v>
      </c>
      <c r="O8" s="159">
        <v>11.334342398550589</v>
      </c>
      <c r="P8" s="159">
        <v>10.809275138392723</v>
      </c>
      <c r="Q8" s="159">
        <v>11.822203781164776</v>
      </c>
    </row>
    <row r="9" spans="1:17" x14ac:dyDescent="0.25">
      <c r="A9" s="76" t="s">
        <v>80</v>
      </c>
      <c r="B9" s="159">
        <v>41.755512042367414</v>
      </c>
      <c r="C9" s="159">
        <v>41.098047703874911</v>
      </c>
      <c r="D9" s="159">
        <v>38.919627517401302</v>
      </c>
      <c r="E9" s="159">
        <v>38.777055902677795</v>
      </c>
      <c r="F9" s="159">
        <v>34.847924087773706</v>
      </c>
      <c r="G9" s="159">
        <v>34.066039179785143</v>
      </c>
      <c r="H9" s="159">
        <v>31.964919269373432</v>
      </c>
      <c r="I9" s="159">
        <v>31.367649608568332</v>
      </c>
      <c r="J9" s="159">
        <v>26.954183799904222</v>
      </c>
      <c r="K9" s="159">
        <v>22.603163482921257</v>
      </c>
      <c r="L9" s="159">
        <v>26.491357462809365</v>
      </c>
      <c r="M9" s="159">
        <v>25.786766118351697</v>
      </c>
      <c r="N9" s="159">
        <v>25.802775700212791</v>
      </c>
      <c r="O9" s="159">
        <v>22.175887301512024</v>
      </c>
      <c r="P9" s="159">
        <v>21.148581792507503</v>
      </c>
      <c r="Q9" s="159">
        <v>23.13039870227891</v>
      </c>
    </row>
    <row r="10" spans="1:17" x14ac:dyDescent="0.25">
      <c r="A10" s="129" t="s">
        <v>79</v>
      </c>
      <c r="B10" s="158">
        <v>70.520420338220532</v>
      </c>
      <c r="C10" s="158">
        <v>69.410036122099854</v>
      </c>
      <c r="D10" s="158">
        <v>65.730926473833307</v>
      </c>
      <c r="E10" s="158">
        <v>65.490138857855811</v>
      </c>
      <c r="F10" s="158">
        <v>58.854271792684486</v>
      </c>
      <c r="G10" s="158">
        <v>57.533755059192679</v>
      </c>
      <c r="H10" s="158">
        <v>53.985196988275128</v>
      </c>
      <c r="I10" s="158">
        <v>52.976474894470954</v>
      </c>
      <c r="J10" s="158">
        <v>45.522621528727129</v>
      </c>
      <c r="K10" s="158">
        <v>38.174231660044789</v>
      </c>
      <c r="L10" s="158">
        <v>44.740959270522481</v>
      </c>
      <c r="M10" s="158">
        <v>43.550982777660643</v>
      </c>
      <c r="N10" s="158">
        <v>43.578021182581601</v>
      </c>
      <c r="O10" s="158">
        <v>37.452609664775864</v>
      </c>
      <c r="P10" s="158">
        <v>35.717604805123784</v>
      </c>
      <c r="Q10" s="158">
        <v>39.064673363848826</v>
      </c>
    </row>
    <row r="11" spans="1:17" x14ac:dyDescent="0.25">
      <c r="A11" s="92" t="s">
        <v>125</v>
      </c>
      <c r="B11" s="91">
        <v>14.104084067644104</v>
      </c>
      <c r="C11" s="91">
        <v>13.882007224419969</v>
      </c>
      <c r="D11" s="91">
        <v>13.146185294766662</v>
      </c>
      <c r="E11" s="91">
        <v>13.098027771571166</v>
      </c>
      <c r="F11" s="91">
        <v>11.770854358536898</v>
      </c>
      <c r="G11" s="91">
        <v>11.506751011838537</v>
      </c>
      <c r="H11" s="91">
        <v>10.797039397655027</v>
      </c>
      <c r="I11" s="91">
        <v>10.595294978894191</v>
      </c>
      <c r="J11" s="91">
        <v>9.1045243057454268</v>
      </c>
      <c r="K11" s="91">
        <v>7.6348463320089586</v>
      </c>
      <c r="L11" s="91">
        <v>8.9481918541044969</v>
      </c>
      <c r="M11" s="91">
        <v>8.7101965555321286</v>
      </c>
      <c r="N11" s="91">
        <v>8.7156042365163202</v>
      </c>
      <c r="O11" s="91">
        <v>7.4905219329551729</v>
      </c>
      <c r="P11" s="91">
        <v>7.1435209610247572</v>
      </c>
      <c r="Q11" s="91">
        <v>7.8129346727697655</v>
      </c>
    </row>
    <row r="12" spans="1:17" x14ac:dyDescent="0.25">
      <c r="A12" s="92" t="s">
        <v>26</v>
      </c>
      <c r="B12" s="91">
        <v>21.156126101466153</v>
      </c>
      <c r="C12" s="91">
        <v>20.823010836629951</v>
      </c>
      <c r="D12" s="91">
        <v>19.71927794214999</v>
      </c>
      <c r="E12" s="91">
        <v>19.647041657356748</v>
      </c>
      <c r="F12" s="91">
        <v>17.656281537805345</v>
      </c>
      <c r="G12" s="91">
        <v>17.260126517757804</v>
      </c>
      <c r="H12" s="91">
        <v>16.195559096482537</v>
      </c>
      <c r="I12" s="91">
        <v>15.892942468341285</v>
      </c>
      <c r="J12" s="91">
        <v>13.656786458618138</v>
      </c>
      <c r="K12" s="91">
        <v>11.452269498013436</v>
      </c>
      <c r="L12" s="91">
        <v>13.422287781156744</v>
      </c>
      <c r="M12" s="91">
        <v>13.065294833298193</v>
      </c>
      <c r="N12" s="91">
        <v>13.07340635477448</v>
      </c>
      <c r="O12" s="91">
        <v>11.235782899432758</v>
      </c>
      <c r="P12" s="91">
        <v>10.715281441537135</v>
      </c>
      <c r="Q12" s="91">
        <v>11.719402009154647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35.260210169110266</v>
      </c>
      <c r="C14" s="157">
        <v>34.705018061049927</v>
      </c>
      <c r="D14" s="157">
        <v>32.865463236916653</v>
      </c>
      <c r="E14" s="157">
        <v>32.745069428927906</v>
      </c>
      <c r="F14" s="157">
        <v>29.427135896342246</v>
      </c>
      <c r="G14" s="157">
        <v>28.766877529596336</v>
      </c>
      <c r="H14" s="157">
        <v>26.992598494137564</v>
      </c>
      <c r="I14" s="157">
        <v>26.48823744723548</v>
      </c>
      <c r="J14" s="157">
        <v>22.761310764363564</v>
      </c>
      <c r="K14" s="157">
        <v>19.087115830022395</v>
      </c>
      <c r="L14" s="157">
        <v>22.370479635261244</v>
      </c>
      <c r="M14" s="157">
        <v>21.775491388830321</v>
      </c>
      <c r="N14" s="157">
        <v>21.789010591290801</v>
      </c>
      <c r="O14" s="157">
        <v>18.726304832387932</v>
      </c>
      <c r="P14" s="157">
        <v>17.858802402561892</v>
      </c>
      <c r="Q14" s="157">
        <v>19.532336681924413</v>
      </c>
    </row>
    <row r="15" spans="1:17" x14ac:dyDescent="0.25">
      <c r="A15" s="156" t="s">
        <v>306</v>
      </c>
      <c r="B15" s="206">
        <v>27.915265757682299</v>
      </c>
      <c r="C15" s="206">
        <v>27.475723986128997</v>
      </c>
      <c r="D15" s="206">
        <v>26.019361090240952</v>
      </c>
      <c r="E15" s="206">
        <v>25.924046140912338</v>
      </c>
      <c r="F15" s="206">
        <v>23.297260994589085</v>
      </c>
      <c r="G15" s="206">
        <v>22.774538989018289</v>
      </c>
      <c r="H15" s="206">
        <v>21.369854485846883</v>
      </c>
      <c r="I15" s="206">
        <v>20.970555315632957</v>
      </c>
      <c r="J15" s="206">
        <v>18.019973106599231</v>
      </c>
      <c r="K15" s="206">
        <v>15.111138260018624</v>
      </c>
      <c r="L15" s="206">
        <v>17.710554791083226</v>
      </c>
      <c r="M15" s="206">
        <v>17.239506690627859</v>
      </c>
      <c r="N15" s="206">
        <v>17.250209750187235</v>
      </c>
      <c r="O15" s="206">
        <v>14.825486676010646</v>
      </c>
      <c r="P15" s="206">
        <v>14.138690971790936</v>
      </c>
      <c r="Q15" s="206">
        <v>15.463616544807593</v>
      </c>
    </row>
    <row r="16" spans="1:17" x14ac:dyDescent="0.25">
      <c r="A16" s="88" t="s">
        <v>33</v>
      </c>
      <c r="B16" s="87">
        <v>2.1539335111191171</v>
      </c>
      <c r="C16" s="87">
        <v>2.315393693693693</v>
      </c>
      <c r="D16" s="87">
        <v>1.2883387387387388</v>
      </c>
      <c r="E16" s="87">
        <v>1.9639846846846845</v>
      </c>
      <c r="F16" s="87">
        <v>2.5502531531531529</v>
      </c>
      <c r="G16" s="87">
        <v>1.5471189741207838</v>
      </c>
      <c r="H16" s="87">
        <v>1.9102081081081073</v>
      </c>
      <c r="I16" s="87">
        <v>1.6034000000000002</v>
      </c>
      <c r="J16" s="87">
        <v>1.3600981981981981</v>
      </c>
      <c r="K16" s="87">
        <v>1.0720747747747745</v>
      </c>
      <c r="L16" s="87">
        <v>0.91879710481343668</v>
      </c>
      <c r="M16" s="87">
        <v>0.55945741830244056</v>
      </c>
      <c r="N16" s="87">
        <v>0.44328446189123483</v>
      </c>
      <c r="O16" s="87">
        <v>0.70789813556423298</v>
      </c>
      <c r="P16" s="87">
        <v>0.57237016443049238</v>
      </c>
      <c r="Q16" s="87">
        <v>0.5465182552925123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5.1210287261989184E-15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4.2305968812320307</v>
      </c>
      <c r="C19" s="87">
        <v>4.132108673102679</v>
      </c>
      <c r="D19" s="87">
        <v>4.0758401992290674</v>
      </c>
      <c r="E19" s="87">
        <v>3.2723272227540972</v>
      </c>
      <c r="F19" s="87">
        <v>2.5343548796613264</v>
      </c>
      <c r="G19" s="87">
        <v>2.6353215494206559</v>
      </c>
      <c r="H19" s="87">
        <v>2.0549228193070066</v>
      </c>
      <c r="I19" s="87">
        <v>2.8486121894486733</v>
      </c>
      <c r="J19" s="87">
        <v>1.6314676196261739</v>
      </c>
      <c r="K19" s="87">
        <v>1.6114840638977892</v>
      </c>
      <c r="L19" s="87">
        <v>1.1330780984996187</v>
      </c>
      <c r="M19" s="87">
        <v>1.0015967756829454</v>
      </c>
      <c r="N19" s="87">
        <v>0.84390854323523667</v>
      </c>
      <c r="O19" s="87">
        <v>1.0681922034981821</v>
      </c>
      <c r="P19" s="87">
        <v>0.83587419898998705</v>
      </c>
      <c r="Q19" s="87">
        <v>0.71526592026582869</v>
      </c>
    </row>
    <row r="20" spans="1:17" x14ac:dyDescent="0.25">
      <c r="A20" s="88" t="s">
        <v>29</v>
      </c>
      <c r="B20" s="87">
        <v>2.0656951006680724</v>
      </c>
      <c r="C20" s="87">
        <v>2.0648756756756752</v>
      </c>
      <c r="D20" s="87">
        <v>1.7208009009009011</v>
      </c>
      <c r="E20" s="87">
        <v>1.28819009009009</v>
      </c>
      <c r="F20" s="87">
        <v>1.288699099099099</v>
      </c>
      <c r="G20" s="87">
        <v>1.0328365176755963</v>
      </c>
      <c r="H20" s="87">
        <v>0.94614864864864845</v>
      </c>
      <c r="I20" s="87">
        <v>0.86361441441441433</v>
      </c>
      <c r="J20" s="87">
        <v>0.86472432432432422</v>
      </c>
      <c r="K20" s="87">
        <v>0.77486306306306296</v>
      </c>
      <c r="L20" s="87">
        <v>0.77464173744008225</v>
      </c>
      <c r="M20" s="87">
        <v>0.68856141763695045</v>
      </c>
      <c r="N20" s="87">
        <v>0.60251495002034949</v>
      </c>
      <c r="O20" s="87">
        <v>0.51640243809559783</v>
      </c>
      <c r="P20" s="87">
        <v>0.34427678533247535</v>
      </c>
      <c r="Q20" s="87">
        <v>0.17231424552105296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18.821701132462106</v>
      </c>
      <c r="C22" s="87">
        <v>18.395745943656944</v>
      </c>
      <c r="D22" s="87">
        <v>18.384717287408279</v>
      </c>
      <c r="E22" s="87">
        <v>16.615677476716797</v>
      </c>
      <c r="F22" s="87">
        <v>14.481907916729561</v>
      </c>
      <c r="G22" s="87">
        <v>15.480649645005871</v>
      </c>
      <c r="H22" s="87">
        <v>12.998145180053394</v>
      </c>
      <c r="I22" s="87">
        <v>13.790293576634735</v>
      </c>
      <c r="J22" s="87">
        <v>12.272075757243325</v>
      </c>
      <c r="K22" s="87">
        <v>10.391482124048762</v>
      </c>
      <c r="L22" s="87">
        <v>9.2700839761682197</v>
      </c>
      <c r="M22" s="87">
        <v>9.3866970811540131</v>
      </c>
      <c r="N22" s="87">
        <v>7.5708038351201941</v>
      </c>
      <c r="O22" s="87">
        <v>10.70408665713583</v>
      </c>
      <c r="P22" s="87">
        <v>10.72930771515108</v>
      </c>
      <c r="Q22" s="87">
        <v>8.8784316939474923</v>
      </c>
    </row>
    <row r="23" spans="1:17" x14ac:dyDescent="0.25">
      <c r="A23" s="88" t="s">
        <v>25</v>
      </c>
      <c r="B23" s="87">
        <v>0.64333913220097116</v>
      </c>
      <c r="C23" s="87">
        <v>0.56759999999999977</v>
      </c>
      <c r="D23" s="87">
        <v>0.54966396396396389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0.82883603603603595</v>
      </c>
      <c r="F24" s="87">
        <v>0.11713963963963964</v>
      </c>
      <c r="G24" s="87">
        <v>0.13341007562559773</v>
      </c>
      <c r="H24" s="87">
        <v>1.5142549549549547</v>
      </c>
      <c r="I24" s="87">
        <v>0.18014594594594593</v>
      </c>
      <c r="J24" s="87">
        <v>0.18016666666666664</v>
      </c>
      <c r="K24" s="87">
        <v>0.17117657657657656</v>
      </c>
      <c r="L24" s="87">
        <v>0.18935519953719948</v>
      </c>
      <c r="M24" s="87">
        <v>0.15707888906351034</v>
      </c>
      <c r="N24" s="87">
        <v>0.18505771980532185</v>
      </c>
      <c r="O24" s="87">
        <v>0.18073758280537458</v>
      </c>
      <c r="P24" s="87">
        <v>0.20226656140914437</v>
      </c>
      <c r="Q24" s="87">
        <v>0.20656012586297695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1.9550306306306304</v>
      </c>
      <c r="F25" s="87">
        <v>2.3249063063063065</v>
      </c>
      <c r="G25" s="87">
        <v>1.9452022271697857</v>
      </c>
      <c r="H25" s="87">
        <v>1.9461747747747742</v>
      </c>
      <c r="I25" s="87">
        <v>1.6844891891891891</v>
      </c>
      <c r="J25" s="87">
        <v>1.7114405405405404</v>
      </c>
      <c r="K25" s="87">
        <v>1.0900576576576575</v>
      </c>
      <c r="L25" s="87">
        <v>5.4245986746246677</v>
      </c>
      <c r="M25" s="87">
        <v>5.4461151087879971</v>
      </c>
      <c r="N25" s="87">
        <v>7.6046402401148976</v>
      </c>
      <c r="O25" s="87">
        <v>1.648169658911429</v>
      </c>
      <c r="P25" s="87">
        <v>1.4545955464777569</v>
      </c>
      <c r="Q25" s="87">
        <v>4.9445263039177298</v>
      </c>
    </row>
    <row r="26" spans="1:17" x14ac:dyDescent="0.25">
      <c r="A26" s="156" t="s">
        <v>305</v>
      </c>
      <c r="B26" s="204">
        <v>237.27975894029959</v>
      </c>
      <c r="C26" s="204">
        <v>233.54365388209652</v>
      </c>
      <c r="D26" s="204">
        <v>221.16456926704808</v>
      </c>
      <c r="E26" s="204">
        <v>220.35439219775489</v>
      </c>
      <c r="F26" s="204">
        <v>198.02671845400727</v>
      </c>
      <c r="G26" s="204">
        <v>193.5835814066555</v>
      </c>
      <c r="H26" s="204">
        <v>181.64376312969856</v>
      </c>
      <c r="I26" s="204">
        <v>178.24972018288014</v>
      </c>
      <c r="J26" s="204">
        <v>153.16977140609347</v>
      </c>
      <c r="K26" s="204">
        <v>128.44467521015832</v>
      </c>
      <c r="L26" s="204">
        <v>150.53971572420744</v>
      </c>
      <c r="M26" s="204">
        <v>146.53580687033678</v>
      </c>
      <c r="N26" s="204">
        <v>146.62678287659151</v>
      </c>
      <c r="O26" s="204">
        <v>126.01663674609053</v>
      </c>
      <c r="P26" s="204">
        <v>120.17887326022299</v>
      </c>
      <c r="Q26" s="204">
        <v>131.44074063086455</v>
      </c>
    </row>
    <row r="27" spans="1:17" x14ac:dyDescent="0.25">
      <c r="A27" s="88" t="s">
        <v>33</v>
      </c>
      <c r="B27" s="87">
        <v>18.308434844512497</v>
      </c>
      <c r="C27" s="87">
        <v>19.68084639639639</v>
      </c>
      <c r="D27" s="87">
        <v>10.950879279279281</v>
      </c>
      <c r="E27" s="87">
        <v>16.69386981981982</v>
      </c>
      <c r="F27" s="87">
        <v>21.677151801801802</v>
      </c>
      <c r="G27" s="87">
        <v>13.150511280026667</v>
      </c>
      <c r="H27" s="87">
        <v>16.236768918918916</v>
      </c>
      <c r="I27" s="87">
        <v>13.628900000000002</v>
      </c>
      <c r="J27" s="87">
        <v>11.560834684684684</v>
      </c>
      <c r="K27" s="87">
        <v>9.1126355855855845</v>
      </c>
      <c r="L27" s="87">
        <v>7.8097753909142122</v>
      </c>
      <c r="M27" s="87">
        <v>4.7553880555707444</v>
      </c>
      <c r="N27" s="87">
        <v>3.7679179260754965</v>
      </c>
      <c r="O27" s="87">
        <v>6.0171341522959816</v>
      </c>
      <c r="P27" s="87">
        <v>4.8651463976591867</v>
      </c>
      <c r="Q27" s="87">
        <v>4.645405169986355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4.3528744172690813E-14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35.960073490472261</v>
      </c>
      <c r="C30" s="87">
        <v>35.122923721372779</v>
      </c>
      <c r="D30" s="87">
        <v>34.64464169344707</v>
      </c>
      <c r="E30" s="87">
        <v>27.814781393409831</v>
      </c>
      <c r="F30" s="87">
        <v>21.542016477121276</v>
      </c>
      <c r="G30" s="87">
        <v>22.400233170075577</v>
      </c>
      <c r="H30" s="87">
        <v>17.466843964109561</v>
      </c>
      <c r="I30" s="87">
        <v>24.213203610313727</v>
      </c>
      <c r="J30" s="87">
        <v>13.867474766822481</v>
      </c>
      <c r="K30" s="87">
        <v>13.697614543131209</v>
      </c>
      <c r="L30" s="87">
        <v>9.6311638372467616</v>
      </c>
      <c r="M30" s="87">
        <v>8.5135725933050352</v>
      </c>
      <c r="N30" s="87">
        <v>7.173222617499512</v>
      </c>
      <c r="O30" s="87">
        <v>9.0796337297345495</v>
      </c>
      <c r="P30" s="87">
        <v>7.1049306914148911</v>
      </c>
      <c r="Q30" s="87">
        <v>6.0797603222595447</v>
      </c>
    </row>
    <row r="31" spans="1:17" x14ac:dyDescent="0.25">
      <c r="A31" s="88" t="s">
        <v>29</v>
      </c>
      <c r="B31" s="87">
        <v>17.558408355678619</v>
      </c>
      <c r="C31" s="87">
        <v>17.551443243243241</v>
      </c>
      <c r="D31" s="87">
        <v>14.626807657657659</v>
      </c>
      <c r="E31" s="87">
        <v>10.949615765765767</v>
      </c>
      <c r="F31" s="87">
        <v>10.953942342342343</v>
      </c>
      <c r="G31" s="87">
        <v>8.7791104002425708</v>
      </c>
      <c r="H31" s="87">
        <v>8.0422635135135128</v>
      </c>
      <c r="I31" s="87">
        <v>7.3407225225225217</v>
      </c>
      <c r="J31" s="87">
        <v>7.3501567567567561</v>
      </c>
      <c r="K31" s="87">
        <v>6.5863360360360357</v>
      </c>
      <c r="L31" s="87">
        <v>6.5844547682407004</v>
      </c>
      <c r="M31" s="87">
        <v>5.852772049914079</v>
      </c>
      <c r="N31" s="87">
        <v>5.1213770751729717</v>
      </c>
      <c r="O31" s="87">
        <v>4.3894207238125826</v>
      </c>
      <c r="P31" s="87">
        <v>2.9263526753260409</v>
      </c>
      <c r="Q31" s="87">
        <v>1.4646710869289501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159.98445962592794</v>
      </c>
      <c r="C33" s="87">
        <v>156.36384052108406</v>
      </c>
      <c r="D33" s="87">
        <v>156.27009694297038</v>
      </c>
      <c r="E33" s="87">
        <v>141.23325855209279</v>
      </c>
      <c r="F33" s="87">
        <v>123.09621729220129</v>
      </c>
      <c r="G33" s="87">
        <v>131.58552198254992</v>
      </c>
      <c r="H33" s="87">
        <v>110.48423403045385</v>
      </c>
      <c r="I33" s="87">
        <v>117.21749540139524</v>
      </c>
      <c r="J33" s="87">
        <v>104.31264393656828</v>
      </c>
      <c r="K33" s="87">
        <v>88.327598054414494</v>
      </c>
      <c r="L33" s="87">
        <v>78.795713797429869</v>
      </c>
      <c r="M33" s="87">
        <v>79.786925189809111</v>
      </c>
      <c r="N33" s="87">
        <v>64.351832598521653</v>
      </c>
      <c r="O33" s="87">
        <v>90.984736585654574</v>
      </c>
      <c r="P33" s="87">
        <v>91.199115578784188</v>
      </c>
      <c r="Q33" s="87">
        <v>75.466669398553691</v>
      </c>
    </row>
    <row r="34" spans="1:17" x14ac:dyDescent="0.25">
      <c r="A34" s="88" t="s">
        <v>25</v>
      </c>
      <c r="B34" s="87">
        <v>5.4683826237082558</v>
      </c>
      <c r="C34" s="87">
        <v>4.8245999999999984</v>
      </c>
      <c r="D34" s="87">
        <v>4.6721436936936938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7.0451063063063071</v>
      </c>
      <c r="F35" s="87">
        <v>0.99568693693693699</v>
      </c>
      <c r="G35" s="87">
        <v>1.133985642817581</v>
      </c>
      <c r="H35" s="87">
        <v>12.871167117117118</v>
      </c>
      <c r="I35" s="87">
        <v>1.5312405405405405</v>
      </c>
      <c r="J35" s="87">
        <v>1.5314166666666664</v>
      </c>
      <c r="K35" s="87">
        <v>1.4550009009009011</v>
      </c>
      <c r="L35" s="87">
        <v>1.6095191960661959</v>
      </c>
      <c r="M35" s="87">
        <v>1.335170557039838</v>
      </c>
      <c r="N35" s="87">
        <v>1.5729906183452358</v>
      </c>
      <c r="O35" s="87">
        <v>1.5362694538456843</v>
      </c>
      <c r="P35" s="87">
        <v>1.7192657719777273</v>
      </c>
      <c r="Q35" s="87">
        <v>1.7557610698353043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16.617760360360364</v>
      </c>
      <c r="F36" s="87">
        <v>19.761703603603607</v>
      </c>
      <c r="G36" s="87">
        <v>16.534218930943183</v>
      </c>
      <c r="H36" s="87">
        <v>16.542485585585585</v>
      </c>
      <c r="I36" s="87">
        <v>14.318158108108108</v>
      </c>
      <c r="J36" s="87">
        <v>14.547244594594595</v>
      </c>
      <c r="K36" s="87">
        <v>9.2654900900900898</v>
      </c>
      <c r="L36" s="87">
        <v>46.109088734309687</v>
      </c>
      <c r="M36" s="87">
        <v>46.29197842469798</v>
      </c>
      <c r="N36" s="87">
        <v>64.639442040976633</v>
      </c>
      <c r="O36" s="87">
        <v>14.009442100747147</v>
      </c>
      <c r="P36" s="87">
        <v>12.364062145060936</v>
      </c>
      <c r="Q36" s="87">
        <v>42.028473583300709</v>
      </c>
    </row>
    <row r="37" spans="1:17" x14ac:dyDescent="0.25">
      <c r="A37" s="156" t="s">
        <v>304</v>
      </c>
      <c r="B37" s="204">
        <v>132.99214405273023</v>
      </c>
      <c r="C37" s="204">
        <v>142.00956235449453</v>
      </c>
      <c r="D37" s="204">
        <v>144.45155027634809</v>
      </c>
      <c r="E37" s="204">
        <v>89.540850915560199</v>
      </c>
      <c r="F37" s="204">
        <v>91.175955802546099</v>
      </c>
      <c r="G37" s="204">
        <v>100.32445159210431</v>
      </c>
      <c r="H37" s="204">
        <v>84.698962800244061</v>
      </c>
      <c r="I37" s="204">
        <v>98.095043756296278</v>
      </c>
      <c r="J37" s="204">
        <v>79.927771375399089</v>
      </c>
      <c r="K37" s="204">
        <v>71.277581574777514</v>
      </c>
      <c r="L37" s="204">
        <v>70.768197136195212</v>
      </c>
      <c r="M37" s="204">
        <v>74.746582770164963</v>
      </c>
      <c r="N37" s="204">
        <v>66.956979192664605</v>
      </c>
      <c r="O37" s="204">
        <v>68.451171247960588</v>
      </c>
      <c r="P37" s="204">
        <v>68.289890664018344</v>
      </c>
      <c r="Q37" s="204">
        <v>66.900806124297375</v>
      </c>
    </row>
    <row r="38" spans="1:17" x14ac:dyDescent="0.25">
      <c r="A38" s="156" t="s">
        <v>303</v>
      </c>
      <c r="B38" s="204">
        <v>289.99172271195044</v>
      </c>
      <c r="C38" s="204">
        <v>270.78248896751199</v>
      </c>
      <c r="D38" s="204">
        <v>243.29161843990096</v>
      </c>
      <c r="E38" s="204">
        <v>314.06669215703818</v>
      </c>
      <c r="F38" s="204">
        <v>268.13212892042395</v>
      </c>
      <c r="G38" s="204">
        <v>247.3638184512694</v>
      </c>
      <c r="H38" s="204">
        <v>244.54434409882268</v>
      </c>
      <c r="I38" s="204">
        <v>220.23543240778295</v>
      </c>
      <c r="J38" s="204">
        <v>195.00066686387879</v>
      </c>
      <c r="K38" s="204">
        <v>157.9196742941167</v>
      </c>
      <c r="L38" s="204">
        <v>201.9145716339456</v>
      </c>
      <c r="M38" s="204">
        <v>188.82088408093395</v>
      </c>
      <c r="N38" s="204">
        <v>199.26473946856851</v>
      </c>
      <c r="O38" s="204">
        <v>156.88357836019475</v>
      </c>
      <c r="P38" s="204">
        <v>145.6495257062796</v>
      </c>
      <c r="Q38" s="204">
        <v>169.56221330537414</v>
      </c>
    </row>
    <row r="39" spans="1:17" x14ac:dyDescent="0.25">
      <c r="A39" s="152" t="s">
        <v>310</v>
      </c>
      <c r="B39" s="264">
        <v>215.35723686805756</v>
      </c>
      <c r="C39" s="264">
        <v>194.81917569291809</v>
      </c>
      <c r="D39" s="264">
        <v>169.10817866140883</v>
      </c>
      <c r="E39" s="264">
        <v>252.40999840694514</v>
      </c>
      <c r="F39" s="264">
        <v>210.30981706371892</v>
      </c>
      <c r="G39" s="264">
        <v>188.31622894949268</v>
      </c>
      <c r="H39" s="264">
        <v>191.26548671296194</v>
      </c>
      <c r="I39" s="264">
        <v>164.57661854923867</v>
      </c>
      <c r="J39" s="264">
        <v>148.15681775238502</v>
      </c>
      <c r="K39" s="264">
        <v>117.67929948377086</v>
      </c>
      <c r="L39" s="264">
        <v>157.62992123329519</v>
      </c>
      <c r="M39" s="264">
        <v>144.39337303335699</v>
      </c>
      <c r="N39" s="264">
        <v>156.57550714879523</v>
      </c>
      <c r="O39" s="264">
        <v>117.73718362269926</v>
      </c>
      <c r="P39" s="264">
        <v>107.63834901586068</v>
      </c>
      <c r="Q39" s="264">
        <v>129.74418883384035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3.2960694042607011</v>
      </c>
      <c r="C41" s="208">
        <v>3.3030299999999433</v>
      </c>
      <c r="D41" s="208">
        <v>3.2994500000000002</v>
      </c>
      <c r="E41" s="208">
        <v>36.415439999999997</v>
      </c>
      <c r="F41" s="208">
        <v>3.2996599999999998</v>
      </c>
      <c r="G41" s="208">
        <v>3.2960265628520351</v>
      </c>
      <c r="H41" s="208">
        <v>3.2986200000000001</v>
      </c>
      <c r="I41" s="208">
        <v>1.09832</v>
      </c>
      <c r="J41" s="208">
        <v>1.0994600000000001</v>
      </c>
      <c r="K41" s="208">
        <v>1.0997399999999999</v>
      </c>
      <c r="L41" s="208">
        <v>1.0986722356503802</v>
      </c>
      <c r="M41" s="208">
        <v>1.0987839908880948</v>
      </c>
      <c r="N41" s="208">
        <v>2.1974397576403759</v>
      </c>
      <c r="O41" s="208">
        <v>2.1982641388313384</v>
      </c>
      <c r="P41" s="208">
        <v>1.098380311035414</v>
      </c>
      <c r="Q41" s="208">
        <v>1.0760773537545556</v>
      </c>
    </row>
    <row r="42" spans="1:17" x14ac:dyDescent="0.25">
      <c r="A42" s="154" t="s">
        <v>125</v>
      </c>
      <c r="B42" s="208">
        <v>33.20904667735217</v>
      </c>
      <c r="C42" s="208">
        <v>29.432556504140287</v>
      </c>
      <c r="D42" s="208">
        <v>24.604848493790684</v>
      </c>
      <c r="E42" s="208">
        <v>29.476930055858354</v>
      </c>
      <c r="F42" s="208">
        <v>24.820536477222394</v>
      </c>
      <c r="G42" s="208">
        <v>20.910203403758164</v>
      </c>
      <c r="H42" s="208">
        <v>19.698187308037195</v>
      </c>
      <c r="I42" s="208">
        <v>23.284479718225533</v>
      </c>
      <c r="J42" s="208">
        <v>11.680575116404039</v>
      </c>
      <c r="K42" s="208">
        <v>11.37803055872558</v>
      </c>
      <c r="L42" s="208">
        <v>11.267728635761348</v>
      </c>
      <c r="M42" s="208">
        <v>7.8299656434117662</v>
      </c>
      <c r="N42" s="208">
        <v>9.5742168824698552</v>
      </c>
      <c r="O42" s="208">
        <v>5.2516011873035691</v>
      </c>
      <c r="P42" s="208">
        <v>2.2811864186807469</v>
      </c>
      <c r="Q42" s="208">
        <v>3.685998660532241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178.85212078644469</v>
      </c>
      <c r="C44" s="208">
        <v>162.08358918877786</v>
      </c>
      <c r="D44" s="208">
        <v>141.20388016761814</v>
      </c>
      <c r="E44" s="208">
        <v>186.51762835108678</v>
      </c>
      <c r="F44" s="208">
        <v>182.18962058649652</v>
      </c>
      <c r="G44" s="208">
        <v>164.10999898288247</v>
      </c>
      <c r="H44" s="208">
        <v>168.26867940492474</v>
      </c>
      <c r="I44" s="208">
        <v>140.19381883101315</v>
      </c>
      <c r="J44" s="208">
        <v>135.37678263598099</v>
      </c>
      <c r="K44" s="208">
        <v>105.20152892504528</v>
      </c>
      <c r="L44" s="208">
        <v>145.26352036188345</v>
      </c>
      <c r="M44" s="208">
        <v>135.46462339905713</v>
      </c>
      <c r="N44" s="208">
        <v>144.803850508685</v>
      </c>
      <c r="O44" s="208">
        <v>110.28731829656435</v>
      </c>
      <c r="P44" s="208">
        <v>104.25878228614452</v>
      </c>
      <c r="Q44" s="208">
        <v>124.98211281955355</v>
      </c>
    </row>
    <row r="45" spans="1:17" x14ac:dyDescent="0.25">
      <c r="A45" s="152" t="s">
        <v>309</v>
      </c>
      <c r="B45" s="264">
        <v>44.66442521229169</v>
      </c>
      <c r="C45" s="264">
        <v>43.961158377806399</v>
      </c>
      <c r="D45" s="264">
        <v>41.630977744385525</v>
      </c>
      <c r="E45" s="264">
        <v>41.478473825459744</v>
      </c>
      <c r="F45" s="264">
        <v>37.275617591342545</v>
      </c>
      <c r="G45" s="264">
        <v>36.43926238242927</v>
      </c>
      <c r="H45" s="264">
        <v>34.191767177355018</v>
      </c>
      <c r="I45" s="264">
        <v>33.552888505012731</v>
      </c>
      <c r="J45" s="264">
        <v>28.831956970558764</v>
      </c>
      <c r="K45" s="264">
        <v>24.177821216029798</v>
      </c>
      <c r="L45" s="264">
        <v>28.336887665733158</v>
      </c>
      <c r="M45" s="264">
        <v>27.583210705004575</v>
      </c>
      <c r="N45" s="264">
        <v>27.600335600299573</v>
      </c>
      <c r="O45" s="264">
        <v>23.720778681617038</v>
      </c>
      <c r="P45" s="264">
        <v>22.621905554865496</v>
      </c>
      <c r="Q45" s="264">
        <v>24.741786471692148</v>
      </c>
    </row>
    <row r="46" spans="1:17" x14ac:dyDescent="0.25">
      <c r="A46" s="150" t="s">
        <v>33</v>
      </c>
      <c r="B46" s="87">
        <v>3.4462936177905878</v>
      </c>
      <c r="C46" s="87">
        <v>3.7046299099099085</v>
      </c>
      <c r="D46" s="87">
        <v>2.061341981981982</v>
      </c>
      <c r="E46" s="87">
        <v>3.1423754954954952</v>
      </c>
      <c r="F46" s="87">
        <v>4.0804050450450458</v>
      </c>
      <c r="G46" s="87">
        <v>2.4753903585932542</v>
      </c>
      <c r="H46" s="87">
        <v>3.0563329729729722</v>
      </c>
      <c r="I46" s="87">
        <v>2.5654400000000002</v>
      </c>
      <c r="J46" s="87">
        <v>2.1761571171171168</v>
      </c>
      <c r="K46" s="87">
        <v>1.7153196396396395</v>
      </c>
      <c r="L46" s="87">
        <v>1.4700753677014986</v>
      </c>
      <c r="M46" s="87">
        <v>0.89513186928390487</v>
      </c>
      <c r="N46" s="87">
        <v>0.7092551390259757</v>
      </c>
      <c r="O46" s="87">
        <v>1.1326370169027731</v>
      </c>
      <c r="P46" s="87">
        <v>0.91579226308878792</v>
      </c>
      <c r="Q46" s="87">
        <v>0.87442920846801964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8.1936459619182692E-15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6.7689550099712497</v>
      </c>
      <c r="C49" s="87">
        <v>6.6113738769642865</v>
      </c>
      <c r="D49" s="87">
        <v>6.5213443187665074</v>
      </c>
      <c r="E49" s="87">
        <v>5.2357235564065556</v>
      </c>
      <c r="F49" s="87">
        <v>4.054967807458123</v>
      </c>
      <c r="G49" s="87">
        <v>4.2165144790730489</v>
      </c>
      <c r="H49" s="87">
        <v>3.2878765108912114</v>
      </c>
      <c r="I49" s="87">
        <v>4.5577795031178772</v>
      </c>
      <c r="J49" s="87">
        <v>2.6103481914018785</v>
      </c>
      <c r="K49" s="87">
        <v>2.5783745022364633</v>
      </c>
      <c r="L49" s="87">
        <v>1.81292495759939</v>
      </c>
      <c r="M49" s="87">
        <v>1.6025548410927126</v>
      </c>
      <c r="N49" s="87">
        <v>1.3502536691763787</v>
      </c>
      <c r="O49" s="87">
        <v>1.7091075255970918</v>
      </c>
      <c r="P49" s="87">
        <v>1.3373987183839793</v>
      </c>
      <c r="Q49" s="87">
        <v>1.144425472425326</v>
      </c>
    </row>
    <row r="50" spans="1:17" x14ac:dyDescent="0.25">
      <c r="A50" s="150" t="s">
        <v>29</v>
      </c>
      <c r="B50" s="87">
        <v>3.3051121610689163</v>
      </c>
      <c r="C50" s="87">
        <v>3.3038010810810805</v>
      </c>
      <c r="D50" s="87">
        <v>2.7532814414414419</v>
      </c>
      <c r="E50" s="87">
        <v>2.061104144144144</v>
      </c>
      <c r="F50" s="87">
        <v>2.0619185585585589</v>
      </c>
      <c r="G50" s="87">
        <v>1.6525384282809541</v>
      </c>
      <c r="H50" s="87">
        <v>1.5138378378378379</v>
      </c>
      <c r="I50" s="87">
        <v>1.381783063063063</v>
      </c>
      <c r="J50" s="87">
        <v>1.3835589189189188</v>
      </c>
      <c r="K50" s="87">
        <v>1.2397809009009009</v>
      </c>
      <c r="L50" s="87">
        <v>1.2394267799041316</v>
      </c>
      <c r="M50" s="87">
        <v>1.1016982682191208</v>
      </c>
      <c r="N50" s="87">
        <v>0.96402392003255932</v>
      </c>
      <c r="O50" s="87">
        <v>0.82624390095295663</v>
      </c>
      <c r="P50" s="87">
        <v>0.55084285653196063</v>
      </c>
      <c r="Q50" s="87">
        <v>0.27570279283368471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30.114721811939376</v>
      </c>
      <c r="C52" s="87">
        <v>29.433193509851112</v>
      </c>
      <c r="D52" s="87">
        <v>29.415547659853246</v>
      </c>
      <c r="E52" s="87">
        <v>26.585083962746875</v>
      </c>
      <c r="F52" s="87">
        <v>23.171052666767302</v>
      </c>
      <c r="G52" s="87">
        <v>24.769039432009397</v>
      </c>
      <c r="H52" s="87">
        <v>20.797032288085433</v>
      </c>
      <c r="I52" s="87">
        <v>22.064469722615573</v>
      </c>
      <c r="J52" s="87">
        <v>19.635321211589321</v>
      </c>
      <c r="K52" s="87">
        <v>16.626371398478021</v>
      </c>
      <c r="L52" s="87">
        <v>14.832134361869151</v>
      </c>
      <c r="M52" s="87">
        <v>15.018715329846422</v>
      </c>
      <c r="N52" s="87">
        <v>12.113286136192311</v>
      </c>
      <c r="O52" s="87">
        <v>17.126538651417331</v>
      </c>
      <c r="P52" s="87">
        <v>17.166892344241727</v>
      </c>
      <c r="Q52" s="87">
        <v>14.205490710315988</v>
      </c>
    </row>
    <row r="53" spans="1:17" x14ac:dyDescent="0.25">
      <c r="A53" s="150" t="s">
        <v>25</v>
      </c>
      <c r="B53" s="87">
        <v>1.029342611521554</v>
      </c>
      <c r="C53" s="87">
        <v>0.90815999999999963</v>
      </c>
      <c r="D53" s="87">
        <v>0.87946234234234233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1.3261376576576576</v>
      </c>
      <c r="F54" s="87">
        <v>0.18742342342342344</v>
      </c>
      <c r="G54" s="87">
        <v>0.21345612100095637</v>
      </c>
      <c r="H54" s="87">
        <v>2.422807927927928</v>
      </c>
      <c r="I54" s="87">
        <v>0.28823351351351351</v>
      </c>
      <c r="J54" s="87">
        <v>0.28826666666666662</v>
      </c>
      <c r="K54" s="87">
        <v>0.27388252252252254</v>
      </c>
      <c r="L54" s="87">
        <v>0.30296831925951917</v>
      </c>
      <c r="M54" s="87">
        <v>0.25132622250161657</v>
      </c>
      <c r="N54" s="87">
        <v>0.29609235168851494</v>
      </c>
      <c r="O54" s="87">
        <v>0.28918013248859936</v>
      </c>
      <c r="P54" s="87">
        <v>0.32362649825463097</v>
      </c>
      <c r="Q54" s="87">
        <v>0.33049620138076313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3.128049009009009</v>
      </c>
      <c r="F55" s="87">
        <v>3.7198500900900906</v>
      </c>
      <c r="G55" s="87">
        <v>3.1123235634716573</v>
      </c>
      <c r="H55" s="87">
        <v>3.1138796396396393</v>
      </c>
      <c r="I55" s="87">
        <v>2.6951827027027027</v>
      </c>
      <c r="J55" s="87">
        <v>2.7383048648648649</v>
      </c>
      <c r="K55" s="87">
        <v>1.7440922522522524</v>
      </c>
      <c r="L55" s="87">
        <v>8.6793578793994683</v>
      </c>
      <c r="M55" s="87">
        <v>8.7137841740607964</v>
      </c>
      <c r="N55" s="87">
        <v>12.167424384183835</v>
      </c>
      <c r="O55" s="87">
        <v>2.6370714542582867</v>
      </c>
      <c r="P55" s="87">
        <v>2.3273528743644114</v>
      </c>
      <c r="Q55" s="87">
        <v>7.9112420862683672</v>
      </c>
    </row>
    <row r="56" spans="1:17" x14ac:dyDescent="0.25">
      <c r="A56" s="152" t="s">
        <v>308</v>
      </c>
      <c r="B56" s="264">
        <v>29.970060631601179</v>
      </c>
      <c r="C56" s="264">
        <v>32.002154896787502</v>
      </c>
      <c r="D56" s="264">
        <v>32.552462034106611</v>
      </c>
      <c r="E56" s="264">
        <v>20.178219924633286</v>
      </c>
      <c r="F56" s="264">
        <v>20.5466942653625</v>
      </c>
      <c r="G56" s="264">
        <v>22.60832711934745</v>
      </c>
      <c r="H56" s="264">
        <v>19.087090208505707</v>
      </c>
      <c r="I56" s="264">
        <v>22.105925353531557</v>
      </c>
      <c r="J56" s="264">
        <v>18.011892140935007</v>
      </c>
      <c r="K56" s="264">
        <v>16.062553594316061</v>
      </c>
      <c r="L56" s="264">
        <v>15.947762734917234</v>
      </c>
      <c r="M56" s="264">
        <v>16.844300342572389</v>
      </c>
      <c r="N56" s="264">
        <v>15.088896719473713</v>
      </c>
      <c r="O56" s="264">
        <v>15.425616055878443</v>
      </c>
      <c r="P56" s="264">
        <v>15.389271135553429</v>
      </c>
      <c r="Q56" s="264">
        <v>15.076237999841664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42.270562530024414</v>
      </c>
      <c r="C58" s="242">
        <v>45.136681780143306</v>
      </c>
      <c r="D58" s="242">
        <v>45.912849454433506</v>
      </c>
      <c r="E58" s="242">
        <v>28.459892609273858</v>
      </c>
      <c r="F58" s="242">
        <v>28.979598520181508</v>
      </c>
      <c r="G58" s="242">
        <v>31.887379773597932</v>
      </c>
      <c r="H58" s="242">
        <v>26.920934531714757</v>
      </c>
      <c r="I58" s="242">
        <v>31.178779096470077</v>
      </c>
      <c r="J58" s="242">
        <v>25.4044468707093</v>
      </c>
      <c r="K58" s="242">
        <v>22.655048464749488</v>
      </c>
      <c r="L58" s="242">
        <v>22.4931444145796</v>
      </c>
      <c r="M58" s="242">
        <v>23.757644659365425</v>
      </c>
      <c r="N58" s="242">
        <v>21.28177717522081</v>
      </c>
      <c r="O58" s="242">
        <v>21.756694992022172</v>
      </c>
      <c r="P58" s="242">
        <v>21.705433159551028</v>
      </c>
      <c r="Q58" s="242">
        <v>21.263922983788433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</v>
      </c>
      <c r="E62" s="77">
        <f t="shared" si="0"/>
        <v>1.0000000000000002</v>
      </c>
      <c r="F62" s="77">
        <f t="shared" si="0"/>
        <v>1</v>
      </c>
      <c r="G62" s="77">
        <f t="shared" si="0"/>
        <v>0.99999999999999989</v>
      </c>
      <c r="H62" s="77">
        <f t="shared" si="0"/>
        <v>0.99999999999999956</v>
      </c>
      <c r="I62" s="77">
        <f t="shared" si="0"/>
        <v>0.99999999999999989</v>
      </c>
      <c r="J62" s="77">
        <f t="shared" si="0"/>
        <v>1.0000000000000002</v>
      </c>
      <c r="K62" s="77">
        <f t="shared" si="0"/>
        <v>1.0000000000000002</v>
      </c>
      <c r="L62" s="77">
        <f t="shared" si="0"/>
        <v>1.0000000000000002</v>
      </c>
      <c r="M62" s="77">
        <f t="shared" si="0"/>
        <v>1</v>
      </c>
      <c r="N62" s="77">
        <f t="shared" si="0"/>
        <v>0.99999999999999978</v>
      </c>
      <c r="O62" s="77">
        <f t="shared" si="0"/>
        <v>1</v>
      </c>
      <c r="P62" s="77">
        <f t="shared" si="0"/>
        <v>1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3.8914122067146992E-2</v>
      </c>
      <c r="C63" s="203">
        <f t="shared" si="1"/>
        <v>3.8914122067147013E-2</v>
      </c>
      <c r="D63" s="203">
        <f t="shared" si="1"/>
        <v>3.8914122067146992E-2</v>
      </c>
      <c r="E63" s="203">
        <f t="shared" si="1"/>
        <v>3.8914122067147006E-2</v>
      </c>
      <c r="F63" s="203">
        <f t="shared" si="1"/>
        <v>3.8914122067146999E-2</v>
      </c>
      <c r="G63" s="203">
        <f t="shared" si="1"/>
        <v>3.8914122067146992E-2</v>
      </c>
      <c r="H63" s="203">
        <f t="shared" si="1"/>
        <v>3.8914122067146978E-2</v>
      </c>
      <c r="I63" s="203">
        <f t="shared" si="1"/>
        <v>3.8914122067146992E-2</v>
      </c>
      <c r="J63" s="203">
        <f t="shared" si="1"/>
        <v>3.8914122067147006E-2</v>
      </c>
      <c r="K63" s="203">
        <f t="shared" si="1"/>
        <v>3.8914122067146999E-2</v>
      </c>
      <c r="L63" s="203">
        <f t="shared" si="1"/>
        <v>3.8914122067147006E-2</v>
      </c>
      <c r="M63" s="203">
        <f t="shared" si="1"/>
        <v>3.8914122067146992E-2</v>
      </c>
      <c r="N63" s="203">
        <f t="shared" si="1"/>
        <v>3.8914122067146992E-2</v>
      </c>
      <c r="O63" s="203">
        <f t="shared" si="1"/>
        <v>3.8914122067146999E-2</v>
      </c>
      <c r="P63" s="203">
        <f t="shared" si="1"/>
        <v>3.8914122067146999E-2</v>
      </c>
      <c r="Q63" s="203">
        <f t="shared" si="1"/>
        <v>3.8914122067146992E-2</v>
      </c>
    </row>
    <row r="64" spans="1:17" x14ac:dyDescent="0.25">
      <c r="A64" s="76" t="s">
        <v>82</v>
      </c>
      <c r="B64" s="202">
        <f t="shared" ref="B64:Q64" si="2">IF(B$7=0,0,B$7/B$5)</f>
        <v>3.1929536055094965E-2</v>
      </c>
      <c r="C64" s="202">
        <f t="shared" si="2"/>
        <v>3.1929536055094979E-2</v>
      </c>
      <c r="D64" s="202">
        <f t="shared" si="2"/>
        <v>3.1929536055094972E-2</v>
      </c>
      <c r="E64" s="202">
        <f t="shared" si="2"/>
        <v>3.1929536055094972E-2</v>
      </c>
      <c r="F64" s="202">
        <f t="shared" si="2"/>
        <v>3.1929536055094972E-2</v>
      </c>
      <c r="G64" s="202">
        <f t="shared" si="2"/>
        <v>3.1929536055094972E-2</v>
      </c>
      <c r="H64" s="202">
        <f t="shared" si="2"/>
        <v>3.1929536055094958E-2</v>
      </c>
      <c r="I64" s="202">
        <f t="shared" si="2"/>
        <v>3.1929536055094965E-2</v>
      </c>
      <c r="J64" s="202">
        <f t="shared" si="2"/>
        <v>3.1929536055094979E-2</v>
      </c>
      <c r="K64" s="202">
        <f t="shared" si="2"/>
        <v>3.1929536055094972E-2</v>
      </c>
      <c r="L64" s="202">
        <f t="shared" si="2"/>
        <v>3.1929536055094979E-2</v>
      </c>
      <c r="M64" s="202">
        <f t="shared" si="2"/>
        <v>3.1929536055094965E-2</v>
      </c>
      <c r="N64" s="202">
        <f t="shared" si="2"/>
        <v>3.1929536055094965E-2</v>
      </c>
      <c r="O64" s="202">
        <f t="shared" si="2"/>
        <v>3.1929536055094972E-2</v>
      </c>
      <c r="P64" s="202">
        <f t="shared" si="2"/>
        <v>3.1929536055094972E-2</v>
      </c>
      <c r="Q64" s="202">
        <f t="shared" si="2"/>
        <v>3.1929536055094965E-2</v>
      </c>
    </row>
    <row r="65" spans="1:17" x14ac:dyDescent="0.25">
      <c r="A65" s="76" t="s">
        <v>81</v>
      </c>
      <c r="B65" s="202">
        <f t="shared" ref="B65:Q65" si="3">IF(B$8=0,0,B$8/B$5)</f>
        <v>2.2949354039599509E-2</v>
      </c>
      <c r="C65" s="202">
        <f t="shared" si="3"/>
        <v>2.294935403959952E-2</v>
      </c>
      <c r="D65" s="202">
        <f t="shared" si="3"/>
        <v>2.2949354039599509E-2</v>
      </c>
      <c r="E65" s="202">
        <f t="shared" si="3"/>
        <v>2.2949354039599513E-2</v>
      </c>
      <c r="F65" s="202">
        <f t="shared" si="3"/>
        <v>2.2949354039599513E-2</v>
      </c>
      <c r="G65" s="202">
        <f t="shared" si="3"/>
        <v>2.2949354039599509E-2</v>
      </c>
      <c r="H65" s="202">
        <f t="shared" si="3"/>
        <v>2.2949354039599502E-2</v>
      </c>
      <c r="I65" s="202">
        <f t="shared" si="3"/>
        <v>2.2949354039599506E-2</v>
      </c>
      <c r="J65" s="202">
        <f t="shared" si="3"/>
        <v>2.2949354039599516E-2</v>
      </c>
      <c r="K65" s="202">
        <f t="shared" si="3"/>
        <v>2.2949354039599513E-2</v>
      </c>
      <c r="L65" s="202">
        <f t="shared" si="3"/>
        <v>2.2949354039599516E-2</v>
      </c>
      <c r="M65" s="202">
        <f t="shared" si="3"/>
        <v>2.2949354039599509E-2</v>
      </c>
      <c r="N65" s="202">
        <f t="shared" si="3"/>
        <v>2.2949354039599509E-2</v>
      </c>
      <c r="O65" s="202">
        <f t="shared" si="3"/>
        <v>2.2949354039599513E-2</v>
      </c>
      <c r="P65" s="202">
        <f t="shared" si="3"/>
        <v>2.2949354039599513E-2</v>
      </c>
      <c r="Q65" s="202">
        <f t="shared" si="3"/>
        <v>2.2949354039599509E-2</v>
      </c>
    </row>
    <row r="66" spans="1:17" x14ac:dyDescent="0.25">
      <c r="A66" s="76" t="s">
        <v>80</v>
      </c>
      <c r="B66" s="202">
        <f t="shared" ref="B66:Q66" si="4">IF(B$9=0,0,B$9/B$5)</f>
        <v>4.4900910077477298E-2</v>
      </c>
      <c r="C66" s="202">
        <f t="shared" si="4"/>
        <v>4.4900910077477325E-2</v>
      </c>
      <c r="D66" s="202">
        <f t="shared" si="4"/>
        <v>4.4900910077477305E-2</v>
      </c>
      <c r="E66" s="202">
        <f t="shared" si="4"/>
        <v>4.4900910077477318E-2</v>
      </c>
      <c r="F66" s="202">
        <f t="shared" si="4"/>
        <v>4.4900910077477311E-2</v>
      </c>
      <c r="G66" s="202">
        <f t="shared" si="4"/>
        <v>4.4900910077477305E-2</v>
      </c>
      <c r="H66" s="202">
        <f t="shared" si="4"/>
        <v>4.4900910077477291E-2</v>
      </c>
      <c r="I66" s="202">
        <f t="shared" si="4"/>
        <v>4.4900910077477305E-2</v>
      </c>
      <c r="J66" s="202">
        <f t="shared" si="4"/>
        <v>4.4900910077477318E-2</v>
      </c>
      <c r="K66" s="202">
        <f t="shared" si="4"/>
        <v>4.4900910077477318E-2</v>
      </c>
      <c r="L66" s="202">
        <f t="shared" si="4"/>
        <v>4.4900910077477318E-2</v>
      </c>
      <c r="M66" s="202">
        <f t="shared" si="4"/>
        <v>4.4900910077477305E-2</v>
      </c>
      <c r="N66" s="202">
        <f t="shared" si="4"/>
        <v>4.4900910077477305E-2</v>
      </c>
      <c r="O66" s="202">
        <f t="shared" si="4"/>
        <v>4.4900910077477311E-2</v>
      </c>
      <c r="P66" s="202">
        <f t="shared" si="4"/>
        <v>4.4900910077477311E-2</v>
      </c>
      <c r="Q66" s="202">
        <f t="shared" si="4"/>
        <v>4.4900910077477305E-2</v>
      </c>
    </row>
    <row r="67" spans="1:17" x14ac:dyDescent="0.25">
      <c r="A67" s="129" t="s">
        <v>79</v>
      </c>
      <c r="B67" s="201">
        <f t="shared" ref="B67:Q67" si="5">IF(B$10=0,0,B$10/B$5)</f>
        <v>7.5832648130850555E-2</v>
      </c>
      <c r="C67" s="201">
        <f t="shared" si="5"/>
        <v>7.5832648130850597E-2</v>
      </c>
      <c r="D67" s="201">
        <f t="shared" si="5"/>
        <v>7.5832648130850555E-2</v>
      </c>
      <c r="E67" s="201">
        <f t="shared" si="5"/>
        <v>7.5832648130850555E-2</v>
      </c>
      <c r="F67" s="201">
        <f t="shared" si="5"/>
        <v>7.5832648130850569E-2</v>
      </c>
      <c r="G67" s="201">
        <f t="shared" si="5"/>
        <v>7.5832648130850555E-2</v>
      </c>
      <c r="H67" s="201">
        <f t="shared" si="5"/>
        <v>7.5832648130850527E-2</v>
      </c>
      <c r="I67" s="201">
        <f t="shared" si="5"/>
        <v>7.5832648130850555E-2</v>
      </c>
      <c r="J67" s="201">
        <f t="shared" si="5"/>
        <v>7.5832648130850583E-2</v>
      </c>
      <c r="K67" s="201">
        <f t="shared" si="5"/>
        <v>7.5832648130850583E-2</v>
      </c>
      <c r="L67" s="201">
        <f t="shared" si="5"/>
        <v>7.5832648130850583E-2</v>
      </c>
      <c r="M67" s="201">
        <f t="shared" si="5"/>
        <v>7.5832648130850555E-2</v>
      </c>
      <c r="N67" s="201">
        <f t="shared" si="5"/>
        <v>7.5832648130850555E-2</v>
      </c>
      <c r="O67" s="201">
        <f t="shared" si="5"/>
        <v>7.5832648130850569E-2</v>
      </c>
      <c r="P67" s="201">
        <f t="shared" si="5"/>
        <v>7.5832648130850569E-2</v>
      </c>
      <c r="Q67" s="201">
        <f t="shared" si="5"/>
        <v>7.5832648130850555E-2</v>
      </c>
    </row>
    <row r="68" spans="1:17" x14ac:dyDescent="0.25">
      <c r="A68" s="127" t="s">
        <v>306</v>
      </c>
      <c r="B68" s="200">
        <f t="shared" ref="B68:Q68" si="6">IF(B$15=0,0,B$15/B$5)</f>
        <v>3.0018092852095432E-2</v>
      </c>
      <c r="C68" s="200">
        <f t="shared" si="6"/>
        <v>3.0018092852095443E-2</v>
      </c>
      <c r="D68" s="200">
        <f t="shared" si="6"/>
        <v>3.0018092852095436E-2</v>
      </c>
      <c r="E68" s="200">
        <f t="shared" si="6"/>
        <v>3.0018092852095443E-2</v>
      </c>
      <c r="F68" s="200">
        <f t="shared" si="6"/>
        <v>3.0018092852095432E-2</v>
      </c>
      <c r="G68" s="200">
        <f t="shared" si="6"/>
        <v>3.0018092852095425E-2</v>
      </c>
      <c r="H68" s="200">
        <f t="shared" si="6"/>
        <v>3.0018092852095415E-2</v>
      </c>
      <c r="I68" s="200">
        <f t="shared" si="6"/>
        <v>3.0018092852095432E-2</v>
      </c>
      <c r="J68" s="200">
        <f t="shared" si="6"/>
        <v>3.0018092852095443E-2</v>
      </c>
      <c r="K68" s="200">
        <f t="shared" si="6"/>
        <v>3.0018092852095443E-2</v>
      </c>
      <c r="L68" s="200">
        <f t="shared" si="6"/>
        <v>3.0018092852095443E-2</v>
      </c>
      <c r="M68" s="200">
        <f t="shared" si="6"/>
        <v>3.0018092852095436E-2</v>
      </c>
      <c r="N68" s="200">
        <f t="shared" si="6"/>
        <v>3.0018092852095432E-2</v>
      </c>
      <c r="O68" s="200">
        <f t="shared" si="6"/>
        <v>3.0018092852095436E-2</v>
      </c>
      <c r="P68" s="200">
        <f t="shared" si="6"/>
        <v>3.0018092852095436E-2</v>
      </c>
      <c r="Q68" s="200">
        <f t="shared" si="6"/>
        <v>3.0018092852095432E-2</v>
      </c>
    </row>
    <row r="69" spans="1:17" x14ac:dyDescent="0.25">
      <c r="A69" s="127" t="s">
        <v>305</v>
      </c>
      <c r="B69" s="200">
        <f t="shared" ref="B69:Q69" si="7">IF(B$26=0,0,B$26/B$5)</f>
        <v>0.25515378924281124</v>
      </c>
      <c r="C69" s="200">
        <f t="shared" si="7"/>
        <v>0.25515378924281129</v>
      </c>
      <c r="D69" s="200">
        <f t="shared" si="7"/>
        <v>0.25515378924281118</v>
      </c>
      <c r="E69" s="200">
        <f t="shared" si="7"/>
        <v>0.25515378924281129</v>
      </c>
      <c r="F69" s="200">
        <f t="shared" si="7"/>
        <v>0.25515378924281124</v>
      </c>
      <c r="G69" s="200">
        <f t="shared" si="7"/>
        <v>0.25515378924281118</v>
      </c>
      <c r="H69" s="200">
        <f t="shared" si="7"/>
        <v>0.25515378924281112</v>
      </c>
      <c r="I69" s="200">
        <f t="shared" si="7"/>
        <v>0.25515378924281118</v>
      </c>
      <c r="J69" s="200">
        <f t="shared" si="7"/>
        <v>0.25515378924281129</v>
      </c>
      <c r="K69" s="200">
        <f t="shared" si="7"/>
        <v>0.25515378924281129</v>
      </c>
      <c r="L69" s="200">
        <f t="shared" si="7"/>
        <v>0.25515378924281129</v>
      </c>
      <c r="M69" s="200">
        <f t="shared" si="7"/>
        <v>0.25515378924281118</v>
      </c>
      <c r="N69" s="200">
        <f t="shared" si="7"/>
        <v>0.25515378924281118</v>
      </c>
      <c r="O69" s="200">
        <f t="shared" si="7"/>
        <v>0.25515378924281129</v>
      </c>
      <c r="P69" s="200">
        <f t="shared" si="7"/>
        <v>0.25515378924281124</v>
      </c>
      <c r="Q69" s="200">
        <f t="shared" si="7"/>
        <v>0.25515378924281118</v>
      </c>
    </row>
    <row r="70" spans="1:17" x14ac:dyDescent="0.25">
      <c r="A70" s="127" t="s">
        <v>304</v>
      </c>
      <c r="B70" s="200">
        <f t="shared" ref="B70:Q70" si="8">IF(B$37=0,0,B$37/B$5)</f>
        <v>0.14301029993509767</v>
      </c>
      <c r="C70" s="200">
        <f t="shared" si="8"/>
        <v>0.15514991454983093</v>
      </c>
      <c r="D70" s="200">
        <f t="shared" si="8"/>
        <v>0.16665128839197005</v>
      </c>
      <c r="E70" s="200">
        <f t="shared" si="8"/>
        <v>0.10368156121266373</v>
      </c>
      <c r="F70" s="200">
        <f t="shared" si="8"/>
        <v>0.11747854427157958</v>
      </c>
      <c r="G70" s="200">
        <f t="shared" si="8"/>
        <v>0.13223313563798092</v>
      </c>
      <c r="H70" s="200">
        <f t="shared" si="8"/>
        <v>0.11897607124549135</v>
      </c>
      <c r="I70" s="200">
        <f t="shared" si="8"/>
        <v>0.14041717481900587</v>
      </c>
      <c r="J70" s="200">
        <f t="shared" si="8"/>
        <v>0.13314555179492071</v>
      </c>
      <c r="K70" s="200">
        <f t="shared" si="8"/>
        <v>0.14159205118554991</v>
      </c>
      <c r="L70" s="200">
        <f t="shared" si="8"/>
        <v>0.11994690949372418</v>
      </c>
      <c r="M70" s="200">
        <f t="shared" si="8"/>
        <v>0.13015162801563504</v>
      </c>
      <c r="N70" s="200">
        <f t="shared" si="8"/>
        <v>0.11651573213359984</v>
      </c>
      <c r="O70" s="200">
        <f t="shared" si="8"/>
        <v>0.13859738025874238</v>
      </c>
      <c r="P70" s="200">
        <f t="shared" si="8"/>
        <v>0.14498741664995063</v>
      </c>
      <c r="Q70" s="200">
        <f t="shared" si="8"/>
        <v>0.12986836580563832</v>
      </c>
    </row>
    <row r="71" spans="1:17" x14ac:dyDescent="0.25">
      <c r="A71" s="127" t="s">
        <v>303</v>
      </c>
      <c r="B71" s="200">
        <f t="shared" ref="B71:Q71" si="9">IF(B$38=0,0,B$38/B$5)</f>
        <v>0.31183648883266746</v>
      </c>
      <c r="C71" s="200">
        <f t="shared" si="9"/>
        <v>0.29583838812225149</v>
      </c>
      <c r="D71" s="200">
        <f t="shared" si="9"/>
        <v>0.2806813882607096</v>
      </c>
      <c r="E71" s="200">
        <f t="shared" si="9"/>
        <v>0.36366557425779455</v>
      </c>
      <c r="F71" s="200">
        <f t="shared" si="9"/>
        <v>0.34548332288644101</v>
      </c>
      <c r="G71" s="200">
        <f t="shared" si="9"/>
        <v>0.32603909453884217</v>
      </c>
      <c r="H71" s="200">
        <f t="shared" si="9"/>
        <v>0.3435098181166823</v>
      </c>
      <c r="I71" s="200">
        <f t="shared" si="9"/>
        <v>0.31525381945464587</v>
      </c>
      <c r="J71" s="200">
        <f t="shared" si="9"/>
        <v>0.32483667370162567</v>
      </c>
      <c r="K71" s="200">
        <f t="shared" si="9"/>
        <v>0.31370551738487124</v>
      </c>
      <c r="L71" s="200">
        <f t="shared" si="9"/>
        <v>0.34223040616155326</v>
      </c>
      <c r="M71" s="200">
        <f t="shared" si="9"/>
        <v>0.32878219385695168</v>
      </c>
      <c r="N71" s="200">
        <f t="shared" si="9"/>
        <v>0.3467521576919475</v>
      </c>
      <c r="O71" s="200">
        <f t="shared" si="9"/>
        <v>0.31765202216299465</v>
      </c>
      <c r="P71" s="200">
        <f t="shared" si="9"/>
        <v>0.30923096029454761</v>
      </c>
      <c r="Q71" s="200">
        <f t="shared" si="9"/>
        <v>0.32915548885080453</v>
      </c>
    </row>
    <row r="72" spans="1:17" x14ac:dyDescent="0.25">
      <c r="A72" s="142" t="s">
        <v>310</v>
      </c>
      <c r="B72" s="199">
        <f t="shared" ref="B72:Q72" si="10">IF(B$39=0,0,B$39/B$5)</f>
        <v>0.23157986704450398</v>
      </c>
      <c r="C72" s="199">
        <f t="shared" si="10"/>
        <v>0.21284607853358475</v>
      </c>
      <c r="D72" s="199">
        <f t="shared" si="10"/>
        <v>0.19509721977803973</v>
      </c>
      <c r="E72" s="199">
        <f t="shared" si="10"/>
        <v>0.2922717668296162</v>
      </c>
      <c r="F72" s="199">
        <f t="shared" si="10"/>
        <v>0.27098033617738027</v>
      </c>
      <c r="G72" s="199">
        <f t="shared" si="10"/>
        <v>0.24821112949369095</v>
      </c>
      <c r="H72" s="199">
        <f t="shared" si="10"/>
        <v>0.26866936054026114</v>
      </c>
      <c r="I72" s="199">
        <f t="shared" si="10"/>
        <v>0.23558156388982707</v>
      </c>
      <c r="J72" s="199">
        <f t="shared" si="10"/>
        <v>0.24680309374786832</v>
      </c>
      <c r="K72" s="199">
        <f t="shared" si="10"/>
        <v>0.23376850094871857</v>
      </c>
      <c r="L72" s="199">
        <f t="shared" si="10"/>
        <v>0.26717116813482605</v>
      </c>
      <c r="M72" s="199">
        <f t="shared" si="10"/>
        <v>0.25142330095204746</v>
      </c>
      <c r="N72" s="199">
        <f t="shared" si="10"/>
        <v>0.27246614273229064</v>
      </c>
      <c r="O72" s="199">
        <f t="shared" si="10"/>
        <v>0.23838986114696761</v>
      </c>
      <c r="P72" s="199">
        <f t="shared" si="10"/>
        <v>0.22852879107768495</v>
      </c>
      <c r="Q72" s="199">
        <f t="shared" si="10"/>
        <v>0.25186042968336436</v>
      </c>
    </row>
    <row r="73" spans="1:17" x14ac:dyDescent="0.25">
      <c r="A73" s="142" t="s">
        <v>309</v>
      </c>
      <c r="B73" s="199">
        <f t="shared" ref="B73:Q73" si="11">IF(B$45=0,0,B$45/B$5)</f>
        <v>4.8028948563352707E-2</v>
      </c>
      <c r="C73" s="199">
        <f t="shared" si="11"/>
        <v>4.8028948563352714E-2</v>
      </c>
      <c r="D73" s="199">
        <f t="shared" si="11"/>
        <v>4.80289485633527E-2</v>
      </c>
      <c r="E73" s="199">
        <f t="shared" si="11"/>
        <v>4.8028948563352714E-2</v>
      </c>
      <c r="F73" s="199">
        <f t="shared" si="11"/>
        <v>4.80289485633527E-2</v>
      </c>
      <c r="G73" s="199">
        <f t="shared" si="11"/>
        <v>4.8028948563352693E-2</v>
      </c>
      <c r="H73" s="199">
        <f t="shared" si="11"/>
        <v>4.8028948563352672E-2</v>
      </c>
      <c r="I73" s="199">
        <f t="shared" si="11"/>
        <v>4.8028948563352693E-2</v>
      </c>
      <c r="J73" s="199">
        <f t="shared" si="11"/>
        <v>4.80289485633527E-2</v>
      </c>
      <c r="K73" s="199">
        <f t="shared" si="11"/>
        <v>4.8028948563352707E-2</v>
      </c>
      <c r="L73" s="199">
        <f t="shared" si="11"/>
        <v>4.8028948563352707E-2</v>
      </c>
      <c r="M73" s="199">
        <f t="shared" si="11"/>
        <v>4.80289485633527E-2</v>
      </c>
      <c r="N73" s="199">
        <f t="shared" si="11"/>
        <v>4.8028948563352686E-2</v>
      </c>
      <c r="O73" s="199">
        <f t="shared" si="11"/>
        <v>4.80289485633527E-2</v>
      </c>
      <c r="P73" s="199">
        <f t="shared" si="11"/>
        <v>4.8028948563352693E-2</v>
      </c>
      <c r="Q73" s="199">
        <f t="shared" si="11"/>
        <v>4.8028948563352686E-2</v>
      </c>
    </row>
    <row r="74" spans="1:17" x14ac:dyDescent="0.25">
      <c r="A74" s="142" t="s">
        <v>308</v>
      </c>
      <c r="B74" s="199">
        <f t="shared" ref="B74:Q74" si="12">IF(B$56=0,0,B$56/B$5)</f>
        <v>3.2227673224810745E-2</v>
      </c>
      <c r="C74" s="199">
        <f t="shared" si="12"/>
        <v>3.496336102531402E-2</v>
      </c>
      <c r="D74" s="199">
        <f t="shared" si="12"/>
        <v>3.7555219919317193E-2</v>
      </c>
      <c r="E74" s="199">
        <f t="shared" si="12"/>
        <v>2.336485886482563E-2</v>
      </c>
      <c r="F74" s="199">
        <f t="shared" si="12"/>
        <v>2.6474038145708076E-2</v>
      </c>
      <c r="G74" s="199">
        <f t="shared" si="12"/>
        <v>2.9799016481798515E-2</v>
      </c>
      <c r="H74" s="199">
        <f t="shared" si="12"/>
        <v>2.6811509013068478E-2</v>
      </c>
      <c r="I74" s="199">
        <f t="shared" si="12"/>
        <v>3.1643307001466114E-2</v>
      </c>
      <c r="J74" s="199">
        <f t="shared" si="12"/>
        <v>3.0004631390404667E-2</v>
      </c>
      <c r="K74" s="199">
        <f t="shared" si="12"/>
        <v>3.1908067872799983E-2</v>
      </c>
      <c r="L74" s="199">
        <f t="shared" si="12"/>
        <v>2.7030289463374466E-2</v>
      </c>
      <c r="M74" s="199">
        <f t="shared" si="12"/>
        <v>2.9329944341551565E-2</v>
      </c>
      <c r="N74" s="199">
        <f t="shared" si="12"/>
        <v>2.6257066396304186E-2</v>
      </c>
      <c r="O74" s="199">
        <f t="shared" si="12"/>
        <v>3.1233212452674342E-2</v>
      </c>
      <c r="P74" s="199">
        <f t="shared" si="12"/>
        <v>3.2673220653509999E-2</v>
      </c>
      <c r="Q74" s="199">
        <f t="shared" si="12"/>
        <v>2.9266110604087511E-2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4.5454758767158855E-2</v>
      </c>
      <c r="C76" s="276">
        <f t="shared" si="14"/>
        <v>4.9313244862841485E-2</v>
      </c>
      <c r="D76" s="276">
        <f t="shared" si="14"/>
        <v>5.29688708822443E-2</v>
      </c>
      <c r="E76" s="276">
        <f t="shared" si="14"/>
        <v>3.295441206446572E-2</v>
      </c>
      <c r="F76" s="276">
        <f t="shared" si="14"/>
        <v>3.7339680376903432E-2</v>
      </c>
      <c r="G76" s="276">
        <f t="shared" si="14"/>
        <v>4.2029317358100914E-2</v>
      </c>
      <c r="H76" s="276">
        <f t="shared" si="14"/>
        <v>3.7815658172750066E-2</v>
      </c>
      <c r="I76" s="276">
        <f t="shared" si="14"/>
        <v>4.4630553261272167E-2</v>
      </c>
      <c r="J76" s="276">
        <f t="shared" si="14"/>
        <v>4.2319322038377641E-2</v>
      </c>
      <c r="K76" s="276">
        <f t="shared" si="14"/>
        <v>4.5003978964502853E-2</v>
      </c>
      <c r="L76" s="276">
        <f t="shared" si="14"/>
        <v>3.8124231879646572E-2</v>
      </c>
      <c r="M76" s="276">
        <f t="shared" si="14"/>
        <v>4.1367725662337235E-2</v>
      </c>
      <c r="N76" s="276">
        <f t="shared" si="14"/>
        <v>3.703365770937652E-2</v>
      </c>
      <c r="O76" s="276">
        <f t="shared" si="14"/>
        <v>4.4052145113186995E-2</v>
      </c>
      <c r="P76" s="276">
        <f t="shared" si="14"/>
        <v>4.6083170590425736E-2</v>
      </c>
      <c r="Q76" s="276">
        <f t="shared" si="14"/>
        <v>4.1277692878481126E-2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81.128031398476907</v>
      </c>
      <c r="C80" s="230">
        <f t="shared" si="15"/>
        <v>80.655812289735323</v>
      </c>
      <c r="D80" s="230">
        <f t="shared" si="15"/>
        <v>79.998323280008933</v>
      </c>
      <c r="E80" s="230">
        <f t="shared" si="15"/>
        <v>82.824384465779488</v>
      </c>
      <c r="F80" s="230">
        <f t="shared" si="15"/>
        <v>82.04760087914606</v>
      </c>
      <c r="G80" s="230">
        <f t="shared" si="15"/>
        <v>81.217186589517084</v>
      </c>
      <c r="H80" s="230">
        <f t="shared" si="15"/>
        <v>82.10100949688173</v>
      </c>
      <c r="I80" s="230">
        <f t="shared" si="15"/>
        <v>79.458288173322657</v>
      </c>
      <c r="J80" s="230">
        <f t="shared" si="15"/>
        <v>79.621594901305158</v>
      </c>
      <c r="K80" s="230">
        <f t="shared" si="15"/>
        <v>79.352970224902521</v>
      </c>
      <c r="L80" s="230">
        <f t="shared" si="15"/>
        <v>77.504757599641025</v>
      </c>
      <c r="M80" s="230">
        <f t="shared" si="15"/>
        <v>73.153275438457243</v>
      </c>
      <c r="N80" s="230">
        <f t="shared" si="15"/>
        <v>73.486554781886014</v>
      </c>
      <c r="O80" s="230">
        <f t="shared" si="15"/>
        <v>71.071889524136466</v>
      </c>
      <c r="P80" s="230">
        <f t="shared" si="15"/>
        <v>70.74695160231127</v>
      </c>
      <c r="Q80" s="230">
        <f t="shared" si="15"/>
        <v>68.746342574302005</v>
      </c>
    </row>
    <row r="81" spans="1:17" x14ac:dyDescent="0.25">
      <c r="A81" s="132" t="s">
        <v>83</v>
      </c>
      <c r="B81" s="275">
        <f>IF(B$6=0,0,B$6/TEL!B$5*1000)</f>
        <v>3.1570261169076645</v>
      </c>
      <c r="C81" s="275">
        <f>IF(C$6=0,0,C$6/TEL!C$5*1000)</f>
        <v>3.1386501248676559</v>
      </c>
      <c r="D81" s="275">
        <f>IF(D$6=0,0,D$6/TEL!D$5*1000)</f>
        <v>3.1130645172853542</v>
      </c>
      <c r="E81" s="275">
        <f>IF(E$6=0,0,E$6/TEL!E$5*1000)</f>
        <v>3.2230382072376567</v>
      </c>
      <c r="F81" s="275">
        <f>IF(F$6=0,0,F$6/TEL!F$5*1000)</f>
        <v>3.1928103559276475</v>
      </c>
      <c r="G81" s="275">
        <f>IF(G$6=0,0,G$6/TEL!G$5*1000)</f>
        <v>3.1604955128947227</v>
      </c>
      <c r="H81" s="275">
        <f>IF(H$6=0,0,H$6/TEL!H$5*1000)</f>
        <v>3.1948887053976507</v>
      </c>
      <c r="I81" s="275">
        <f>IF(I$6=0,0,I$6/TEL!I$5*1000)</f>
        <v>3.0920495252232203</v>
      </c>
      <c r="J81" s="275">
        <f>IF(J$6=0,0,J$6/TEL!J$5*1000)</f>
        <v>3.098404463170318</v>
      </c>
      <c r="K81" s="275">
        <f>IF(K$6=0,0,K$6/TEL!K$5*1000)</f>
        <v>3.0879511697225377</v>
      </c>
      <c r="L81" s="275">
        <f>IF(L$6=0,0,L$6/TEL!L$5*1000)</f>
        <v>3.0160295980170697</v>
      </c>
      <c r="M81" s="275">
        <f>IF(M$6=0,0,M$6/TEL!M$5*1000)</f>
        <v>2.8466954900237513</v>
      </c>
      <c r="N81" s="275">
        <f>IF(N$6=0,0,N$6/TEL!N$5*1000)</f>
        <v>2.8596647630763967</v>
      </c>
      <c r="O81" s="275">
        <f>IF(O$6=0,0,O$6/TEL!O$5*1000)</f>
        <v>2.765700184485032</v>
      </c>
      <c r="P81" s="275">
        <f>IF(P$6=0,0,P$6/TEL!P$5*1000)</f>
        <v>2.7530555105308818</v>
      </c>
      <c r="Q81" s="275">
        <f>IF(Q$6=0,0,Q$6/TEL!Q$5*1000)</f>
        <v>2.6752035666062928</v>
      </c>
    </row>
    <row r="82" spans="1:17" x14ac:dyDescent="0.25">
      <c r="A82" s="76" t="s">
        <v>82</v>
      </c>
      <c r="B82" s="274">
        <f>IF(B$7=0,0,B$7/TEL!B$5*1000)</f>
        <v>2.5903804036165448</v>
      </c>
      <c r="C82" s="274">
        <f>IF(C$7=0,0,C$7/TEL!C$5*1000)</f>
        <v>2.5753026665580765</v>
      </c>
      <c r="D82" s="274">
        <f>IF(D$7=0,0,D$7/TEL!D$5*1000)</f>
        <v>2.5543093475161882</v>
      </c>
      <c r="E82" s="274">
        <f>IF(E$7=0,0,E$7/TEL!E$5*1000)</f>
        <v>2.6445441700411538</v>
      </c>
      <c r="F82" s="274">
        <f>IF(F$7=0,0,F$7/TEL!F$5*1000)</f>
        <v>2.6197418305047364</v>
      </c>
      <c r="G82" s="274">
        <f>IF(G$7=0,0,G$7/TEL!G$5*1000)</f>
        <v>2.5932270875033621</v>
      </c>
      <c r="H82" s="274">
        <f>IF(H$7=0,0,H$7/TEL!H$5*1000)</f>
        <v>2.6214471428903803</v>
      </c>
      <c r="I82" s="274">
        <f>IF(I$7=0,0,I$7/TEL!I$5*1000)</f>
        <v>2.5370662771062316</v>
      </c>
      <c r="J82" s="274">
        <f>IF(J$7=0,0,J$7/TEL!J$5*1000)</f>
        <v>2.5422805851653889</v>
      </c>
      <c r="K82" s="274">
        <f>IF(K$7=0,0,K$7/TEL!K$5*1000)</f>
        <v>2.5337035238749022</v>
      </c>
      <c r="L82" s="274">
        <f>IF(L$7=0,0,L$7/TEL!L$5*1000)</f>
        <v>2.474690952219134</v>
      </c>
      <c r="M82" s="274">
        <f>IF(M$7=0,0,M$7/TEL!M$5*1000)</f>
        <v>2.3357501456605139</v>
      </c>
      <c r="N82" s="274">
        <f>IF(N$7=0,0,N$7/TEL!N$5*1000)</f>
        <v>2.3463916004729413</v>
      </c>
      <c r="O82" s="274">
        <f>IF(O$7=0,0,O$7/TEL!O$5*1000)</f>
        <v>2.2692924590646415</v>
      </c>
      <c r="P82" s="274">
        <f>IF(P$7=0,0,P$7/TEL!P$5*1000)</f>
        <v>2.2589173419740569</v>
      </c>
      <c r="Q82" s="274">
        <f>IF(Q$7=0,0,Q$7/TEL!Q$5*1000)</f>
        <v>2.1950388238820859</v>
      </c>
    </row>
    <row r="83" spans="1:17" x14ac:dyDescent="0.25">
      <c r="A83" s="76" t="s">
        <v>81</v>
      </c>
      <c r="B83" s="274">
        <f>IF(B$8=0,0,B$8/TEL!B$5*1000)</f>
        <v>1.8618359150993919</v>
      </c>
      <c r="C83" s="274">
        <f>IF(C$8=0,0,C$8/TEL!C$5*1000)</f>
        <v>1.8509987915886175</v>
      </c>
      <c r="D83" s="274">
        <f>IF(D$8=0,0,D$8/TEL!D$5*1000)</f>
        <v>1.8359098435272603</v>
      </c>
      <c r="E83" s="274">
        <f>IF(E$8=0,0,E$8/TEL!E$5*1000)</f>
        <v>1.9007661222170795</v>
      </c>
      <c r="F83" s="274">
        <f>IF(F$8=0,0,F$8/TEL!F$5*1000)</f>
        <v>1.8829394406752793</v>
      </c>
      <c r="G83" s="274">
        <f>IF(G$8=0,0,G$8/TEL!G$5*1000)</f>
        <v>1.8638819691430417</v>
      </c>
      <c r="H83" s="274">
        <f>IF(H$8=0,0,H$8/TEL!H$5*1000)</f>
        <v>1.8841651339524608</v>
      </c>
      <c r="I83" s="274">
        <f>IF(I$8=0,0,I$8/TEL!I$5*1000)</f>
        <v>1.8235163866701045</v>
      </c>
      <c r="J83" s="274">
        <f>IF(J$8=0,0,J$8/TEL!J$5*1000)</f>
        <v>1.8272641705876234</v>
      </c>
      <c r="K83" s="274">
        <f>IF(K$8=0,0,K$8/TEL!K$5*1000)</f>
        <v>1.8210994077850862</v>
      </c>
      <c r="L83" s="274">
        <f>IF(L$8=0,0,L$8/TEL!L$5*1000)</f>
        <v>1.7786841219075029</v>
      </c>
      <c r="M83" s="274">
        <f>IF(M$8=0,0,M$8/TEL!M$5*1000)</f>
        <v>1.6788204171934946</v>
      </c>
      <c r="N83" s="274">
        <f>IF(N$8=0,0,N$8/TEL!N$5*1000)</f>
        <v>1.6864689628399263</v>
      </c>
      <c r="O83" s="274">
        <f>IF(O$8=0,0,O$8/TEL!O$5*1000)</f>
        <v>1.6310539549527112</v>
      </c>
      <c r="P83" s="274">
        <f>IF(P$8=0,0,P$8/TEL!P$5*1000)</f>
        <v>1.6235968395438534</v>
      </c>
      <c r="Q83" s="274">
        <f>IF(Q$8=0,0,Q$8/TEL!Q$5*1000)</f>
        <v>1.5776841546652496</v>
      </c>
    </row>
    <row r="84" spans="1:17" x14ac:dyDescent="0.25">
      <c r="A84" s="76" t="s">
        <v>80</v>
      </c>
      <c r="B84" s="274">
        <f>IF(B$9=0,0,B$9/TEL!B$5*1000)</f>
        <v>3.6427224425857667</v>
      </c>
      <c r="C84" s="274">
        <f>IF(C$9=0,0,C$9/TEL!C$5*1000)</f>
        <v>3.6215193748472956</v>
      </c>
      <c r="D84" s="274">
        <f>IF(D$9=0,0,D$9/TEL!D$5*1000)</f>
        <v>3.5919975199446403</v>
      </c>
      <c r="E84" s="274">
        <f>IF(E$9=0,0,E$9/TEL!E$5*1000)</f>
        <v>3.7188902391203738</v>
      </c>
      <c r="F84" s="274">
        <f>IF(F$9=0,0,F$9/TEL!F$5*1000)</f>
        <v>3.6840119491472856</v>
      </c>
      <c r="G84" s="274">
        <f>IF(G$9=0,0,G$9/TEL!G$5*1000)</f>
        <v>3.6467255918016037</v>
      </c>
      <c r="H84" s="274">
        <f>IF(H$9=0,0,H$9/TEL!H$5*1000)</f>
        <v>3.6864100446895978</v>
      </c>
      <c r="I84" s="274">
        <f>IF(I$9=0,0,I$9/TEL!I$5*1000)</f>
        <v>3.5677494521806397</v>
      </c>
      <c r="J84" s="274">
        <f>IF(J$9=0,0,J$9/TEL!J$5*1000)</f>
        <v>3.5750820728888284</v>
      </c>
      <c r="K84" s="274">
        <f>IF(K$9=0,0,K$9/TEL!K$5*1000)</f>
        <v>3.5630205804490824</v>
      </c>
      <c r="L84" s="274">
        <f>IF(L$9=0,0,L$9/TEL!L$5*1000)</f>
        <v>3.4800341515581583</v>
      </c>
      <c r="M84" s="274">
        <f>IF(M$9=0,0,M$9/TEL!M$5*1000)</f>
        <v>3.2846486423350982</v>
      </c>
      <c r="N84" s="274">
        <f>IF(N$9=0,0,N$9/TEL!N$5*1000)</f>
        <v>3.2996131881650741</v>
      </c>
      <c r="O84" s="274">
        <f>IF(O$9=0,0,O$9/TEL!O$5*1000)</f>
        <v>3.1911925205596523</v>
      </c>
      <c r="P84" s="274">
        <f>IF(P$9=0,0,P$9/TEL!P$5*1000)</f>
        <v>3.176602512151018</v>
      </c>
      <c r="Q84" s="274">
        <f>IF(Q$9=0,0,Q$9/TEL!Q$5*1000)</f>
        <v>3.086773346084184</v>
      </c>
    </row>
    <row r="85" spans="1:17" x14ac:dyDescent="0.25">
      <c r="A85" s="129" t="s">
        <v>79</v>
      </c>
      <c r="B85" s="273">
        <f>IF(B$10=0,0,B$10/TEL!B$5*1000)</f>
        <v>6.1521534585892965</v>
      </c>
      <c r="C85" s="273">
        <f>IF(C$10=0,0,C$10/TEL!C$5*1000)</f>
        <v>6.1163438330754332</v>
      </c>
      <c r="D85" s="273">
        <f>IF(D$10=0,0,D$10/TEL!D$5*1000)</f>
        <v>6.0664847003509479</v>
      </c>
      <c r="E85" s="273">
        <f>IF(E$10=0,0,E$10/TEL!E$5*1000)</f>
        <v>6.2807924038477401</v>
      </c>
      <c r="F85" s="273">
        <f>IF(F$10=0,0,F$10/TEL!F$5*1000)</f>
        <v>6.2218868474487499</v>
      </c>
      <c r="G85" s="273">
        <f>IF(G$10=0,0,G$10/TEL!G$5*1000)</f>
        <v>6.1589143328204852</v>
      </c>
      <c r="H85" s="273">
        <f>IF(H$10=0,0,H$10/TEL!H$5*1000)</f>
        <v>6.2259369643646538</v>
      </c>
      <c r="I85" s="273">
        <f>IF(I$10=0,0,I$10/TEL!I$5*1000)</f>
        <v>6.0255324081273018</v>
      </c>
      <c r="J85" s="273">
        <f>IF(J$10=0,0,J$10/TEL!J$5*1000)</f>
        <v>6.0379163897677994</v>
      </c>
      <c r="K85" s="273">
        <f>IF(K$10=0,0,K$10/TEL!K$5*1000)</f>
        <v>6.0175458692028947</v>
      </c>
      <c r="L85" s="273">
        <f>IF(L$10=0,0,L$10/TEL!L$5*1000)</f>
        <v>5.8773910115204444</v>
      </c>
      <c r="M85" s="273">
        <f>IF(M$10=0,0,M$10/TEL!M$5*1000)</f>
        <v>5.5474065959437215</v>
      </c>
      <c r="N85" s="273">
        <f>IF(N$10=0,0,N$10/TEL!N$5*1000)</f>
        <v>5.5726800511232355</v>
      </c>
      <c r="O85" s="273">
        <f>IF(O$10=0,0,O$10/TEL!O$5*1000)</f>
        <v>5.3895695902785246</v>
      </c>
      <c r="P85" s="273">
        <f>IF(P$10=0,0,P$10/TEL!P$5*1000)</f>
        <v>5.3649286871883861</v>
      </c>
      <c r="Q85" s="273">
        <f>IF(Q$10=0,0,Q$10/TEL!Q$5*1000)</f>
        <v>5.2132172067199551</v>
      </c>
    </row>
    <row r="86" spans="1:17" x14ac:dyDescent="0.25">
      <c r="A86" s="127" t="s">
        <v>306</v>
      </c>
      <c r="B86" s="296">
        <f>IF(B$15=0,0,B$15/TEL!B$5*1000)</f>
        <v>2.4353087794271939</v>
      </c>
      <c r="C86" s="296">
        <f>IF(C$15=0,0,C$15/TEL!C$5*1000)</f>
        <v>2.4211336623744555</v>
      </c>
      <c r="D86" s="296">
        <f>IF(D$15=0,0,D$15/TEL!D$5*1000)</f>
        <v>2.4013970962312561</v>
      </c>
      <c r="E86" s="296">
        <f>IF(E$15=0,0,E$15/TEL!E$5*1000)</f>
        <v>2.48623006331142</v>
      </c>
      <c r="F86" s="296">
        <f>IF(F$15=0,0,F$15/TEL!F$5*1000)</f>
        <v>2.4629125014818731</v>
      </c>
      <c r="G86" s="296">
        <f>IF(G$15=0,0,G$15/TEL!G$5*1000)</f>
        <v>2.4379850482300842</v>
      </c>
      <c r="H86" s="296">
        <f>IF(H$15=0,0,H$15/TEL!H$5*1000)</f>
        <v>2.4645157263281647</v>
      </c>
      <c r="I86" s="296">
        <f>IF(I$15=0,0,I$15/TEL!I$5*1000)</f>
        <v>2.3851862722553565</v>
      </c>
      <c r="J86" s="296">
        <f>IF(J$15=0,0,J$15/TEL!J$5*1000)</f>
        <v>2.3900884287793067</v>
      </c>
      <c r="K86" s="296">
        <f>IF(K$15=0,0,K$15/TEL!K$5*1000)</f>
        <v>2.3820248283006884</v>
      </c>
      <c r="L86" s="296">
        <f>IF(L$15=0,0,L$15/TEL!L$5*1000)</f>
        <v>2.3265450101051739</v>
      </c>
      <c r="M86" s="296">
        <f>IF(M$15=0,0,M$15/TEL!M$5*1000)</f>
        <v>2.195921814546522</v>
      </c>
      <c r="N86" s="296">
        <f>IF(N$15=0,0,N$15/TEL!N$5*1000)</f>
        <v>2.2059262248232518</v>
      </c>
      <c r="O86" s="296">
        <f>IF(O$15=0,0,O$15/TEL!O$5*1000)</f>
        <v>2.1334425789093965</v>
      </c>
      <c r="P86" s="296">
        <f>IF(P$15=0,0,P$15/TEL!P$5*1000)</f>
        <v>2.1236885622008819</v>
      </c>
      <c r="Q86" s="296">
        <f>IF(Q$15=0,0,Q$15/TEL!Q$5*1000)</f>
        <v>2.0636340946373593</v>
      </c>
    </row>
    <row r="87" spans="1:17" x14ac:dyDescent="0.25">
      <c r="A87" s="127" t="s">
        <v>305</v>
      </c>
      <c r="B87" s="296">
        <f>IF(B$26=0,0,B$26/TEL!B$5*1000)</f>
        <v>20.700124625131153</v>
      </c>
      <c r="C87" s="296">
        <f>IF(C$26=0,0,C$26/TEL!C$5*1000)</f>
        <v>20.579636130182873</v>
      </c>
      <c r="D87" s="296">
        <f>IF(D$26=0,0,D$26/TEL!D$5*1000)</f>
        <v>20.411875317965674</v>
      </c>
      <c r="E87" s="296">
        <f>IF(E$26=0,0,E$26/TEL!E$5*1000)</f>
        <v>21.132955538147069</v>
      </c>
      <c r="F87" s="296">
        <f>IF(F$26=0,0,F$26/TEL!F$5*1000)</f>
        <v>20.934756262595926</v>
      </c>
      <c r="G87" s="296">
        <f>IF(G$26=0,0,G$26/TEL!G$5*1000)</f>
        <v>20.722872909955719</v>
      </c>
      <c r="H87" s="296">
        <f>IF(H$26=0,0,H$26/TEL!H$5*1000)</f>
        <v>20.948383673789404</v>
      </c>
      <c r="I87" s="296">
        <f>IF(I$26=0,0,I$26/TEL!I$5*1000)</f>
        <v>20.274083314170529</v>
      </c>
      <c r="J87" s="296">
        <f>IF(J$26=0,0,J$26/TEL!J$5*1000)</f>
        <v>20.315751644624108</v>
      </c>
      <c r="K87" s="296">
        <f>IF(K$26=0,0,K$26/TEL!K$5*1000)</f>
        <v>20.247211040555854</v>
      </c>
      <c r="L87" s="296">
        <f>IF(L$26=0,0,L$26/TEL!L$5*1000)</f>
        <v>19.77563258589398</v>
      </c>
      <c r="M87" s="296">
        <f>IF(M$26=0,0,M$26/TEL!M$5*1000)</f>
        <v>18.665335423645438</v>
      </c>
      <c r="N87" s="296">
        <f>IF(N$26=0,0,N$26/TEL!N$5*1000)</f>
        <v>18.750372910997644</v>
      </c>
      <c r="O87" s="296">
        <f>IF(O$26=0,0,O$26/TEL!O$5*1000)</f>
        <v>18.13426192072988</v>
      </c>
      <c r="P87" s="296">
        <f>IF(P$26=0,0,P$26/TEL!P$5*1000)</f>
        <v>18.051352778707496</v>
      </c>
      <c r="Q87" s="296">
        <f>IF(Q$26=0,0,Q$26/TEL!Q$5*1000)</f>
        <v>17.540889804417553</v>
      </c>
    </row>
    <row r="88" spans="1:17" x14ac:dyDescent="0.25">
      <c r="A88" s="127" t="s">
        <v>304</v>
      </c>
      <c r="B88" s="296">
        <f>IF(B$37=0,0,B$37/TEL!B$5*1000)</f>
        <v>11.602144103440207</v>
      </c>
      <c r="C88" s="296">
        <f>IF(C$37=0,0,C$37/TEL!C$5*1000)</f>
        <v>12.513742384699638</v>
      </c>
      <c r="D88" s="296">
        <f>IF(D$37=0,0,D$37/TEL!D$5*1000)</f>
        <v>13.331823643810818</v>
      </c>
      <c r="E88" s="296">
        <f>IF(E$37=0,0,E$37/TEL!E$5*1000)</f>
        <v>8.5873614878899112</v>
      </c>
      <c r="F88" s="296">
        <f>IF(F$37=0,0,F$37/TEL!F$5*1000)</f>
        <v>9.6388327122576527</v>
      </c>
      <c r="G88" s="296">
        <f>IF(G$37=0,0,G$37/TEL!G$5*1000)</f>
        <v>10.73960325042682</v>
      </c>
      <c r="H88" s="296">
        <f>IF(H$37=0,0,H$37/TEL!H$5*1000)</f>
        <v>9.7680555552277681</v>
      </c>
      <c r="I88" s="296">
        <f>IF(I$37=0,0,I$37/TEL!I$5*1000)</f>
        <v>11.157308341252397</v>
      </c>
      <c r="J88" s="296">
        <f>IF(J$37=0,0,J$37/TEL!J$5*1000)</f>
        <v>10.601261187925918</v>
      </c>
      <c r="K88" s="296">
        <f>IF(K$37=0,0,K$37/TEL!K$5*1000)</f>
        <v>11.235749821809815</v>
      </c>
      <c r="L88" s="296">
        <f>IF(L$37=0,0,L$37/TEL!L$5*1000)</f>
        <v>9.2964561451371708</v>
      </c>
      <c r="M88" s="296">
        <f>IF(M$37=0,0,M$37/TEL!M$5*1000)</f>
        <v>9.5210178929913809</v>
      </c>
      <c r="N88" s="296">
        <f>IF(N$37=0,0,N$37/TEL!N$5*1000)</f>
        <v>8.5623397323873398</v>
      </c>
      <c r="O88" s="296">
        <f>IF(O$37=0,0,O$37/TEL!O$5*1000)</f>
        <v>9.8503776980840705</v>
      </c>
      <c r="P88" s="296">
        <f>IF(P$37=0,0,P$37/TEL!P$5*1000)</f>
        <v>10.257417748678197</v>
      </c>
      <c r="Q88" s="296">
        <f>IF(Q$37=0,0,Q$37/TEL!Q$5*1000)</f>
        <v>8.9279751652391806</v>
      </c>
    </row>
    <row r="89" spans="1:17" x14ac:dyDescent="0.25">
      <c r="A89" s="127" t="s">
        <v>303</v>
      </c>
      <c r="B89" s="296">
        <f>IF(B$38=0,0,B$38/TEL!B$5*1000)</f>
        <v>25.298680457207443</v>
      </c>
      <c r="C89" s="296">
        <f>IF(C$38=0,0,C$38/TEL!C$5*1000)</f>
        <v>23.861085500486173</v>
      </c>
      <c r="D89" s="296">
        <f>IF(D$38=0,0,D$38/TEL!D$5*1000)</f>
        <v>22.45404043676195</v>
      </c>
      <c r="E89" s="296">
        <f>IF(E$38=0,0,E$38/TEL!E$5*1000)</f>
        <v>30.120377339296052</v>
      </c>
      <c r="F89" s="296">
        <f>IF(F$38=0,0,F$38/TEL!F$5*1000)</f>
        <v>28.346077786587863</v>
      </c>
      <c r="G89" s="296">
        <f>IF(G$38=0,0,G$38/TEL!G$5*1000)</f>
        <v>26.479977976638352</v>
      </c>
      <c r="H89" s="296">
        <f>IF(H$38=0,0,H$38/TEL!H$5*1000)</f>
        <v>28.202502839469865</v>
      </c>
      <c r="I89" s="296">
        <f>IF(I$38=0,0,I$38/TEL!I$5*1000)</f>
        <v>25.049528833967887</v>
      </c>
      <c r="J89" s="296">
        <f>IF(J$38=0,0,J$38/TEL!J$5*1000)</f>
        <v>25.864014042558281</v>
      </c>
      <c r="K89" s="296">
        <f>IF(K$38=0,0,K$38/TEL!K$5*1000)</f>
        <v>24.89346458042932</v>
      </c>
      <c r="L89" s="296">
        <f>IF(L$38=0,0,L$38/TEL!L$5*1000)</f>
        <v>26.524484672777877</v>
      </c>
      <c r="M89" s="296">
        <f>IF(M$38=0,0,M$38/TEL!M$5*1000)</f>
        <v>24.051494386477835</v>
      </c>
      <c r="N89" s="296">
        <f>IF(N$38=0,0,N$38/TEL!N$5*1000)</f>
        <v>25.481621431966481</v>
      </c>
      <c r="O89" s="296">
        <f>IF(O$38=0,0,O$38/TEL!O$5*1000)</f>
        <v>22.576129426286901</v>
      </c>
      <c r="P89" s="296">
        <f>IF(P$38=0,0,P$38/TEL!P$5*1000)</f>
        <v>21.8771477818946</v>
      </c>
      <c r="Q89" s="296">
        <f>IF(Q$38=0,0,Q$38/TEL!Q$5*1000)</f>
        <v>22.628235996749257</v>
      </c>
    </row>
    <row r="90" spans="1:17" x14ac:dyDescent="0.25">
      <c r="A90" s="72" t="s">
        <v>302</v>
      </c>
      <c r="B90" s="272">
        <f>IF(B$58=0,0,B$58/TEL!B$5*1000)</f>
        <v>3.6876550964722581</v>
      </c>
      <c r="C90" s="272">
        <f>IF(C$58=0,0,C$58/TEL!C$5*1000)</f>
        <v>3.9773998210550965</v>
      </c>
      <c r="D90" s="272">
        <f>IF(D$58=0,0,D$58/TEL!D$5*1000)</f>
        <v>4.2374208566148317</v>
      </c>
      <c r="E90" s="272">
        <f>IF(E$58=0,0,E$58/TEL!E$5*1000)</f>
        <v>2.7294288946710306</v>
      </c>
      <c r="F90" s="272">
        <f>IF(F$58=0,0,F$58/TEL!F$5*1000)</f>
        <v>3.0636311925190554</v>
      </c>
      <c r="G90" s="272">
        <f>IF(G$58=0,0,G$58/TEL!G$5*1000)</f>
        <v>3.413502910102912</v>
      </c>
      <c r="H90" s="272">
        <f>IF(H$58=0,0,H$58/TEL!H$5*1000)</f>
        <v>3.1047037107717883</v>
      </c>
      <c r="I90" s="272">
        <f>IF(I$58=0,0,I$58/TEL!I$5*1000)</f>
        <v>3.5462673623689898</v>
      </c>
      <c r="J90" s="272">
        <f>IF(J$58=0,0,J$58/TEL!J$5*1000)</f>
        <v>3.3695319158375798</v>
      </c>
      <c r="K90" s="272">
        <f>IF(K$58=0,0,K$58/TEL!K$5*1000)</f>
        <v>3.5711994027723333</v>
      </c>
      <c r="L90" s="272">
        <f>IF(L$58=0,0,L$58/TEL!L$5*1000)</f>
        <v>2.9548093505045139</v>
      </c>
      <c r="M90" s="272">
        <f>IF(M$58=0,0,M$58/TEL!M$5*1000)</f>
        <v>3.0261846296394923</v>
      </c>
      <c r="N90" s="272">
        <f>IF(N$58=0,0,N$58/TEL!N$5*1000)</f>
        <v>2.7214759160337127</v>
      </c>
      <c r="O90" s="272">
        <f>IF(O$58=0,0,O$58/TEL!O$5*1000)</f>
        <v>3.1308691907856541</v>
      </c>
      <c r="P90" s="272">
        <f>IF(P$58=0,0,P$58/TEL!P$5*1000)</f>
        <v>3.2602438394419035</v>
      </c>
      <c r="Q90" s="272">
        <f>IF(Q$58=0,0,Q$58/TEL!Q$5*1000)</f>
        <v>2.8376904153008899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392.90613745193025</v>
      </c>
      <c r="C5" s="96">
        <v>388.98375053259952</v>
      </c>
      <c r="D5" s="96">
        <v>371.39301163956367</v>
      </c>
      <c r="E5" s="96">
        <v>357.40658729683099</v>
      </c>
      <c r="F5" s="96">
        <v>324.23281161669217</v>
      </c>
      <c r="G5" s="96">
        <v>320.19875373247157</v>
      </c>
      <c r="H5" s="96">
        <v>297.21522433500695</v>
      </c>
      <c r="I5" s="96">
        <v>301.36215335171562</v>
      </c>
      <c r="J5" s="96">
        <v>258.42900154339901</v>
      </c>
      <c r="K5" s="96">
        <v>217.44627673750261</v>
      </c>
      <c r="L5" s="96">
        <v>260.92866207781975</v>
      </c>
      <c r="M5" s="96">
        <v>269.0971150206588</v>
      </c>
      <c r="N5" s="96">
        <v>268.04300423463076</v>
      </c>
      <c r="O5" s="96">
        <v>238.19304749827472</v>
      </c>
      <c r="P5" s="96">
        <v>228.20200440666585</v>
      </c>
      <c r="Q5" s="96">
        <v>256.84993361695751</v>
      </c>
    </row>
    <row r="6" spans="1:17" x14ac:dyDescent="0.25">
      <c r="A6" s="132" t="s">
        <v>83</v>
      </c>
      <c r="B6" s="160">
        <v>15.575432137101352</v>
      </c>
      <c r="C6" s="160">
        <v>15.330188079829011</v>
      </c>
      <c r="D6" s="160">
        <v>14.517604683747448</v>
      </c>
      <c r="E6" s="160">
        <v>14.46442333352117</v>
      </c>
      <c r="F6" s="160">
        <v>12.998798247217119</v>
      </c>
      <c r="G6" s="160">
        <v>12.707143451772557</v>
      </c>
      <c r="H6" s="160">
        <v>11.923394217819331</v>
      </c>
      <c r="I6" s="160">
        <v>11.92367773719659</v>
      </c>
      <c r="J6" s="160">
        <v>10.246002021504088</v>
      </c>
      <c r="K6" s="160">
        <v>8.5920634977350527</v>
      </c>
      <c r="L6" s="160">
        <v>10.360085855070235</v>
      </c>
      <c r="M6" s="160">
        <v>10.609408721770295</v>
      </c>
      <c r="N6" s="160">
        <v>10.615995518914593</v>
      </c>
      <c r="O6" s="160">
        <v>9.3891752614767228</v>
      </c>
      <c r="P6" s="160">
        <v>8.954218529419995</v>
      </c>
      <c r="Q6" s="160">
        <v>10.11099440018614</v>
      </c>
    </row>
    <row r="7" spans="1:17" x14ac:dyDescent="0.25">
      <c r="A7" s="76" t="s">
        <v>82</v>
      </c>
      <c r="B7" s="159">
        <v>3.2500369487966552</v>
      </c>
      <c r="C7" s="159">
        <v>3.1988632644589154</v>
      </c>
      <c r="D7" s="159">
        <v>3.0293061030269106</v>
      </c>
      <c r="E7" s="159">
        <v>3.018209052768472</v>
      </c>
      <c r="F7" s="159">
        <v>2.7123853913995539</v>
      </c>
      <c r="G7" s="159">
        <v>2.6515274419606651</v>
      </c>
      <c r="H7" s="159">
        <v>2.4879869413493543</v>
      </c>
      <c r="I7" s="159">
        <v>2.4880461017272935</v>
      </c>
      <c r="J7" s="159">
        <v>2.1379750400640085</v>
      </c>
      <c r="K7" s="159">
        <v>1.7928570834017841</v>
      </c>
      <c r="L7" s="159">
        <v>2.1617802655682912</v>
      </c>
      <c r="M7" s="159">
        <v>2.2138050518998962</v>
      </c>
      <c r="N7" s="159">
        <v>2.2151794814441135</v>
      </c>
      <c r="O7" s="159">
        <v>1.9591858671990492</v>
      </c>
      <c r="P7" s="159">
        <v>1.868425916664842</v>
      </c>
      <c r="Q7" s="159">
        <v>2.1098037666258045</v>
      </c>
    </row>
    <row r="8" spans="1:17" x14ac:dyDescent="0.25">
      <c r="A8" s="76" t="s">
        <v>81</v>
      </c>
      <c r="B8" s="159">
        <v>12.596816872868567</v>
      </c>
      <c r="C8" s="159">
        <v>12.398472810795315</v>
      </c>
      <c r="D8" s="159">
        <v>11.741286278551982</v>
      </c>
      <c r="E8" s="159">
        <v>11.698275226020305</v>
      </c>
      <c r="F8" s="159">
        <v>10.512933422727642</v>
      </c>
      <c r="G8" s="159">
        <v>10.277054121532673</v>
      </c>
      <c r="H8" s="159">
        <v>9.6431875624891852</v>
      </c>
      <c r="I8" s="159">
        <v>9.6434168621737015</v>
      </c>
      <c r="J8" s="159">
        <v>8.2865765782822152</v>
      </c>
      <c r="K8" s="159">
        <v>6.9489340320267701</v>
      </c>
      <c r="L8" s="159">
        <v>8.3788432420214711</v>
      </c>
      <c r="M8" s="159">
        <v>8.5804860899626263</v>
      </c>
      <c r="N8" s="159">
        <v>8.58581324086766</v>
      </c>
      <c r="O8" s="159">
        <v>7.5936076967236783</v>
      </c>
      <c r="P8" s="159">
        <v>7.2418312417841966</v>
      </c>
      <c r="Q8" s="159">
        <v>8.1773875511519361</v>
      </c>
    </row>
    <row r="9" spans="1:17" x14ac:dyDescent="0.25">
      <c r="A9" s="76" t="s">
        <v>80</v>
      </c>
      <c r="B9" s="159">
        <v>17.327855758458554</v>
      </c>
      <c r="C9" s="159">
        <v>17.055018792355277</v>
      </c>
      <c r="D9" s="159">
        <v>16.151009981872278</v>
      </c>
      <c r="E9" s="159">
        <v>16.091845089518113</v>
      </c>
      <c r="F9" s="159">
        <v>14.461319536974363</v>
      </c>
      <c r="G9" s="159">
        <v>14.136850065935556</v>
      </c>
      <c r="H9" s="159">
        <v>13.264919607942415</v>
      </c>
      <c r="I9" s="159">
        <v>13.265235026662788</v>
      </c>
      <c r="J9" s="159">
        <v>11.398800596137985</v>
      </c>
      <c r="K9" s="159">
        <v>9.558774077389895</v>
      </c>
      <c r="L9" s="159">
        <v>11.525720234386563</v>
      </c>
      <c r="M9" s="159">
        <v>11.80309492508122</v>
      </c>
      <c r="N9" s="159">
        <v>11.810422816199868</v>
      </c>
      <c r="O9" s="159">
        <v>10.445570510638436</v>
      </c>
      <c r="P9" s="159">
        <v>9.961675909968168</v>
      </c>
      <c r="Q9" s="159">
        <v>11.248602992123041</v>
      </c>
    </row>
    <row r="10" spans="1:17" x14ac:dyDescent="0.25">
      <c r="A10" s="129" t="s">
        <v>79</v>
      </c>
      <c r="B10" s="158">
        <v>45.88982921101946</v>
      </c>
      <c r="C10" s="158">
        <v>45.167267692072123</v>
      </c>
      <c r="D10" s="158">
        <v>42.773156701272178</v>
      </c>
      <c r="E10" s="158">
        <v>42.61646871614191</v>
      </c>
      <c r="F10" s="158">
        <v>38.298303781400321</v>
      </c>
      <c r="G10" s="158">
        <v>37.439002502712555</v>
      </c>
      <c r="H10" s="158">
        <v>35.12984548069273</v>
      </c>
      <c r="I10" s="158">
        <v>35.130680812623552</v>
      </c>
      <c r="J10" s="158">
        <v>30.187752013799759</v>
      </c>
      <c r="K10" s="158">
        <v>25.314760002201435</v>
      </c>
      <c r="L10" s="158">
        <v>30.523876725589822</v>
      </c>
      <c r="M10" s="158">
        <v>31.258455623340836</v>
      </c>
      <c r="N10" s="158">
        <v>31.277862275646765</v>
      </c>
      <c r="O10" s="158">
        <v>27.663286988689748</v>
      </c>
      <c r="P10" s="158">
        <v>26.381775825945141</v>
      </c>
      <c r="Q10" s="158">
        <v>29.789979635484247</v>
      </c>
    </row>
    <row r="11" spans="1:17" x14ac:dyDescent="0.25">
      <c r="A11" s="92" t="s">
        <v>125</v>
      </c>
      <c r="B11" s="91">
        <v>7.4983419611226863</v>
      </c>
      <c r="C11" s="91">
        <v>7.3802762927563643</v>
      </c>
      <c r="D11" s="91">
        <v>6.9890814853111154</v>
      </c>
      <c r="E11" s="91">
        <v>6.9634788601999293</v>
      </c>
      <c r="F11" s="91">
        <v>6.2578959917972208</v>
      </c>
      <c r="G11" s="91">
        <v>6.1174872139479524</v>
      </c>
      <c r="H11" s="91">
        <v>5.7401737810865701</v>
      </c>
      <c r="I11" s="91">
        <v>5.7403102733022964</v>
      </c>
      <c r="J11" s="91">
        <v>4.932641753713165</v>
      </c>
      <c r="K11" s="91">
        <v>4.1364008196107296</v>
      </c>
      <c r="L11" s="91">
        <v>4.9875641204754366</v>
      </c>
      <c r="M11" s="91">
        <v>5.1075934138387478</v>
      </c>
      <c r="N11" s="91">
        <v>5.1107644370875231</v>
      </c>
      <c r="O11" s="91">
        <v>4.5201472565093352</v>
      </c>
      <c r="P11" s="91">
        <v>4.3107499000478828</v>
      </c>
      <c r="Q11" s="91">
        <v>4.8676462336474122</v>
      </c>
    </row>
    <row r="12" spans="1:17" x14ac:dyDescent="0.25">
      <c r="A12" s="92" t="s">
        <v>26</v>
      </c>
      <c r="B12" s="91">
        <v>12.478191742679021</v>
      </c>
      <c r="C12" s="91">
        <v>12.281715500899043</v>
      </c>
      <c r="D12" s="91">
        <v>11.630717741480854</v>
      </c>
      <c r="E12" s="91">
        <v>11.588111727123321</v>
      </c>
      <c r="F12" s="91">
        <v>10.413932372817078</v>
      </c>
      <c r="G12" s="91">
        <v>10.180274363960933</v>
      </c>
      <c r="H12" s="91">
        <v>9.5523769718782905</v>
      </c>
      <c r="I12" s="91">
        <v>9.552604112231192</v>
      </c>
      <c r="J12" s="91">
        <v>8.2085412908484834</v>
      </c>
      <c r="K12" s="91">
        <v>6.8834954206262058</v>
      </c>
      <c r="L12" s="91">
        <v>8.2999390727814344</v>
      </c>
      <c r="M12" s="91">
        <v>8.4996830355256243</v>
      </c>
      <c r="N12" s="91">
        <v>8.5049600202675659</v>
      </c>
      <c r="O12" s="91">
        <v>7.5220981470713104</v>
      </c>
      <c r="P12" s="91">
        <v>7.1736343963003488</v>
      </c>
      <c r="Q12" s="91">
        <v>8.1003805046372666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25.913295507217754</v>
      </c>
      <c r="C14" s="157">
        <v>25.505275898416716</v>
      </c>
      <c r="D14" s="157">
        <v>24.15335747448021</v>
      </c>
      <c r="E14" s="157">
        <v>24.064878128818659</v>
      </c>
      <c r="F14" s="157">
        <v>21.626475416786025</v>
      </c>
      <c r="G14" s="157">
        <v>21.141240924803665</v>
      </c>
      <c r="H14" s="157">
        <v>19.837294727727869</v>
      </c>
      <c r="I14" s="157">
        <v>19.837766427090063</v>
      </c>
      <c r="J14" s="157">
        <v>17.046568969238109</v>
      </c>
      <c r="K14" s="157">
        <v>14.2948637619645</v>
      </c>
      <c r="L14" s="157">
        <v>17.236373532332951</v>
      </c>
      <c r="M14" s="157">
        <v>17.651179173976463</v>
      </c>
      <c r="N14" s="157">
        <v>17.662137818291676</v>
      </c>
      <c r="O14" s="157">
        <v>15.621041585109101</v>
      </c>
      <c r="P14" s="157">
        <v>14.897391529596909</v>
      </c>
      <c r="Q14" s="157">
        <v>16.821952897199569</v>
      </c>
    </row>
    <row r="15" spans="1:17" x14ac:dyDescent="0.25">
      <c r="A15" s="156" t="s">
        <v>306</v>
      </c>
      <c r="B15" s="206">
        <v>12.931754323507139</v>
      </c>
      <c r="C15" s="206">
        <v>12.711604878645691</v>
      </c>
      <c r="D15" s="206">
        <v>12.125165244303259</v>
      </c>
      <c r="E15" s="206">
        <v>12.063749364890493</v>
      </c>
      <c r="F15" s="206">
        <v>10.837328675236174</v>
      </c>
      <c r="G15" s="206">
        <v>10.676394537805397</v>
      </c>
      <c r="H15" s="206">
        <v>9.8899473914118836</v>
      </c>
      <c r="I15" s="206">
        <v>9.9908211512523515</v>
      </c>
      <c r="J15" s="206">
        <v>8.6041299681298398</v>
      </c>
      <c r="K15" s="206">
        <v>7.2016997214882581</v>
      </c>
      <c r="L15" s="206">
        <v>8.8377910677101585</v>
      </c>
      <c r="M15" s="206">
        <v>9.0955772704783513</v>
      </c>
      <c r="N15" s="206">
        <v>9.1715784233950579</v>
      </c>
      <c r="O15" s="206">
        <v>7.9506021778065623</v>
      </c>
      <c r="P15" s="206">
        <v>7.6041458921376783</v>
      </c>
      <c r="Q15" s="206">
        <v>8.7022967921735948</v>
      </c>
    </row>
    <row r="16" spans="1:17" x14ac:dyDescent="0.25">
      <c r="A16" s="88" t="s">
        <v>33</v>
      </c>
      <c r="B16" s="87">
        <v>0.85310690438104619</v>
      </c>
      <c r="C16" s="87">
        <v>0.91705632335147114</v>
      </c>
      <c r="D16" s="87">
        <v>0.51027140230922607</v>
      </c>
      <c r="E16" s="87">
        <v>0.77787400862369427</v>
      </c>
      <c r="F16" s="87">
        <v>1.0100769413927242</v>
      </c>
      <c r="G16" s="87">
        <v>0.61276630495228446</v>
      </c>
      <c r="H16" s="87">
        <v>0.75657475842185418</v>
      </c>
      <c r="I16" s="87">
        <v>0.64716497292598729</v>
      </c>
      <c r="J16" s="87">
        <v>0.54896339878609257</v>
      </c>
      <c r="K16" s="87">
        <v>0.43271126518133385</v>
      </c>
      <c r="L16" s="87">
        <v>0.38152555446548614</v>
      </c>
      <c r="M16" s="87">
        <v>0.24440281785600698</v>
      </c>
      <c r="N16" s="87">
        <v>0.19365186349076771</v>
      </c>
      <c r="O16" s="87">
        <v>0.3182453604691427</v>
      </c>
      <c r="P16" s="87">
        <v>0.25731689370219613</v>
      </c>
      <c r="Q16" s="87">
        <v>0.25366485292210889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2.3775936163575418E-15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1.9133055944966466</v>
      </c>
      <c r="C19" s="87">
        <v>1.8687638797230659</v>
      </c>
      <c r="D19" s="87">
        <v>1.8433162209461751</v>
      </c>
      <c r="E19" s="87">
        <v>1.4799240291823257</v>
      </c>
      <c r="F19" s="87">
        <v>1.1461728701231799</v>
      </c>
      <c r="G19" s="87">
        <v>1.1918354798048576</v>
      </c>
      <c r="H19" s="87">
        <v>0.92934766341857944</v>
      </c>
      <c r="I19" s="87">
        <v>1.3128586967533251</v>
      </c>
      <c r="J19" s="87">
        <v>0.75190524734509878</v>
      </c>
      <c r="K19" s="87">
        <v>0.74269529415201696</v>
      </c>
      <c r="L19" s="87">
        <v>0.53724872313074834</v>
      </c>
      <c r="M19" s="87">
        <v>0.49962438020384081</v>
      </c>
      <c r="N19" s="87">
        <v>0.42096509603391558</v>
      </c>
      <c r="O19" s="87">
        <v>0.54834293102844611</v>
      </c>
      <c r="P19" s="87">
        <v>0.42908542745790984</v>
      </c>
      <c r="Q19" s="87">
        <v>0.37908333211372935</v>
      </c>
    </row>
    <row r="20" spans="1:17" x14ac:dyDescent="0.25">
      <c r="A20" s="88" t="s">
        <v>29</v>
      </c>
      <c r="B20" s="87">
        <v>0.84428742683605085</v>
      </c>
      <c r="C20" s="87">
        <v>0.84395251283151429</v>
      </c>
      <c r="D20" s="87">
        <v>0.7033228496542927</v>
      </c>
      <c r="E20" s="87">
        <v>0.52650688675502877</v>
      </c>
      <c r="F20" s="87">
        <v>0.52671492806098597</v>
      </c>
      <c r="G20" s="87">
        <v>0.42213920416842587</v>
      </c>
      <c r="H20" s="87">
        <v>0.38670828415753367</v>
      </c>
      <c r="I20" s="87">
        <v>0.35970456157988329</v>
      </c>
      <c r="J20" s="87">
        <v>0.36016685082711408</v>
      </c>
      <c r="K20" s="87">
        <v>0.32273868260123434</v>
      </c>
      <c r="L20" s="87">
        <v>0.33193866704812502</v>
      </c>
      <c r="M20" s="87">
        <v>0.31040935018742877</v>
      </c>
      <c r="N20" s="87">
        <v>0.27161886989816642</v>
      </c>
      <c r="O20" s="87">
        <v>0.23957005643335708</v>
      </c>
      <c r="P20" s="87">
        <v>0.15971731116328938</v>
      </c>
      <c r="Q20" s="87">
        <v>8.2533401628761632E-2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9.0237075168493099</v>
      </c>
      <c r="C22" s="87">
        <v>8.8194913829296819</v>
      </c>
      <c r="D22" s="87">
        <v>8.8142039029303216</v>
      </c>
      <c r="E22" s="87">
        <v>7.9660713284623172</v>
      </c>
      <c r="F22" s="87">
        <v>6.9430759954595818</v>
      </c>
      <c r="G22" s="87">
        <v>7.4219037686460476</v>
      </c>
      <c r="H22" s="87">
        <v>6.2317141017637283</v>
      </c>
      <c r="I22" s="87">
        <v>6.7375439250044602</v>
      </c>
      <c r="J22" s="87">
        <v>5.9957860219525996</v>
      </c>
      <c r="K22" s="87">
        <v>5.0769816369465985</v>
      </c>
      <c r="L22" s="87">
        <v>4.6595358335956334</v>
      </c>
      <c r="M22" s="87">
        <v>4.9637162634287009</v>
      </c>
      <c r="N22" s="87">
        <v>4.0034659474698246</v>
      </c>
      <c r="O22" s="87">
        <v>5.8249996331202505</v>
      </c>
      <c r="P22" s="87">
        <v>5.8387245457065831</v>
      </c>
      <c r="Q22" s="87">
        <v>4.9882344206899809</v>
      </c>
    </row>
    <row r="23" spans="1:17" x14ac:dyDescent="0.25">
      <c r="A23" s="88" t="s">
        <v>25</v>
      </c>
      <c r="B23" s="87">
        <v>0.29734688094408518</v>
      </c>
      <c r="C23" s="87">
        <v>0.26234077980995529</v>
      </c>
      <c r="D23" s="87">
        <v>0.25405086846324437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0.33455236985466935</v>
      </c>
      <c r="F24" s="87">
        <v>4.7282384381824263E-2</v>
      </c>
      <c r="G24" s="87">
        <v>5.3849802641898939E-2</v>
      </c>
      <c r="H24" s="87">
        <v>0.61121568285953476</v>
      </c>
      <c r="I24" s="87">
        <v>7.4100636641592735E-2</v>
      </c>
      <c r="J24" s="87">
        <v>7.4109159834213123E-2</v>
      </c>
      <c r="K24" s="87">
        <v>7.0411205957744319E-2</v>
      </c>
      <c r="L24" s="87">
        <v>8.0131924107304381E-2</v>
      </c>
      <c r="M24" s="87">
        <v>6.9932864064619252E-2</v>
      </c>
      <c r="N24" s="87">
        <v>8.2389278663801857E-2</v>
      </c>
      <c r="O24" s="87">
        <v>8.280643813137209E-2</v>
      </c>
      <c r="P24" s="87">
        <v>9.2670120090117852E-2</v>
      </c>
      <c r="Q24" s="87">
        <v>9.7707170112955599E-2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0.97882074201245772</v>
      </c>
      <c r="F25" s="87">
        <v>1.164005555817877</v>
      </c>
      <c r="G25" s="87">
        <v>0.97389997759188263</v>
      </c>
      <c r="H25" s="87">
        <v>0.97438690079065127</v>
      </c>
      <c r="I25" s="87">
        <v>0.85944835834710276</v>
      </c>
      <c r="J25" s="87">
        <v>0.87319928938472136</v>
      </c>
      <c r="K25" s="87">
        <v>0.55616163664932972</v>
      </c>
      <c r="L25" s="87">
        <v>2.8474103653628617</v>
      </c>
      <c r="M25" s="87">
        <v>3.0074915947377532</v>
      </c>
      <c r="N25" s="87">
        <v>4.1994873678385822</v>
      </c>
      <c r="O25" s="87">
        <v>0.93663775862399434</v>
      </c>
      <c r="P25" s="87">
        <v>0.8266315940175829</v>
      </c>
      <c r="Q25" s="87">
        <v>2.9010736147060592</v>
      </c>
    </row>
    <row r="26" spans="1:17" x14ac:dyDescent="0.25">
      <c r="A26" s="156" t="s">
        <v>305</v>
      </c>
      <c r="B26" s="204">
        <v>97.236845009447919</v>
      </c>
      <c r="C26" s="204">
        <v>95.581490529816648</v>
      </c>
      <c r="D26" s="204">
        <v>91.171915586972574</v>
      </c>
      <c r="E26" s="204">
        <v>90.710115416772751</v>
      </c>
      <c r="F26" s="204">
        <v>81.488375231102765</v>
      </c>
      <c r="G26" s="204">
        <v>80.278274313113656</v>
      </c>
      <c r="H26" s="204">
        <v>74.364796731577798</v>
      </c>
      <c r="I26" s="204">
        <v>75.123289810378225</v>
      </c>
      <c r="J26" s="204">
        <v>64.696438798822456</v>
      </c>
      <c r="K26" s="204">
        <v>54.151242136575171</v>
      </c>
      <c r="L26" s="204">
        <v>66.45339052835908</v>
      </c>
      <c r="M26" s="204">
        <v>68.391744476096818</v>
      </c>
      <c r="N26" s="204">
        <v>68.963214683605145</v>
      </c>
      <c r="O26" s="204">
        <v>59.782412529276257</v>
      </c>
      <c r="P26" s="204">
        <v>57.177327765881394</v>
      </c>
      <c r="Q26" s="204">
        <v>65.434577802689915</v>
      </c>
    </row>
    <row r="27" spans="1:17" x14ac:dyDescent="0.25">
      <c r="A27" s="88" t="s">
        <v>33</v>
      </c>
      <c r="B27" s="87">
        <v>6.4147076848651761</v>
      </c>
      <c r="C27" s="87">
        <v>6.895558123662024</v>
      </c>
      <c r="D27" s="87">
        <v>3.8368484289020657</v>
      </c>
      <c r="E27" s="87">
        <v>5.8490141802281634</v>
      </c>
      <c r="F27" s="87">
        <v>7.5950016170106744</v>
      </c>
      <c r="G27" s="87">
        <v>4.607531254545064</v>
      </c>
      <c r="H27" s="87">
        <v>5.6888602027489421</v>
      </c>
      <c r="I27" s="87">
        <v>4.8661827771934805</v>
      </c>
      <c r="J27" s="87">
        <v>4.1277824793338871</v>
      </c>
      <c r="K27" s="87">
        <v>3.2536558593442604</v>
      </c>
      <c r="L27" s="87">
        <v>2.8687786883847131</v>
      </c>
      <c r="M27" s="87">
        <v>1.8377211881095907</v>
      </c>
      <c r="N27" s="87">
        <v>1.4561130504786572</v>
      </c>
      <c r="O27" s="87">
        <v>2.3929603066045155</v>
      </c>
      <c r="P27" s="87">
        <v>1.9348251045684361</v>
      </c>
      <c r="Q27" s="87">
        <v>1.9073645671643191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1.7877675076842285E-14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14.386586297080552</v>
      </c>
      <c r="C30" s="87">
        <v>14.051666864840746</v>
      </c>
      <c r="D30" s="87">
        <v>13.860320045960659</v>
      </c>
      <c r="E30" s="87">
        <v>11.127890296351719</v>
      </c>
      <c r="F30" s="87">
        <v>8.6183383118877561</v>
      </c>
      <c r="G30" s="87">
        <v>8.9616860116096007</v>
      </c>
      <c r="H30" s="87">
        <v>6.9879795460897052</v>
      </c>
      <c r="I30" s="87">
        <v>9.871687508279809</v>
      </c>
      <c r="J30" s="87">
        <v>5.6537490713833396</v>
      </c>
      <c r="K30" s="87">
        <v>5.5844973079507421</v>
      </c>
      <c r="L30" s="87">
        <v>4.0396971296946669</v>
      </c>
      <c r="M30" s="87">
        <v>3.7567910126865716</v>
      </c>
      <c r="N30" s="87">
        <v>3.1653337028704036</v>
      </c>
      <c r="O30" s="87">
        <v>4.1231170390792764</v>
      </c>
      <c r="P30" s="87">
        <v>3.226392348770053</v>
      </c>
      <c r="Q30" s="87">
        <v>2.8504150549320797</v>
      </c>
    </row>
    <row r="31" spans="1:17" x14ac:dyDescent="0.25">
      <c r="A31" s="88" t="s">
        <v>29</v>
      </c>
      <c r="B31" s="87">
        <v>6.3483919979403058</v>
      </c>
      <c r="C31" s="87">
        <v>6.345873702252347</v>
      </c>
      <c r="D31" s="87">
        <v>5.2884468118236239</v>
      </c>
      <c r="E31" s="87">
        <v>3.9589267831003134</v>
      </c>
      <c r="F31" s="87">
        <v>3.9604910936893378</v>
      </c>
      <c r="G31" s="87">
        <v>3.1741620928818182</v>
      </c>
      <c r="H31" s="87">
        <v>2.9077488289537632</v>
      </c>
      <c r="I31" s="87">
        <v>2.7047016072641226</v>
      </c>
      <c r="J31" s="87">
        <v>2.7081776667961845</v>
      </c>
      <c r="K31" s="87">
        <v>2.4267466326362044</v>
      </c>
      <c r="L31" s="87">
        <v>2.4959234387657094</v>
      </c>
      <c r="M31" s="87">
        <v>2.3340395369862437</v>
      </c>
      <c r="N31" s="87">
        <v>2.0423649640419819</v>
      </c>
      <c r="O31" s="87">
        <v>1.8013825397200507</v>
      </c>
      <c r="P31" s="87">
        <v>1.2009513204778106</v>
      </c>
      <c r="Q31" s="87">
        <v>0.62058769301626515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67.851339213232322</v>
      </c>
      <c r="C33" s="87">
        <v>66.315790975490501</v>
      </c>
      <c r="D33" s="87">
        <v>66.276033193187587</v>
      </c>
      <c r="E33" s="87">
        <v>59.898728642860895</v>
      </c>
      <c r="F33" s="87">
        <v>52.206590658167244</v>
      </c>
      <c r="G33" s="87">
        <v>55.807007183473168</v>
      </c>
      <c r="H33" s="87">
        <v>46.857696419031107</v>
      </c>
      <c r="I33" s="87">
        <v>50.661147589937364</v>
      </c>
      <c r="J33" s="87">
        <v>45.083698741989743</v>
      </c>
      <c r="K33" s="87">
        <v>38.174996539348463</v>
      </c>
      <c r="L33" s="87">
        <v>35.036125210305627</v>
      </c>
      <c r="M33" s="87">
        <v>37.323328057704259</v>
      </c>
      <c r="N33" s="87">
        <v>30.102984335782715</v>
      </c>
      <c r="O33" s="87">
        <v>43.79951647211572</v>
      </c>
      <c r="P33" s="87">
        <v>43.902717257139884</v>
      </c>
      <c r="Q33" s="87">
        <v>37.507685740188123</v>
      </c>
    </row>
    <row r="34" spans="1:17" x14ac:dyDescent="0.25">
      <c r="A34" s="88" t="s">
        <v>25</v>
      </c>
      <c r="B34" s="87">
        <v>2.2358198163295637</v>
      </c>
      <c r="C34" s="87">
        <v>1.9726008635710102</v>
      </c>
      <c r="D34" s="87">
        <v>1.9102671070986263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2.5155764733303028</v>
      </c>
      <c r="F35" s="87">
        <v>0.35552715948640945</v>
      </c>
      <c r="G35" s="87">
        <v>0.40490909294197097</v>
      </c>
      <c r="H35" s="87">
        <v>4.5958717691938107</v>
      </c>
      <c r="I35" s="87">
        <v>0.55717978705505322</v>
      </c>
      <c r="J35" s="87">
        <v>0.55724387490725635</v>
      </c>
      <c r="K35" s="87">
        <v>0.5294381063361161</v>
      </c>
      <c r="L35" s="87">
        <v>0.60253042934530809</v>
      </c>
      <c r="M35" s="87">
        <v>0.525841343255118</v>
      </c>
      <c r="N35" s="87">
        <v>0.61950399918358712</v>
      </c>
      <c r="O35" s="87">
        <v>0.62264071748781702</v>
      </c>
      <c r="P35" s="87">
        <v>0.69680801836992479</v>
      </c>
      <c r="Q35" s="87">
        <v>0.73468275988780096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7.3599790409013659</v>
      </c>
      <c r="F36" s="87">
        <v>8.7524263908613431</v>
      </c>
      <c r="G36" s="87">
        <v>7.3229786776620411</v>
      </c>
      <c r="H36" s="87">
        <v>7.3266399655604753</v>
      </c>
      <c r="I36" s="87">
        <v>6.4623905406484052</v>
      </c>
      <c r="J36" s="87">
        <v>6.5657869644120392</v>
      </c>
      <c r="K36" s="87">
        <v>4.1819076909593829</v>
      </c>
      <c r="L36" s="87">
        <v>21.41033563186306</v>
      </c>
      <c r="M36" s="87">
        <v>22.614023337355029</v>
      </c>
      <c r="N36" s="87">
        <v>31.576914631247806</v>
      </c>
      <c r="O36" s="87">
        <v>7.0427954542688793</v>
      </c>
      <c r="P36" s="87">
        <v>6.2156337165552857</v>
      </c>
      <c r="Q36" s="87">
        <v>21.813841987501331</v>
      </c>
    </row>
    <row r="37" spans="1:17" x14ac:dyDescent="0.25">
      <c r="A37" s="156" t="s">
        <v>304</v>
      </c>
      <c r="B37" s="204">
        <v>68.844472536444528</v>
      </c>
      <c r="C37" s="204">
        <v>73.512412970424606</v>
      </c>
      <c r="D37" s="204">
        <v>74.776528017353385</v>
      </c>
      <c r="E37" s="204">
        <v>46.351554790349333</v>
      </c>
      <c r="F37" s="204">
        <v>47.197980226138043</v>
      </c>
      <c r="G37" s="204">
        <v>51.933773995161715</v>
      </c>
      <c r="H37" s="204">
        <v>43.845111753779804</v>
      </c>
      <c r="I37" s="204">
        <v>51.747826701348785</v>
      </c>
      <c r="J37" s="204">
        <v>42.164092123091606</v>
      </c>
      <c r="K37" s="204">
        <v>37.600879695678735</v>
      </c>
      <c r="L37" s="204">
        <v>38.407325982400288</v>
      </c>
      <c r="M37" s="204">
        <v>42.677840898951516</v>
      </c>
      <c r="N37" s="204">
        <v>38.230233398703916</v>
      </c>
      <c r="O37" s="204">
        <v>40.220190353198767</v>
      </c>
      <c r="P37" s="204">
        <v>40.125425929622516</v>
      </c>
      <c r="Q37" s="204">
        <v>40.584378527442901</v>
      </c>
    </row>
    <row r="38" spans="1:17" x14ac:dyDescent="0.25">
      <c r="A38" s="156" t="s">
        <v>303</v>
      </c>
      <c r="B38" s="204">
        <v>101.96180292513371</v>
      </c>
      <c r="C38" s="204">
        <v>95.564718574682516</v>
      </c>
      <c r="D38" s="204">
        <v>86.325825201995741</v>
      </c>
      <c r="E38" s="204">
        <v>108.7500783913751</v>
      </c>
      <c r="F38" s="204">
        <v>93.870927115934535</v>
      </c>
      <c r="G38" s="204">
        <v>87.054809750432341</v>
      </c>
      <c r="H38" s="204">
        <v>85.653696397686886</v>
      </c>
      <c r="I38" s="204">
        <v>79.051938966747116</v>
      </c>
      <c r="J38" s="204">
        <v>70.117108711060993</v>
      </c>
      <c r="K38" s="204">
        <v>56.841058045061509</v>
      </c>
      <c r="L38" s="204">
        <v>74.633289003110235</v>
      </c>
      <c r="M38" s="204">
        <v>73.747540784763856</v>
      </c>
      <c r="N38" s="204">
        <v>77.570624603309156</v>
      </c>
      <c r="O38" s="204">
        <v>63.087129655626597</v>
      </c>
      <c r="P38" s="204">
        <v>58.809092402459008</v>
      </c>
      <c r="Q38" s="204">
        <v>70.498554528497252</v>
      </c>
    </row>
    <row r="39" spans="1:17" x14ac:dyDescent="0.25">
      <c r="A39" s="152" t="s">
        <v>310</v>
      </c>
      <c r="B39" s="264">
        <v>73.755134697860711</v>
      </c>
      <c r="C39" s="264">
        <v>66.728948228011376</v>
      </c>
      <c r="D39" s="264">
        <v>57.936053291892293</v>
      </c>
      <c r="E39" s="264">
        <v>85.831452203287427</v>
      </c>
      <c r="F39" s="264">
        <v>72.22639642179638</v>
      </c>
      <c r="G39" s="264">
        <v>64.699008255227227</v>
      </c>
      <c r="H39" s="264">
        <v>65.75444507270069</v>
      </c>
      <c r="I39" s="264">
        <v>57.533556912566937</v>
      </c>
      <c r="J39" s="264">
        <v>52.041530456560565</v>
      </c>
      <c r="K39" s="264">
        <v>41.273055360139566</v>
      </c>
      <c r="L39" s="264">
        <v>56.997928150246437</v>
      </c>
      <c r="M39" s="264">
        <v>54.999398891484553</v>
      </c>
      <c r="N39" s="264">
        <v>59.578381738634725</v>
      </c>
      <c r="O39" s="264">
        <v>46.145399957132355</v>
      </c>
      <c r="P39" s="264">
        <v>42.290705886349379</v>
      </c>
      <c r="Q39" s="264">
        <v>52.608189013229357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1.0561589413991099</v>
      </c>
      <c r="C41" s="208">
        <v>1.0583893238716275</v>
      </c>
      <c r="D41" s="208">
        <v>1.0572421850992277</v>
      </c>
      <c r="E41" s="208">
        <v>11.668593055494039</v>
      </c>
      <c r="F41" s="208">
        <v>1.0573094753624142</v>
      </c>
      <c r="G41" s="208">
        <v>1.056145213734041</v>
      </c>
      <c r="H41" s="208">
        <v>1.0569762283447284</v>
      </c>
      <c r="I41" s="208">
        <v>0.3586441776834291</v>
      </c>
      <c r="J41" s="208">
        <v>0.35901643200144123</v>
      </c>
      <c r="K41" s="208">
        <v>0.35910786288656699</v>
      </c>
      <c r="L41" s="208">
        <v>0.36909140531804968</v>
      </c>
      <c r="M41" s="208">
        <v>0.38834101699498519</v>
      </c>
      <c r="N41" s="208">
        <v>0.77663671599142092</v>
      </c>
      <c r="O41" s="208">
        <v>0.79952667177915315</v>
      </c>
      <c r="P41" s="208">
        <v>0.39948991520953619</v>
      </c>
      <c r="Q41" s="208">
        <v>0.40407397853194521</v>
      </c>
    </row>
    <row r="42" spans="1:17" x14ac:dyDescent="0.25">
      <c r="A42" s="154" t="s">
        <v>125</v>
      </c>
      <c r="B42" s="208">
        <v>10.641169005205731</v>
      </c>
      <c r="C42" s="208">
        <v>9.4310689210304037</v>
      </c>
      <c r="D42" s="208">
        <v>7.8841272895818086</v>
      </c>
      <c r="E42" s="208">
        <v>9.4452875304286419</v>
      </c>
      <c r="F42" s="208">
        <v>7.953240152302258</v>
      </c>
      <c r="G42" s="208">
        <v>6.700252811062021</v>
      </c>
      <c r="H42" s="208">
        <v>6.3118867059792141</v>
      </c>
      <c r="I42" s="208">
        <v>7.6032878226104224</v>
      </c>
      <c r="J42" s="208">
        <v>3.8141618631111607</v>
      </c>
      <c r="K42" s="208">
        <v>3.7153693034735444</v>
      </c>
      <c r="L42" s="208">
        <v>3.7853161861814888</v>
      </c>
      <c r="M42" s="208">
        <v>2.7673290166347142</v>
      </c>
      <c r="N42" s="208">
        <v>3.3837962255563694</v>
      </c>
      <c r="O42" s="208">
        <v>1.9100503641152391</v>
      </c>
      <c r="P42" s="208">
        <v>0.82968618412036932</v>
      </c>
      <c r="Q42" s="208">
        <v>1.3841162425990496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62.057806751255868</v>
      </c>
      <c r="C44" s="208">
        <v>56.239489983109351</v>
      </c>
      <c r="D44" s="208">
        <v>48.994683817211261</v>
      </c>
      <c r="E44" s="208">
        <v>64.71757161736474</v>
      </c>
      <c r="F44" s="208">
        <v>63.215846794131714</v>
      </c>
      <c r="G44" s="208">
        <v>56.942610230431164</v>
      </c>
      <c r="H44" s="208">
        <v>58.385582138376755</v>
      </c>
      <c r="I44" s="208">
        <v>49.571624912273087</v>
      </c>
      <c r="J44" s="208">
        <v>47.868352161447966</v>
      </c>
      <c r="K44" s="208">
        <v>37.198578193779454</v>
      </c>
      <c r="L44" s="208">
        <v>52.843520558746896</v>
      </c>
      <c r="M44" s="208">
        <v>51.843728857854856</v>
      </c>
      <c r="N44" s="208">
        <v>55.417948797086936</v>
      </c>
      <c r="O44" s="208">
        <v>43.435822921237964</v>
      </c>
      <c r="P44" s="208">
        <v>41.061529787019474</v>
      </c>
      <c r="Q44" s="208">
        <v>50.81999879209836</v>
      </c>
    </row>
    <row r="45" spans="1:17" x14ac:dyDescent="0.25">
      <c r="A45" s="152" t="s">
        <v>309</v>
      </c>
      <c r="B45" s="264">
        <v>15.129739527853241</v>
      </c>
      <c r="C45" s="264">
        <v>14.872171708775472</v>
      </c>
      <c r="D45" s="264">
        <v>14.186056067042172</v>
      </c>
      <c r="E45" s="264">
        <v>14.114201449706913</v>
      </c>
      <c r="F45" s="264">
        <v>12.679328413779356</v>
      </c>
      <c r="G45" s="264">
        <v>12.491040613102438</v>
      </c>
      <c r="H45" s="264">
        <v>11.570922570361091</v>
      </c>
      <c r="I45" s="264">
        <v>11.688941647541297</v>
      </c>
      <c r="J45" s="264">
        <v>10.066557253176754</v>
      </c>
      <c r="K45" s="264">
        <v>8.425758657188922</v>
      </c>
      <c r="L45" s="264">
        <v>10.339933276723361</v>
      </c>
      <c r="M45" s="264">
        <v>10.64153490046186</v>
      </c>
      <c r="N45" s="264">
        <v>10.730453821953903</v>
      </c>
      <c r="O45" s="264">
        <v>9.3019506116918524</v>
      </c>
      <c r="P45" s="264">
        <v>8.8966078230162857</v>
      </c>
      <c r="Q45" s="264">
        <v>10.181409301932336</v>
      </c>
    </row>
    <row r="46" spans="1:17" x14ac:dyDescent="0.25">
      <c r="A46" s="150" t="s">
        <v>33</v>
      </c>
      <c r="B46" s="87">
        <v>0.99810783052348651</v>
      </c>
      <c r="C46" s="87">
        <v>1.0729266082218309</v>
      </c>
      <c r="D46" s="87">
        <v>0.5970012430113375</v>
      </c>
      <c r="E46" s="87">
        <v>0.91008774537032466</v>
      </c>
      <c r="F46" s="87">
        <v>1.181757760320489</v>
      </c>
      <c r="G46" s="87">
        <v>0.7169170054924785</v>
      </c>
      <c r="H46" s="87">
        <v>0.88516830291643944</v>
      </c>
      <c r="I46" s="87">
        <v>0.7571623483537463</v>
      </c>
      <c r="J46" s="87">
        <v>0.6422696430955761</v>
      </c>
      <c r="K46" s="87">
        <v>0.50625835978500811</v>
      </c>
      <c r="L46" s="87">
        <v>0.44637271308113569</v>
      </c>
      <c r="M46" s="87">
        <v>0.28594349084663867</v>
      </c>
      <c r="N46" s="87">
        <v>0.22656649518718255</v>
      </c>
      <c r="O46" s="87">
        <v>0.37233690722791696</v>
      </c>
      <c r="P46" s="87">
        <v>0.30105254712066731</v>
      </c>
      <c r="Q46" s="87">
        <v>0.29677977605144146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2.7817085925601146E-15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2.2385064359982287</v>
      </c>
      <c r="C49" s="87">
        <v>2.1863940523425014</v>
      </c>
      <c r="D49" s="87">
        <v>2.1566211043529031</v>
      </c>
      <c r="E49" s="87">
        <v>1.7314638464665155</v>
      </c>
      <c r="F49" s="87">
        <v>1.3409856501320117</v>
      </c>
      <c r="G49" s="87">
        <v>1.3944094450296589</v>
      </c>
      <c r="H49" s="87">
        <v>1.0873070835240546</v>
      </c>
      <c r="I49" s="87">
        <v>1.5360027434674994</v>
      </c>
      <c r="J49" s="87">
        <v>0.87970512409735901</v>
      </c>
      <c r="K49" s="87">
        <v>0.86892977302053354</v>
      </c>
      <c r="L49" s="87">
        <v>0.62856384673688293</v>
      </c>
      <c r="M49" s="87">
        <v>0.58454456720603287</v>
      </c>
      <c r="N49" s="87">
        <v>0.49251571704646691</v>
      </c>
      <c r="O49" s="87">
        <v>0.64154371563641033</v>
      </c>
      <c r="P49" s="87">
        <v>0.50201624545517198</v>
      </c>
      <c r="Q49" s="87">
        <v>0.44351539093235237</v>
      </c>
    </row>
    <row r="50" spans="1:17" x14ac:dyDescent="0.25">
      <c r="A50" s="150" t="s">
        <v>29</v>
      </c>
      <c r="B50" s="87">
        <v>0.98778932348341919</v>
      </c>
      <c r="C50" s="87">
        <v>0.98739748479501654</v>
      </c>
      <c r="D50" s="87">
        <v>0.82286527048489655</v>
      </c>
      <c r="E50" s="87">
        <v>0.61599624126358454</v>
      </c>
      <c r="F50" s="87">
        <v>0.6162396429468695</v>
      </c>
      <c r="G50" s="87">
        <v>0.49388938606370009</v>
      </c>
      <c r="H50" s="87">
        <v>0.45243634128828569</v>
      </c>
      <c r="I50" s="87">
        <v>0.42084284835132291</v>
      </c>
      <c r="J50" s="87">
        <v>0.42138371200540692</v>
      </c>
      <c r="K50" s="87">
        <v>0.37759395060908496</v>
      </c>
      <c r="L50" s="87">
        <v>0.38835763857126132</v>
      </c>
      <c r="M50" s="87">
        <v>0.36316902547467317</v>
      </c>
      <c r="N50" s="87">
        <v>0.31778540247543119</v>
      </c>
      <c r="O50" s="87">
        <v>0.28028931433695686</v>
      </c>
      <c r="P50" s="87">
        <v>0.18686415280848731</v>
      </c>
      <c r="Q50" s="87">
        <v>9.6561443849963804E-2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10.557449584182557</v>
      </c>
      <c r="C52" s="87">
        <v>10.318523230008573</v>
      </c>
      <c r="D52" s="87">
        <v>10.312337047287514</v>
      </c>
      <c r="E52" s="87">
        <v>9.3200490238858773</v>
      </c>
      <c r="F52" s="87">
        <v>8.1231771579855288</v>
      </c>
      <c r="G52" s="87">
        <v>8.6833903592094508</v>
      </c>
      <c r="H52" s="87">
        <v>7.2909064627331164</v>
      </c>
      <c r="I52" s="87">
        <v>7.8827112000950557</v>
      </c>
      <c r="J52" s="87">
        <v>7.0148781447221324</v>
      </c>
      <c r="K52" s="87">
        <v>5.9399063601962947</v>
      </c>
      <c r="L52" s="87">
        <v>5.4515081031852795</v>
      </c>
      <c r="M52" s="87">
        <v>5.8073894907924499</v>
      </c>
      <c r="N52" s="87">
        <v>4.6839272908040703</v>
      </c>
      <c r="O52" s="87">
        <v>6.8150635245789832</v>
      </c>
      <c r="P52" s="87">
        <v>6.8311212339414551</v>
      </c>
      <c r="Q52" s="87">
        <v>5.8360749516963741</v>
      </c>
    </row>
    <row r="53" spans="1:17" x14ac:dyDescent="0.25">
      <c r="A53" s="150" t="s">
        <v>25</v>
      </c>
      <c r="B53" s="87">
        <v>0.34788635366554904</v>
      </c>
      <c r="C53" s="87">
        <v>0.30693033340754622</v>
      </c>
      <c r="D53" s="87">
        <v>0.29723140190551978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0.3914155873751875</v>
      </c>
      <c r="F54" s="87">
        <v>5.5318879562415497E-2</v>
      </c>
      <c r="G54" s="87">
        <v>6.3002549168230365E-2</v>
      </c>
      <c r="H54" s="87">
        <v>0.71510282716968188</v>
      </c>
      <c r="I54" s="87">
        <v>8.6695378151240898E-2</v>
      </c>
      <c r="J54" s="87">
        <v>8.6705350014382246E-2</v>
      </c>
      <c r="K54" s="87">
        <v>8.2378862088820268E-2</v>
      </c>
      <c r="L54" s="87">
        <v>9.3751791851271291E-2</v>
      </c>
      <c r="M54" s="87">
        <v>8.1819217351749532E-2</v>
      </c>
      <c r="N54" s="87">
        <v>9.6392824584141598E-2</v>
      </c>
      <c r="O54" s="87">
        <v>9.6880887837434496E-2</v>
      </c>
      <c r="P54" s="87">
        <v>0.10842108069047468</v>
      </c>
      <c r="Q54" s="87">
        <v>0.11431426833754979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1.1451890053454234</v>
      </c>
      <c r="F55" s="87">
        <v>1.3618493228320407</v>
      </c>
      <c r="G55" s="87">
        <v>1.1394318681389195</v>
      </c>
      <c r="H55" s="87">
        <v>1.1400015527295131</v>
      </c>
      <c r="I55" s="87">
        <v>1.0055271291224321</v>
      </c>
      <c r="J55" s="87">
        <v>1.0216152792418987</v>
      </c>
      <c r="K55" s="87">
        <v>0.65069135148918056</v>
      </c>
      <c r="L55" s="87">
        <v>3.3313791832975301</v>
      </c>
      <c r="M55" s="87">
        <v>3.5186691087903146</v>
      </c>
      <c r="N55" s="87">
        <v>4.9132660918566113</v>
      </c>
      <c r="O55" s="87">
        <v>1.0958362620741513</v>
      </c>
      <c r="P55" s="87">
        <v>0.96713256300002826</v>
      </c>
      <c r="Q55" s="87">
        <v>3.3941634710646533</v>
      </c>
    </row>
    <row r="56" spans="1:17" x14ac:dyDescent="0.25">
      <c r="A56" s="152" t="s">
        <v>308</v>
      </c>
      <c r="B56" s="264">
        <v>13.076928699419756</v>
      </c>
      <c r="C56" s="264">
        <v>13.963598637895677</v>
      </c>
      <c r="D56" s="264">
        <v>14.20371584306128</v>
      </c>
      <c r="E56" s="264">
        <v>8.8044247383807566</v>
      </c>
      <c r="F56" s="264">
        <v>8.9652022803587936</v>
      </c>
      <c r="G56" s="264">
        <v>9.8647608821026758</v>
      </c>
      <c r="H56" s="264">
        <v>8.3283287546251099</v>
      </c>
      <c r="I56" s="264">
        <v>9.8294404066388736</v>
      </c>
      <c r="J56" s="264">
        <v>8.009021001323676</v>
      </c>
      <c r="K56" s="264">
        <v>7.1422440277330237</v>
      </c>
      <c r="L56" s="264">
        <v>7.2954275761404395</v>
      </c>
      <c r="M56" s="264">
        <v>8.10660699281744</v>
      </c>
      <c r="N56" s="264">
        <v>7.2617890427205269</v>
      </c>
      <c r="O56" s="264">
        <v>7.6397790868023945</v>
      </c>
      <c r="P56" s="264">
        <v>7.6217786930933391</v>
      </c>
      <c r="Q56" s="264">
        <v>7.7089562133355587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17.291291729152363</v>
      </c>
      <c r="C58" s="242">
        <v>18.463712939519361</v>
      </c>
      <c r="D58" s="242">
        <v>18.781213840468023</v>
      </c>
      <c r="E58" s="242">
        <v>11.641867915473355</v>
      </c>
      <c r="F58" s="242">
        <v>11.854459988561718</v>
      </c>
      <c r="G58" s="242">
        <v>13.043923552044475</v>
      </c>
      <c r="H58" s="242">
        <v>11.012338250257555</v>
      </c>
      <c r="I58" s="242">
        <v>12.997220181605206</v>
      </c>
      <c r="J58" s="242">
        <v>10.590125692506106</v>
      </c>
      <c r="K58" s="242">
        <v>9.4440084459440143</v>
      </c>
      <c r="L58" s="242">
        <v>9.6465591736035528</v>
      </c>
      <c r="M58" s="242">
        <v>10.719161178313426</v>
      </c>
      <c r="N58" s="242">
        <v>9.602079792544421</v>
      </c>
      <c r="O58" s="242">
        <v>10.101886457638861</v>
      </c>
      <c r="P58" s="242">
        <v>10.078084992782923</v>
      </c>
      <c r="Q58" s="242">
        <v>10.193357620582686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0.99999999999999989</v>
      </c>
      <c r="D62" s="77">
        <f t="shared" si="0"/>
        <v>1.0000000000000004</v>
      </c>
      <c r="E62" s="77">
        <f t="shared" si="0"/>
        <v>1</v>
      </c>
      <c r="F62" s="77">
        <f t="shared" si="0"/>
        <v>1.0000000000000002</v>
      </c>
      <c r="G62" s="77">
        <f t="shared" si="0"/>
        <v>1</v>
      </c>
      <c r="H62" s="77">
        <f t="shared" si="0"/>
        <v>1.0000000000000002</v>
      </c>
      <c r="I62" s="77">
        <f t="shared" si="0"/>
        <v>0.99999999999999989</v>
      </c>
      <c r="J62" s="77">
        <f t="shared" si="0"/>
        <v>1.0000000000000002</v>
      </c>
      <c r="K62" s="77">
        <f t="shared" si="0"/>
        <v>1</v>
      </c>
      <c r="L62" s="77">
        <f t="shared" si="0"/>
        <v>0.99999999999999978</v>
      </c>
      <c r="M62" s="77">
        <f t="shared" si="0"/>
        <v>1.0000000000000002</v>
      </c>
      <c r="N62" s="77">
        <f t="shared" si="0"/>
        <v>0.99999999999999978</v>
      </c>
      <c r="O62" s="77">
        <f t="shared" si="0"/>
        <v>0.99999999999999978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3.9641610686233973E-2</v>
      </c>
      <c r="C63" s="203">
        <f t="shared" si="1"/>
        <v>3.9410870142618556E-2</v>
      </c>
      <c r="D63" s="203">
        <f t="shared" si="1"/>
        <v>3.9089601120003738E-2</v>
      </c>
      <c r="E63" s="203">
        <f t="shared" si="1"/>
        <v>4.0470500118421911E-2</v>
      </c>
      <c r="F63" s="203">
        <f t="shared" si="1"/>
        <v>4.0090940156248867E-2</v>
      </c>
      <c r="G63" s="203">
        <f t="shared" si="1"/>
        <v>3.968517460998449E-2</v>
      </c>
      <c r="H63" s="203">
        <f t="shared" si="1"/>
        <v>4.0117037222763004E-2</v>
      </c>
      <c r="I63" s="203">
        <f t="shared" si="1"/>
        <v>3.9565942851757595E-2</v>
      </c>
      <c r="J63" s="203">
        <f t="shared" si="1"/>
        <v>3.9647260796244019E-2</v>
      </c>
      <c r="K63" s="203">
        <f t="shared" si="1"/>
        <v>3.9513500192542933E-2</v>
      </c>
      <c r="L63" s="203">
        <f t="shared" si="1"/>
        <v>3.9704667829785704E-2</v>
      </c>
      <c r="M63" s="203">
        <f t="shared" si="1"/>
        <v>3.942594747236812E-2</v>
      </c>
      <c r="N63" s="203">
        <f t="shared" si="1"/>
        <v>3.9605568327468484E-2</v>
      </c>
      <c r="O63" s="203">
        <f t="shared" si="1"/>
        <v>3.9418343062866811E-2</v>
      </c>
      <c r="P63" s="203">
        <f t="shared" si="1"/>
        <v>3.9238123927532162E-2</v>
      </c>
      <c r="Q63" s="203">
        <f t="shared" si="1"/>
        <v>3.9365376731086692E-2</v>
      </c>
    </row>
    <row r="64" spans="1:17" x14ac:dyDescent="0.25">
      <c r="A64" s="76" t="s">
        <v>82</v>
      </c>
      <c r="B64" s="202">
        <f t="shared" ref="B64:Q64" si="2">IF(B$7=0,0,B$7/B$5)</f>
        <v>8.2717897202465515E-3</v>
      </c>
      <c r="C64" s="202">
        <f t="shared" si="2"/>
        <v>8.2236424017173154E-3</v>
      </c>
      <c r="D64" s="202">
        <f t="shared" si="2"/>
        <v>8.1566050197165452E-3</v>
      </c>
      <c r="E64" s="202">
        <f t="shared" si="2"/>
        <v>8.4447493696074728E-3</v>
      </c>
      <c r="F64" s="202">
        <f t="shared" si="2"/>
        <v>8.3655487483670667E-3</v>
      </c>
      <c r="G64" s="202">
        <f t="shared" si="2"/>
        <v>8.280879956753473E-3</v>
      </c>
      <c r="H64" s="202">
        <f t="shared" si="2"/>
        <v>8.3709942749938451E-3</v>
      </c>
      <c r="I64" s="202">
        <f t="shared" si="2"/>
        <v>8.2560005430526943E-3</v>
      </c>
      <c r="J64" s="202">
        <f t="shared" si="2"/>
        <v>8.2729686966072566E-3</v>
      </c>
      <c r="K64" s="202">
        <f t="shared" si="2"/>
        <v>8.2450576312515581E-3</v>
      </c>
      <c r="L64" s="202">
        <f t="shared" si="2"/>
        <v>8.2849474961993966E-3</v>
      </c>
      <c r="M64" s="202">
        <f t="shared" si="2"/>
        <v>8.2267885024703471E-3</v>
      </c>
      <c r="N64" s="202">
        <f t="shared" si="2"/>
        <v>8.2642689659792861E-3</v>
      </c>
      <c r="O64" s="202">
        <f t="shared" si="2"/>
        <v>8.2252017335360719E-3</v>
      </c>
      <c r="P64" s="202">
        <f t="shared" si="2"/>
        <v>8.1875964302891326E-3</v>
      </c>
      <c r="Q64" s="202">
        <f t="shared" si="2"/>
        <v>8.2141495499553942E-3</v>
      </c>
    </row>
    <row r="65" spans="1:17" x14ac:dyDescent="0.25">
      <c r="A65" s="76" t="s">
        <v>81</v>
      </c>
      <c r="B65" s="202">
        <f t="shared" ref="B65:Q65" si="3">IF(B$8=0,0,B$8/B$5)</f>
        <v>3.2060626373925538E-2</v>
      </c>
      <c r="C65" s="202">
        <f t="shared" si="3"/>
        <v>3.1874012201844507E-2</v>
      </c>
      <c r="D65" s="202">
        <f t="shared" si="3"/>
        <v>3.1614182040524991E-2</v>
      </c>
      <c r="E65" s="202">
        <f t="shared" si="3"/>
        <v>3.2731000607732867E-2</v>
      </c>
      <c r="F65" s="202">
        <f t="shared" si="3"/>
        <v>3.242402695244806E-2</v>
      </c>
      <c r="G65" s="202">
        <f t="shared" si="3"/>
        <v>3.2095859217863253E-2</v>
      </c>
      <c r="H65" s="202">
        <f t="shared" si="3"/>
        <v>3.2445133266860653E-2</v>
      </c>
      <c r="I65" s="202">
        <f t="shared" si="3"/>
        <v>3.199942910853508E-2</v>
      </c>
      <c r="J65" s="202">
        <f t="shared" si="3"/>
        <v>3.2065195967917001E-2</v>
      </c>
      <c r="K65" s="202">
        <f t="shared" si="3"/>
        <v>3.1957015481186658E-2</v>
      </c>
      <c r="L65" s="202">
        <f t="shared" si="3"/>
        <v>3.2111624592328428E-2</v>
      </c>
      <c r="M65" s="202">
        <f t="shared" si="3"/>
        <v>3.188620617245895E-2</v>
      </c>
      <c r="N65" s="202">
        <f t="shared" si="3"/>
        <v>3.2031476685554866E-2</v>
      </c>
      <c r="O65" s="202">
        <f t="shared" si="3"/>
        <v>3.1880056015399359E-2</v>
      </c>
      <c r="P65" s="202">
        <f t="shared" si="3"/>
        <v>3.1734301636014289E-2</v>
      </c>
      <c r="Q65" s="202">
        <f t="shared" si="3"/>
        <v>3.1837218861605558E-2</v>
      </c>
    </row>
    <row r="66" spans="1:17" x14ac:dyDescent="0.25">
      <c r="A66" s="76" t="s">
        <v>80</v>
      </c>
      <c r="B66" s="202">
        <f t="shared" ref="B66:Q66" si="4">IF(B$9=0,0,B$9/B$5)</f>
        <v>4.4101769116748693E-2</v>
      </c>
      <c r="C66" s="202">
        <f t="shared" si="4"/>
        <v>4.3845067484190314E-2</v>
      </c>
      <c r="D66" s="202">
        <f t="shared" si="4"/>
        <v>4.3487651828911657E-2</v>
      </c>
      <c r="E66" s="202">
        <f t="shared" si="4"/>
        <v>4.5023918588701382E-2</v>
      </c>
      <c r="F66" s="202">
        <f t="shared" si="4"/>
        <v>4.4601653561424641E-2</v>
      </c>
      <c r="G66" s="202">
        <f t="shared" si="4"/>
        <v>4.4150234506368499E-2</v>
      </c>
      <c r="H66" s="202">
        <f t="shared" si="4"/>
        <v>4.463068686209299E-2</v>
      </c>
      <c r="I66" s="202">
        <f t="shared" si="4"/>
        <v>4.4017587739961214E-2</v>
      </c>
      <c r="J66" s="202">
        <f t="shared" si="4"/>
        <v>4.4108054932154118E-2</v>
      </c>
      <c r="K66" s="202">
        <f t="shared" si="4"/>
        <v>4.3959244650250237E-2</v>
      </c>
      <c r="L66" s="202">
        <f t="shared" si="4"/>
        <v>4.417192094806785E-2</v>
      </c>
      <c r="M66" s="202">
        <f t="shared" si="4"/>
        <v>4.3861841195046207E-2</v>
      </c>
      <c r="N66" s="202">
        <f t="shared" si="4"/>
        <v>4.4061671558723634E-2</v>
      </c>
      <c r="O66" s="202">
        <f t="shared" si="4"/>
        <v>4.3853381197929781E-2</v>
      </c>
      <c r="P66" s="202">
        <f t="shared" si="4"/>
        <v>4.3652885240289256E-2</v>
      </c>
      <c r="Q66" s="202">
        <f t="shared" si="4"/>
        <v>4.3794455516185486E-2</v>
      </c>
    </row>
    <row r="67" spans="1:17" x14ac:dyDescent="0.25">
      <c r="A67" s="129" t="s">
        <v>79</v>
      </c>
      <c r="B67" s="201">
        <f t="shared" ref="B67:Q67" si="5">IF(B$10=0,0,B$10/B$5)</f>
        <v>0.11679590832717346</v>
      </c>
      <c r="C67" s="201">
        <f t="shared" si="5"/>
        <v>0.11611607844859523</v>
      </c>
      <c r="D67" s="201">
        <f t="shared" si="5"/>
        <v>0.11516952489882459</v>
      </c>
      <c r="E67" s="201">
        <f t="shared" si="5"/>
        <v>0.11923806172253999</v>
      </c>
      <c r="F67" s="201">
        <f t="shared" si="5"/>
        <v>0.11811976582640424</v>
      </c>
      <c r="G67" s="201">
        <f t="shared" si="5"/>
        <v>0.11692426052973684</v>
      </c>
      <c r="H67" s="201">
        <f t="shared" si="5"/>
        <v>0.11819665550206146</v>
      </c>
      <c r="I67" s="201">
        <f t="shared" si="5"/>
        <v>0.11657296850949635</v>
      </c>
      <c r="J67" s="201">
        <f t="shared" si="5"/>
        <v>0.11681255522217467</v>
      </c>
      <c r="K67" s="201">
        <f t="shared" si="5"/>
        <v>0.11641845692653996</v>
      </c>
      <c r="L67" s="201">
        <f t="shared" si="5"/>
        <v>0.11698169332001686</v>
      </c>
      <c r="M67" s="201">
        <f t="shared" si="5"/>
        <v>0.11616050072086838</v>
      </c>
      <c r="N67" s="201">
        <f t="shared" si="5"/>
        <v>0.1166897168794145</v>
      </c>
      <c r="O67" s="201">
        <f t="shared" si="5"/>
        <v>0.11613809588161937</v>
      </c>
      <c r="P67" s="201">
        <f t="shared" si="5"/>
        <v>0.1156071170125731</v>
      </c>
      <c r="Q67" s="201">
        <f t="shared" si="5"/>
        <v>0.11598204140441903</v>
      </c>
    </row>
    <row r="68" spans="1:17" x14ac:dyDescent="0.25">
      <c r="A68" s="127" t="s">
        <v>306</v>
      </c>
      <c r="B68" s="200">
        <f t="shared" ref="B68:Q68" si="6">IF(B$15=0,0,B$15/B$5)</f>
        <v>3.2913088116596961E-2</v>
      </c>
      <c r="C68" s="200">
        <f t="shared" si="6"/>
        <v>3.2679012584049753E-2</v>
      </c>
      <c r="D68" s="200">
        <f t="shared" si="6"/>
        <v>3.2647801289461834E-2</v>
      </c>
      <c r="E68" s="200">
        <f t="shared" si="6"/>
        <v>3.3753573083619148E-2</v>
      </c>
      <c r="F68" s="200">
        <f t="shared" si="6"/>
        <v>3.342452795322904E-2</v>
      </c>
      <c r="G68" s="200">
        <f t="shared" si="6"/>
        <v>3.3343023398290934E-2</v>
      </c>
      <c r="H68" s="200">
        <f t="shared" si="6"/>
        <v>3.3275372799424309E-2</v>
      </c>
      <c r="I68" s="200">
        <f t="shared" si="6"/>
        <v>3.3152209194603814E-2</v>
      </c>
      <c r="J68" s="200">
        <f t="shared" si="6"/>
        <v>3.3293979842602586E-2</v>
      </c>
      <c r="K68" s="200">
        <f t="shared" si="6"/>
        <v>3.3119443706005718E-2</v>
      </c>
      <c r="L68" s="200">
        <f t="shared" si="6"/>
        <v>3.3870526132826151E-2</v>
      </c>
      <c r="M68" s="200">
        <f t="shared" si="6"/>
        <v>3.3800352225181143E-2</v>
      </c>
      <c r="N68" s="200">
        <f t="shared" si="6"/>
        <v>3.421681699764393E-2</v>
      </c>
      <c r="O68" s="200">
        <f t="shared" si="6"/>
        <v>3.3378817145635412E-2</v>
      </c>
      <c r="P68" s="200">
        <f t="shared" si="6"/>
        <v>3.3321994308984075E-2</v>
      </c>
      <c r="Q68" s="200">
        <f t="shared" si="6"/>
        <v>3.3880860585120506E-2</v>
      </c>
    </row>
    <row r="69" spans="1:17" x14ac:dyDescent="0.25">
      <c r="A69" s="127" t="s">
        <v>305</v>
      </c>
      <c r="B69" s="200">
        <f t="shared" ref="B69:Q69" si="7">IF(B$26=0,0,B$26/B$5)</f>
        <v>0.24748110487671951</v>
      </c>
      <c r="C69" s="200">
        <f t="shared" si="7"/>
        <v>0.24572103693006647</v>
      </c>
      <c r="D69" s="200">
        <f t="shared" si="7"/>
        <v>0.24548635200345334</v>
      </c>
      <c r="E69" s="200">
        <f t="shared" si="7"/>
        <v>0.25380090530182864</v>
      </c>
      <c r="F69" s="200">
        <f t="shared" si="7"/>
        <v>0.25132673903293373</v>
      </c>
      <c r="G69" s="200">
        <f t="shared" si="7"/>
        <v>0.25071388747561069</v>
      </c>
      <c r="H69" s="200">
        <f t="shared" si="7"/>
        <v>0.25020520701105575</v>
      </c>
      <c r="I69" s="200">
        <f t="shared" si="7"/>
        <v>0.24927911144404011</v>
      </c>
      <c r="J69" s="200">
        <f t="shared" si="7"/>
        <v>0.25034511766264639</v>
      </c>
      <c r="K69" s="200">
        <f t="shared" si="7"/>
        <v>0.24903274017400451</v>
      </c>
      <c r="L69" s="200">
        <f t="shared" si="7"/>
        <v>0.25468030226798127</v>
      </c>
      <c r="M69" s="200">
        <f t="shared" si="7"/>
        <v>0.25415264846241969</v>
      </c>
      <c r="N69" s="200">
        <f t="shared" si="7"/>
        <v>0.25728414319382265</v>
      </c>
      <c r="O69" s="200">
        <f t="shared" si="7"/>
        <v>0.25098302892198932</v>
      </c>
      <c r="P69" s="200">
        <f t="shared" si="7"/>
        <v>0.25055576490024567</v>
      </c>
      <c r="Q69" s="200">
        <f t="shared" si="7"/>
        <v>0.25475800939965615</v>
      </c>
    </row>
    <row r="70" spans="1:17" x14ac:dyDescent="0.25">
      <c r="A70" s="127" t="s">
        <v>304</v>
      </c>
      <c r="B70" s="200">
        <f t="shared" ref="B70:Q70" si="8">IF(B$37=0,0,B$37/B$5)</f>
        <v>0.17521862341706801</v>
      </c>
      <c r="C70" s="200">
        <f t="shared" si="8"/>
        <v>0.18898581976694617</v>
      </c>
      <c r="D70" s="200">
        <f t="shared" si="8"/>
        <v>0.20134069751943498</v>
      </c>
      <c r="E70" s="200">
        <f t="shared" si="8"/>
        <v>0.12968858559916172</v>
      </c>
      <c r="F70" s="200">
        <f t="shared" si="8"/>
        <v>0.1455681798236246</v>
      </c>
      <c r="G70" s="200">
        <f t="shared" si="8"/>
        <v>0.16219230521600583</v>
      </c>
      <c r="H70" s="200">
        <f t="shared" si="8"/>
        <v>0.14751973709247029</v>
      </c>
      <c r="I70" s="200">
        <f t="shared" si="8"/>
        <v>0.17171309046545938</v>
      </c>
      <c r="J70" s="200">
        <f t="shared" si="8"/>
        <v>0.16315541936577432</v>
      </c>
      <c r="K70" s="200">
        <f t="shared" si="8"/>
        <v>0.17292031972140809</v>
      </c>
      <c r="L70" s="200">
        <f t="shared" si="8"/>
        <v>0.14719473773619254</v>
      </c>
      <c r="M70" s="200">
        <f t="shared" si="8"/>
        <v>0.15859642677951083</v>
      </c>
      <c r="N70" s="200">
        <f t="shared" si="8"/>
        <v>0.14262723814735034</v>
      </c>
      <c r="O70" s="200">
        <f t="shared" si="8"/>
        <v>0.16885543375689877</v>
      </c>
      <c r="P70" s="200">
        <f t="shared" si="8"/>
        <v>0.17583292501724598</v>
      </c>
      <c r="Q70" s="200">
        <f t="shared" si="8"/>
        <v>0.15800813321589846</v>
      </c>
    </row>
    <row r="71" spans="1:17" x14ac:dyDescent="0.25">
      <c r="A71" s="127" t="s">
        <v>303</v>
      </c>
      <c r="B71" s="200">
        <f t="shared" ref="B71:Q71" si="9">IF(B$38=0,0,B$38/B$5)</f>
        <v>0.2595067707172381</v>
      </c>
      <c r="C71" s="200">
        <f t="shared" si="9"/>
        <v>0.24567791956305263</v>
      </c>
      <c r="D71" s="200">
        <f t="shared" si="9"/>
        <v>0.23243793635453436</v>
      </c>
      <c r="E71" s="200">
        <f t="shared" si="9"/>
        <v>0.30427552892598675</v>
      </c>
      <c r="F71" s="200">
        <f t="shared" si="9"/>
        <v>0.28951704994899985</v>
      </c>
      <c r="G71" s="200">
        <f t="shared" si="9"/>
        <v>0.2718774159351266</v>
      </c>
      <c r="H71" s="200">
        <f t="shared" si="9"/>
        <v>0.28818744594705581</v>
      </c>
      <c r="I71" s="200">
        <f t="shared" si="9"/>
        <v>0.26231541714027601</v>
      </c>
      <c r="J71" s="200">
        <f t="shared" si="9"/>
        <v>0.27132058821689931</v>
      </c>
      <c r="K71" s="200">
        <f t="shared" si="9"/>
        <v>0.26140276530776863</v>
      </c>
      <c r="L71" s="200">
        <f t="shared" si="9"/>
        <v>0.28602947797605882</v>
      </c>
      <c r="M71" s="200">
        <f t="shared" si="9"/>
        <v>0.27405548654470785</v>
      </c>
      <c r="N71" s="200">
        <f t="shared" si="9"/>
        <v>0.28939619157308022</v>
      </c>
      <c r="O71" s="200">
        <f t="shared" si="9"/>
        <v>0.26485714137430294</v>
      </c>
      <c r="P71" s="200">
        <f t="shared" si="9"/>
        <v>0.25770629208698209</v>
      </c>
      <c r="Q71" s="200">
        <f t="shared" si="9"/>
        <v>0.27447371130580994</v>
      </c>
    </row>
    <row r="72" spans="1:17" x14ac:dyDescent="0.25">
      <c r="A72" s="142" t="s">
        <v>310</v>
      </c>
      <c r="B72" s="199">
        <f t="shared" ref="B72:Q72" si="10">IF(B$39=0,0,B$39/B$5)</f>
        <v>0.18771693202905038</v>
      </c>
      <c r="C72" s="199">
        <f t="shared" si="10"/>
        <v>0.17154687859491713</v>
      </c>
      <c r="D72" s="199">
        <f t="shared" si="10"/>
        <v>0.15599661672718587</v>
      </c>
      <c r="E72" s="199">
        <f t="shared" si="10"/>
        <v>0.24015072820133349</v>
      </c>
      <c r="F72" s="199">
        <f t="shared" si="10"/>
        <v>0.22276091078401522</v>
      </c>
      <c r="G72" s="199">
        <f t="shared" si="10"/>
        <v>0.20205890092028192</v>
      </c>
      <c r="H72" s="199">
        <f t="shared" si="10"/>
        <v>0.22123511748033939</v>
      </c>
      <c r="I72" s="199">
        <f t="shared" si="10"/>
        <v>0.19091168639686587</v>
      </c>
      <c r="J72" s="199">
        <f t="shared" si="10"/>
        <v>0.20137651016625943</v>
      </c>
      <c r="K72" s="199">
        <f t="shared" si="10"/>
        <v>0.1898080573251833</v>
      </c>
      <c r="L72" s="199">
        <f t="shared" si="10"/>
        <v>0.21844257237346845</v>
      </c>
      <c r="M72" s="199">
        <f t="shared" si="10"/>
        <v>0.20438494439920771</v>
      </c>
      <c r="N72" s="199">
        <f t="shared" si="10"/>
        <v>0.22227172803392004</v>
      </c>
      <c r="O72" s="199">
        <f t="shared" si="10"/>
        <v>0.19373109518432352</v>
      </c>
      <c r="P72" s="199">
        <f t="shared" si="10"/>
        <v>0.18532136032856886</v>
      </c>
      <c r="Q72" s="199">
        <f t="shared" si="10"/>
        <v>0.20482072263909709</v>
      </c>
    </row>
    <row r="73" spans="1:17" x14ac:dyDescent="0.25">
      <c r="A73" s="142" t="s">
        <v>309</v>
      </c>
      <c r="B73" s="199">
        <f t="shared" ref="B73:Q73" si="11">IF(B$45=0,0,B$45/B$5)</f>
        <v>3.8507261876774009E-2</v>
      </c>
      <c r="C73" s="199">
        <f t="shared" si="11"/>
        <v>3.8233400979892813E-2</v>
      </c>
      <c r="D73" s="199">
        <f t="shared" si="11"/>
        <v>3.8196884762090558E-2</v>
      </c>
      <c r="E73" s="199">
        <f t="shared" si="11"/>
        <v>3.9490602443722947E-2</v>
      </c>
      <c r="F73" s="199">
        <f t="shared" si="11"/>
        <v>3.910563015062414E-2</v>
      </c>
      <c r="G73" s="199">
        <f t="shared" si="11"/>
        <v>3.901027242454165E-2</v>
      </c>
      <c r="H73" s="199">
        <f t="shared" si="11"/>
        <v>3.893112338457768E-2</v>
      </c>
      <c r="I73" s="199">
        <f t="shared" si="11"/>
        <v>3.8787025900691961E-2</v>
      </c>
      <c r="J73" s="199">
        <f t="shared" si="11"/>
        <v>3.89528930308011E-2</v>
      </c>
      <c r="K73" s="199">
        <f t="shared" si="11"/>
        <v>3.8748691325537626E-2</v>
      </c>
      <c r="L73" s="199">
        <f t="shared" si="11"/>
        <v>3.9627433775901416E-2</v>
      </c>
      <c r="M73" s="199">
        <f t="shared" si="11"/>
        <v>3.9545332545259361E-2</v>
      </c>
      <c r="N73" s="199">
        <f t="shared" si="11"/>
        <v>4.0032583027464604E-2</v>
      </c>
      <c r="O73" s="199">
        <f t="shared" si="11"/>
        <v>3.9052149965708917E-2</v>
      </c>
      <c r="P73" s="199">
        <f t="shared" si="11"/>
        <v>3.8985669061706162E-2</v>
      </c>
      <c r="Q73" s="199">
        <f t="shared" si="11"/>
        <v>3.9639524755011063E-2</v>
      </c>
    </row>
    <row r="74" spans="1:17" x14ac:dyDescent="0.25">
      <c r="A74" s="142" t="s">
        <v>308</v>
      </c>
      <c r="B74" s="199">
        <f t="shared" ref="B74:Q74" si="12">IF(B$56=0,0,B$56/B$5)</f>
        <v>3.328257681141375E-2</v>
      </c>
      <c r="C74" s="199">
        <f t="shared" si="12"/>
        <v>3.5897639988242726E-2</v>
      </c>
      <c r="D74" s="199">
        <f t="shared" si="12"/>
        <v>3.8244434865257949E-2</v>
      </c>
      <c r="E74" s="199">
        <f t="shared" si="12"/>
        <v>2.4634198280930292E-2</v>
      </c>
      <c r="F74" s="199">
        <f t="shared" si="12"/>
        <v>2.7650509014360489E-2</v>
      </c>
      <c r="G74" s="199">
        <f t="shared" si="12"/>
        <v>3.0808242590303011E-2</v>
      </c>
      <c r="H74" s="199">
        <f t="shared" si="12"/>
        <v>2.8021205082138765E-2</v>
      </c>
      <c r="I74" s="199">
        <f t="shared" si="12"/>
        <v>3.2616704842718156E-2</v>
      </c>
      <c r="J74" s="199">
        <f t="shared" si="12"/>
        <v>3.0991185019838764E-2</v>
      </c>
      <c r="K74" s="199">
        <f t="shared" si="12"/>
        <v>3.2846016657047741E-2</v>
      </c>
      <c r="L74" s="199">
        <f t="shared" si="12"/>
        <v>2.7959471826688936E-2</v>
      </c>
      <c r="M74" s="199">
        <f t="shared" si="12"/>
        <v>3.0125209600240749E-2</v>
      </c>
      <c r="N74" s="199">
        <f t="shared" si="12"/>
        <v>2.7091880511695574E-2</v>
      </c>
      <c r="O74" s="199">
        <f t="shared" si="12"/>
        <v>3.2073896224270489E-2</v>
      </c>
      <c r="P74" s="199">
        <f t="shared" si="12"/>
        <v>3.339926269670708E-2</v>
      </c>
      <c r="Q74" s="199">
        <f t="shared" si="12"/>
        <v>3.0013463911701805E-2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4.4008708648049177E-2</v>
      </c>
      <c r="C76" s="276">
        <f t="shared" si="14"/>
        <v>4.7466540476918909E-2</v>
      </c>
      <c r="D76" s="276">
        <f t="shared" si="14"/>
        <v>5.0569647925134256E-2</v>
      </c>
      <c r="E76" s="276">
        <f t="shared" si="14"/>
        <v>3.2573176682400166E-2</v>
      </c>
      <c r="F76" s="276">
        <f t="shared" si="14"/>
        <v>3.6561567996320044E-2</v>
      </c>
      <c r="G76" s="276">
        <f t="shared" si="14"/>
        <v>4.0736959154259449E-2</v>
      </c>
      <c r="H76" s="276">
        <f t="shared" si="14"/>
        <v>3.7051730021221821E-2</v>
      </c>
      <c r="I76" s="276">
        <f t="shared" si="14"/>
        <v>4.3128243002817708E-2</v>
      </c>
      <c r="J76" s="276">
        <f t="shared" si="14"/>
        <v>4.0978859296980509E-2</v>
      </c>
      <c r="K76" s="276">
        <f t="shared" si="14"/>
        <v>4.3431456209041729E-2</v>
      </c>
      <c r="L76" s="276">
        <f t="shared" si="14"/>
        <v>3.6970101700542768E-2</v>
      </c>
      <c r="M76" s="276">
        <f t="shared" si="14"/>
        <v>3.9833801924968638E-2</v>
      </c>
      <c r="N76" s="276">
        <f t="shared" si="14"/>
        <v>3.5822907670961877E-2</v>
      </c>
      <c r="O76" s="276">
        <f t="shared" si="14"/>
        <v>4.241050090982202E-2</v>
      </c>
      <c r="P76" s="276">
        <f t="shared" si="14"/>
        <v>4.4162999439844267E-2</v>
      </c>
      <c r="Q76" s="276">
        <f t="shared" si="14"/>
        <v>3.9686043430262774E-2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0.42250333629528197</v>
      </c>
      <c r="C80" s="253">
        <f>IF(C$5=0,0,C$5/TEL_fec!C$5)</f>
        <v>0.42497698504100417</v>
      </c>
      <c r="D80" s="253">
        <f>IF(D$5=0,0,D$5/TEL_fec!D$5)</f>
        <v>0.42846977945962095</v>
      </c>
      <c r="E80" s="253">
        <f>IF(E$5=0,0,E$5/TEL_fec!E$5)</f>
        <v>0.41384990850233294</v>
      </c>
      <c r="F80" s="253">
        <f>IF(F$5=0,0,F$5/TEL_fec!F$5)</f>
        <v>0.41776802204629715</v>
      </c>
      <c r="G80" s="253">
        <f>IF(G$5=0,0,G$5/TEL_fec!G$5)</f>
        <v>0.42203953833275332</v>
      </c>
      <c r="H80" s="253">
        <f>IF(H$5=0,0,H$5/TEL_fec!H$5)</f>
        <v>0.41749625422360648</v>
      </c>
      <c r="I80" s="253">
        <f>IF(I$5=0,0,I$5/TEL_fec!I$5)</f>
        <v>0.43138185733572104</v>
      </c>
      <c r="J80" s="253">
        <f>IF(J$5=0,0,J$5/TEL_fec!J$5)</f>
        <v>0.43049707777660989</v>
      </c>
      <c r="K80" s="253">
        <f>IF(K$5=0,0,K$5/TEL_fec!K$5)</f>
        <v>0.43195439106787381</v>
      </c>
      <c r="L80" s="253">
        <f>IF(L$5=0,0,L$5/TEL_fec!L$5)</f>
        <v>0.44225496594655045</v>
      </c>
      <c r="M80" s="253">
        <f>IF(M$5=0,0,M$5/TEL_fec!M$5)</f>
        <v>0.46856225818297764</v>
      </c>
      <c r="N80" s="253">
        <f>IF(N$5=0,0,N$5/TEL_fec!N$5)</f>
        <v>0.46643721473487715</v>
      </c>
      <c r="O80" s="253">
        <f>IF(O$5=0,0,O$5/TEL_fec!O$5)</f>
        <v>0.48228440474041773</v>
      </c>
      <c r="P80" s="253">
        <f>IF(P$5=0,0,P$5/TEL_fec!P$5)</f>
        <v>0.48449951774042344</v>
      </c>
      <c r="Q80" s="253">
        <f>IF(Q$5=0,0,Q$5/TEL_fec!Q$5)</f>
        <v>0.49859909122987839</v>
      </c>
    </row>
    <row r="81" spans="1:17" x14ac:dyDescent="0.25">
      <c r="A81" s="132" t="s">
        <v>83</v>
      </c>
      <c r="B81" s="282">
        <f>IF(B$6=0,0,B$6/TEL_fec!B$6)</f>
        <v>0.43040191789891497</v>
      </c>
      <c r="C81" s="282">
        <f>IF(C$6=0,0,C$6/TEL_fec!C$6)</f>
        <v>0.43040191789891497</v>
      </c>
      <c r="D81" s="282">
        <f>IF(D$6=0,0,D$6/TEL_fec!D$6)</f>
        <v>0.43040191789891491</v>
      </c>
      <c r="E81" s="282">
        <f>IF(E$6=0,0,E$6/TEL_fec!E$6)</f>
        <v>0.43040191789891502</v>
      </c>
      <c r="F81" s="282">
        <f>IF(F$6=0,0,F$6/TEL_fec!F$6)</f>
        <v>0.43040191789891491</v>
      </c>
      <c r="G81" s="282">
        <f>IF(G$6=0,0,G$6/TEL_fec!G$6)</f>
        <v>0.43040191789891497</v>
      </c>
      <c r="H81" s="282">
        <f>IF(H$6=0,0,H$6/TEL_fec!H$6)</f>
        <v>0.43040191789891491</v>
      </c>
      <c r="I81" s="282">
        <f>IF(I$6=0,0,I$6/TEL_fec!I$6)</f>
        <v>0.43860760587580533</v>
      </c>
      <c r="J81" s="282">
        <f>IF(J$6=0,0,J$6/TEL_fec!J$6)</f>
        <v>0.43860760587580544</v>
      </c>
      <c r="K81" s="282">
        <f>IF(K$6=0,0,K$6/TEL_fec!K$6)</f>
        <v>0.43860760587580544</v>
      </c>
      <c r="L81" s="282">
        <f>IF(L$6=0,0,L$6/TEL_fec!L$6)</f>
        <v>0.45123943664157701</v>
      </c>
      <c r="M81" s="282">
        <f>IF(M$6=0,0,M$6/TEL_fec!M$6)</f>
        <v>0.47472511256401728</v>
      </c>
      <c r="N81" s="282">
        <f>IF(N$6=0,0,N$6/TEL_fec!N$6)</f>
        <v>0.47472511256401739</v>
      </c>
      <c r="O81" s="282">
        <f>IF(O$6=0,0,O$6/TEL_fec!O$6)</f>
        <v>0.4885334965831874</v>
      </c>
      <c r="P81" s="282">
        <f>IF(P$6=0,0,P$6/TEL_fec!P$6)</f>
        <v>0.48853349658318751</v>
      </c>
      <c r="Q81" s="282">
        <f>IF(Q$6=0,0,Q$6/TEL_fec!Q$6)</f>
        <v>0.50438092963202308</v>
      </c>
    </row>
    <row r="82" spans="1:17" x14ac:dyDescent="0.25">
      <c r="A82" s="76" t="s">
        <v>82</v>
      </c>
      <c r="B82" s="281">
        <f>IF(B$7=0,0,B$7/TEL_fec!B$7)</f>
        <v>0.10945535656724689</v>
      </c>
      <c r="C82" s="281">
        <f>IF(C$7=0,0,C$7/TEL_fec!C$7)</f>
        <v>0.10945535656724689</v>
      </c>
      <c r="D82" s="281">
        <f>IF(D$7=0,0,D$7/TEL_fec!D$7)</f>
        <v>0.10945535656724689</v>
      </c>
      <c r="E82" s="281">
        <f>IF(E$7=0,0,E$7/TEL_fec!E$7)</f>
        <v>0.10945535656724692</v>
      </c>
      <c r="F82" s="281">
        <f>IF(F$7=0,0,F$7/TEL_fec!F$7)</f>
        <v>0.10945535656724689</v>
      </c>
      <c r="G82" s="281">
        <f>IF(G$7=0,0,G$7/TEL_fec!G$7)</f>
        <v>0.10945535656724689</v>
      </c>
      <c r="H82" s="281">
        <f>IF(H$7=0,0,H$7/TEL_fec!H$7)</f>
        <v>0.10945535656724689</v>
      </c>
      <c r="I82" s="281">
        <f>IF(I$7=0,0,I$7/TEL_fec!I$7)</f>
        <v>0.11154214211823756</v>
      </c>
      <c r="J82" s="281">
        <f>IF(J$7=0,0,J$7/TEL_fec!J$7)</f>
        <v>0.11154214211823753</v>
      </c>
      <c r="K82" s="281">
        <f>IF(K$7=0,0,K$7/TEL_fec!K$7)</f>
        <v>0.11154214211823753</v>
      </c>
      <c r="L82" s="281">
        <f>IF(L$7=0,0,L$7/TEL_fec!L$7)</f>
        <v>0.11475453844610282</v>
      </c>
      <c r="M82" s="281">
        <f>IF(M$7=0,0,M$7/TEL_fec!M$7)</f>
        <v>0.12072717222260301</v>
      </c>
      <c r="N82" s="281">
        <f>IF(N$7=0,0,N$7/TEL_fec!N$7)</f>
        <v>0.12072717222260299</v>
      </c>
      <c r="O82" s="281">
        <f>IF(O$7=0,0,O$7/TEL_fec!O$7)</f>
        <v>0.12423877738415505</v>
      </c>
      <c r="P82" s="281">
        <f>IF(P$7=0,0,P$7/TEL_fec!P$7)</f>
        <v>0.12423877738415506</v>
      </c>
      <c r="Q82" s="281">
        <f>IF(Q$7=0,0,Q$7/TEL_fec!Q$7)</f>
        <v>0.12826893236929912</v>
      </c>
    </row>
    <row r="83" spans="1:17" x14ac:dyDescent="0.25">
      <c r="A83" s="76" t="s">
        <v>81</v>
      </c>
      <c r="B83" s="281">
        <f>IF(B$8=0,0,B$8/TEL_fec!B$8)</f>
        <v>0.59024413424999544</v>
      </c>
      <c r="C83" s="281">
        <f>IF(C$8=0,0,C$8/TEL_fec!C$8)</f>
        <v>0.59024413424999556</v>
      </c>
      <c r="D83" s="281">
        <f>IF(D$8=0,0,D$8/TEL_fec!D$8)</f>
        <v>0.59024413424999556</v>
      </c>
      <c r="E83" s="281">
        <f>IF(E$8=0,0,E$8/TEL_fec!E$8)</f>
        <v>0.59024413424999544</v>
      </c>
      <c r="F83" s="281">
        <f>IF(F$8=0,0,F$8/TEL_fec!F$8)</f>
        <v>0.59024413424999567</v>
      </c>
      <c r="G83" s="281">
        <f>IF(G$8=0,0,G$8/TEL_fec!G$8)</f>
        <v>0.59024413424999556</v>
      </c>
      <c r="H83" s="281">
        <f>IF(H$8=0,0,H$8/TEL_fec!H$8)</f>
        <v>0.59024413424999556</v>
      </c>
      <c r="I83" s="281">
        <f>IF(I$8=0,0,I$8/TEL_fec!I$8)</f>
        <v>0.60149724208810429</v>
      </c>
      <c r="J83" s="281">
        <f>IF(J$8=0,0,J$8/TEL_fec!J$8)</f>
        <v>0.60149724208810429</v>
      </c>
      <c r="K83" s="281">
        <f>IF(K$8=0,0,K$8/TEL_fec!K$8)</f>
        <v>0.60149724208810418</v>
      </c>
      <c r="L83" s="281">
        <f>IF(L$8=0,0,L$8/TEL_fec!L$8)</f>
        <v>0.61882026901775267</v>
      </c>
      <c r="M83" s="281">
        <f>IF(M$8=0,0,M$8/TEL_fec!M$8)</f>
        <v>0.65102803082278371</v>
      </c>
      <c r="N83" s="281">
        <f>IF(N$8=0,0,N$8/TEL_fec!N$8)</f>
        <v>0.65102803082278382</v>
      </c>
      <c r="O83" s="281">
        <f>IF(O$8=0,0,O$8/TEL_fec!O$8)</f>
        <v>0.66996455812864208</v>
      </c>
      <c r="P83" s="281">
        <f>IF(P$8=0,0,P$8/TEL_fec!P$8)</f>
        <v>0.66996455812864208</v>
      </c>
      <c r="Q83" s="281">
        <f>IF(Q$8=0,0,Q$8/TEL_fec!Q$8)</f>
        <v>0.69169739437076971</v>
      </c>
    </row>
    <row r="84" spans="1:17" x14ac:dyDescent="0.25">
      <c r="A84" s="76" t="s">
        <v>80</v>
      </c>
      <c r="B84" s="281">
        <f>IF(B$9=0,0,B$9/TEL_fec!B$9)</f>
        <v>0.41498367307474926</v>
      </c>
      <c r="C84" s="281">
        <f>IF(C$9=0,0,C$9/TEL_fec!C$9)</f>
        <v>0.41498367307474932</v>
      </c>
      <c r="D84" s="281">
        <f>IF(D$9=0,0,D$9/TEL_fec!D$9)</f>
        <v>0.41498367307474926</v>
      </c>
      <c r="E84" s="281">
        <f>IF(E$9=0,0,E$9/TEL_fec!E$9)</f>
        <v>0.41498367307474915</v>
      </c>
      <c r="F84" s="281">
        <f>IF(F$9=0,0,F$9/TEL_fec!F$9)</f>
        <v>0.41498367307474926</v>
      </c>
      <c r="G84" s="281">
        <f>IF(G$9=0,0,G$9/TEL_fec!G$9)</f>
        <v>0.41498367307474926</v>
      </c>
      <c r="H84" s="281">
        <f>IF(H$9=0,0,H$9/TEL_fec!H$9)</f>
        <v>0.4149836730747492</v>
      </c>
      <c r="I84" s="281">
        <f>IF(I$9=0,0,I$9/TEL_fec!I$9)</f>
        <v>0.4228954095125852</v>
      </c>
      <c r="J84" s="281">
        <f>IF(J$9=0,0,J$9/TEL_fec!J$9)</f>
        <v>0.4228954095125852</v>
      </c>
      <c r="K84" s="281">
        <f>IF(K$9=0,0,K$9/TEL_fec!K$9)</f>
        <v>0.42289540951258514</v>
      </c>
      <c r="L84" s="281">
        <f>IF(L$9=0,0,L$9/TEL_fec!L$9)</f>
        <v>0.43507473146920722</v>
      </c>
      <c r="M84" s="281">
        <f>IF(M$9=0,0,M$9/TEL_fec!M$9)</f>
        <v>0.45771908237385761</v>
      </c>
      <c r="N84" s="281">
        <f>IF(N$9=0,0,N$9/TEL_fec!N$9)</f>
        <v>0.4577190823738575</v>
      </c>
      <c r="O84" s="281">
        <f>IF(O$9=0,0,O$9/TEL_fec!O$9)</f>
        <v>0.4710328100344478</v>
      </c>
      <c r="P84" s="281">
        <f>IF(P$9=0,0,P$9/TEL_fec!P$9)</f>
        <v>0.4710328100344478</v>
      </c>
      <c r="Q84" s="281">
        <f>IF(Q$9=0,0,Q$9/TEL_fec!Q$9)</f>
        <v>0.48631254207541086</v>
      </c>
    </row>
    <row r="85" spans="1:17" x14ac:dyDescent="0.25">
      <c r="A85" s="129" t="s">
        <v>79</v>
      </c>
      <c r="B85" s="280">
        <f>IF(B$10=0,0,B$10/TEL_fec!B$10)</f>
        <v>0.65073107889784054</v>
      </c>
      <c r="C85" s="280">
        <f>IF(C$10=0,0,C$10/TEL_fec!C$10)</f>
        <v>0.65073107889784054</v>
      </c>
      <c r="D85" s="280">
        <f>IF(D$10=0,0,D$10/TEL_fec!D$10)</f>
        <v>0.65073107889784054</v>
      </c>
      <c r="E85" s="280">
        <f>IF(E$10=0,0,E$10/TEL_fec!E$10)</f>
        <v>0.65073107889784065</v>
      </c>
      <c r="F85" s="280">
        <f>IF(F$10=0,0,F$10/TEL_fec!F$10)</f>
        <v>0.65073107889784054</v>
      </c>
      <c r="G85" s="280">
        <f>IF(G$10=0,0,G$10/TEL_fec!G$10)</f>
        <v>0.65073107889784076</v>
      </c>
      <c r="H85" s="280">
        <f>IF(H$10=0,0,H$10/TEL_fec!H$10)</f>
        <v>0.65073107889784065</v>
      </c>
      <c r="I85" s="280">
        <f>IF(I$10=0,0,I$10/TEL_fec!I$10)</f>
        <v>0.66313738093377872</v>
      </c>
      <c r="J85" s="280">
        <f>IF(J$10=0,0,J$10/TEL_fec!J$10)</f>
        <v>0.66313738093377872</v>
      </c>
      <c r="K85" s="280">
        <f>IF(K$10=0,0,K$10/TEL_fec!K$10)</f>
        <v>0.66313738093377861</v>
      </c>
      <c r="L85" s="280">
        <f>IF(L$10=0,0,L$10/TEL_fec!L$10)</f>
        <v>0.68223563426590261</v>
      </c>
      <c r="M85" s="280">
        <f>IF(M$10=0,0,M$10/TEL_fec!M$10)</f>
        <v>0.71774397796999367</v>
      </c>
      <c r="N85" s="280">
        <f>IF(N$10=0,0,N$10/TEL_fec!N$10)</f>
        <v>0.71774397796999367</v>
      </c>
      <c r="O85" s="280">
        <f>IF(O$10=0,0,O$10/TEL_fec!O$10)</f>
        <v>0.73862107971362645</v>
      </c>
      <c r="P85" s="280">
        <f>IF(P$10=0,0,P$10/TEL_fec!P$10)</f>
        <v>0.73862107971362645</v>
      </c>
      <c r="Q85" s="280">
        <f>IF(Q$10=0,0,Q$10/TEL_fec!Q$10)</f>
        <v>0.76258105009659305</v>
      </c>
    </row>
    <row r="86" spans="1:17" x14ac:dyDescent="0.25">
      <c r="A86" s="127" t="s">
        <v>306</v>
      </c>
      <c r="B86" s="305">
        <f>IF(B$15=0,0,B$15/TEL_fec!B$15)</f>
        <v>0.46325026728245683</v>
      </c>
      <c r="C86" s="305">
        <f>IF(C$15=0,0,C$15/TEL_fec!C$15)</f>
        <v>0.46264858698766559</v>
      </c>
      <c r="D86" s="305">
        <f>IF(D$15=0,0,D$15/TEL_fec!D$15)</f>
        <v>0.46600549499468796</v>
      </c>
      <c r="E86" s="305">
        <f>IF(E$15=0,0,E$15/TEL_fec!E$15)</f>
        <v>0.46534978758010864</v>
      </c>
      <c r="F86" s="305">
        <f>IF(F$15=0,0,F$15/TEL_fec!F$15)</f>
        <v>0.46517608562453766</v>
      </c>
      <c r="G86" s="305">
        <f>IF(G$15=0,0,G$15/TEL_fec!G$15)</f>
        <v>0.46878641727735842</v>
      </c>
      <c r="H86" s="305">
        <f>IF(H$15=0,0,H$15/TEL_fec!H$15)</f>
        <v>0.46279900492359144</v>
      </c>
      <c r="I86" s="305">
        <f>IF(I$15=0,0,I$15/TEL_fec!I$15)</f>
        <v>0.47642139184575988</v>
      </c>
      <c r="J86" s="305">
        <f>IF(J$15=0,0,J$15/TEL_fec!J$15)</f>
        <v>0.4774774033918428</v>
      </c>
      <c r="K86" s="305">
        <f>IF(K$15=0,0,K$15/TEL_fec!K$15)</f>
        <v>0.47658221356776748</v>
      </c>
      <c r="L86" s="305">
        <f>IF(L$15=0,0,L$15/TEL_fec!L$15)</f>
        <v>0.49901266064006883</v>
      </c>
      <c r="M86" s="305">
        <f>IF(M$15=0,0,M$15/TEL_fec!M$15)</f>
        <v>0.52760078543448696</v>
      </c>
      <c r="N86" s="305">
        <f>IF(N$15=0,0,N$15/TEL_fec!N$15)</f>
        <v>0.53167924078694229</v>
      </c>
      <c r="O86" s="305">
        <f>IF(O$15=0,0,O$15/TEL_fec!O$15)</f>
        <v>0.53627933784268667</v>
      </c>
      <c r="P86" s="305">
        <f>IF(P$15=0,0,P$15/TEL_fec!P$15)</f>
        <v>0.53782531263390843</v>
      </c>
      <c r="Q86" s="305">
        <f>IF(Q$15=0,0,Q$15/TEL_fec!Q$15)</f>
        <v>0.56275947912687163</v>
      </c>
    </row>
    <row r="87" spans="1:17" x14ac:dyDescent="0.25">
      <c r="A87" s="127" t="s">
        <v>305</v>
      </c>
      <c r="B87" s="305">
        <f>IF(B$26=0,0,B$26/TEL_fec!B$26)</f>
        <v>0.40979831336525019</v>
      </c>
      <c r="C87" s="305">
        <f>IF(C$26=0,0,C$26/TEL_fec!C$26)</f>
        <v>0.40926605771985797</v>
      </c>
      <c r="D87" s="305">
        <f>IF(D$26=0,0,D$26/TEL_fec!D$26)</f>
        <v>0.41223563018760856</v>
      </c>
      <c r="E87" s="305">
        <f>IF(E$26=0,0,E$26/TEL_fec!E$26)</f>
        <v>0.41165558132086538</v>
      </c>
      <c r="F87" s="305">
        <f>IF(F$26=0,0,F$26/TEL_fec!F$26)</f>
        <v>0.41150192189862939</v>
      </c>
      <c r="G87" s="305">
        <f>IF(G$26=0,0,G$26/TEL_fec!G$26)</f>
        <v>0.41469567682227854</v>
      </c>
      <c r="H87" s="305">
        <f>IF(H$26=0,0,H$26/TEL_fec!H$26)</f>
        <v>0.40939911974009985</v>
      </c>
      <c r="I87" s="305">
        <f>IF(I$26=0,0,I$26/TEL_fec!I$26)</f>
        <v>0.42144969278663352</v>
      </c>
      <c r="J87" s="305">
        <f>IF(J$26=0,0,J$26/TEL_fec!J$26)</f>
        <v>0.42238385684663021</v>
      </c>
      <c r="K87" s="305">
        <f>IF(K$26=0,0,K$26/TEL_fec!K$26)</f>
        <v>0.42159195815610195</v>
      </c>
      <c r="L87" s="305">
        <f>IF(L$26=0,0,L$26/TEL_fec!L$26)</f>
        <v>0.44143427672006086</v>
      </c>
      <c r="M87" s="305">
        <f>IF(M$26=0,0,M$26/TEL_fec!M$26)</f>
        <v>0.46672377173050761</v>
      </c>
      <c r="N87" s="305">
        <f>IF(N$26=0,0,N$26/TEL_fec!N$26)</f>
        <v>0.47033163608075657</v>
      </c>
      <c r="O87" s="305">
        <f>IF(O$26=0,0,O$26/TEL_fec!O$26)</f>
        <v>0.47440095270699179</v>
      </c>
      <c r="P87" s="305">
        <f>IF(P$26=0,0,P$26/TEL_fec!P$26)</f>
        <v>0.47576854579153427</v>
      </c>
      <c r="Q87" s="305">
        <f>IF(Q$26=0,0,Q$26/TEL_fec!Q$26)</f>
        <v>0.497825693073771</v>
      </c>
    </row>
    <row r="88" spans="1:17" x14ac:dyDescent="0.25">
      <c r="A88" s="127" t="s">
        <v>304</v>
      </c>
      <c r="B88" s="305">
        <f>IF(B$37=0,0,B$37/TEL_fec!B$37)</f>
        <v>0.51765818971343369</v>
      </c>
      <c r="C88" s="305">
        <f>IF(C$37=0,0,C$37/TEL_fec!C$37)</f>
        <v>0.51765818971343358</v>
      </c>
      <c r="D88" s="305">
        <f>IF(D$37=0,0,D$37/TEL_fec!D$37)</f>
        <v>0.51765818971343358</v>
      </c>
      <c r="E88" s="305">
        <f>IF(E$37=0,0,E$37/TEL_fec!E$37)</f>
        <v>0.51765818971343358</v>
      </c>
      <c r="F88" s="305">
        <f>IF(F$37=0,0,F$37/TEL_fec!F$37)</f>
        <v>0.51765818971343358</v>
      </c>
      <c r="G88" s="305">
        <f>IF(G$37=0,0,G$37/TEL_fec!G$37)</f>
        <v>0.51765818971343358</v>
      </c>
      <c r="H88" s="305">
        <f>IF(H$37=0,0,H$37/TEL_fec!H$37)</f>
        <v>0.51765818971343369</v>
      </c>
      <c r="I88" s="305">
        <f>IF(I$37=0,0,I$37/TEL_fec!I$37)</f>
        <v>0.5275274338009287</v>
      </c>
      <c r="J88" s="305">
        <f>IF(J$37=0,0,J$37/TEL_fec!J$37)</f>
        <v>0.5275274338009287</v>
      </c>
      <c r="K88" s="305">
        <f>IF(K$37=0,0,K$37/TEL_fec!K$37)</f>
        <v>0.52752743380092859</v>
      </c>
      <c r="L88" s="305">
        <f>IF(L$37=0,0,L$37/TEL_fec!L$37)</f>
        <v>0.54272014176769834</v>
      </c>
      <c r="M88" s="305">
        <f>IF(M$37=0,0,M$37/TEL_fec!M$37)</f>
        <v>0.57096711738889472</v>
      </c>
      <c r="N88" s="305">
        <f>IF(N$37=0,0,N$37/TEL_fec!N$37)</f>
        <v>0.57096711738889483</v>
      </c>
      <c r="O88" s="305">
        <f>IF(O$37=0,0,O$37/TEL_fec!O$37)</f>
        <v>0.58757490368577259</v>
      </c>
      <c r="P88" s="305">
        <f>IF(P$37=0,0,P$37/TEL_fec!P$37)</f>
        <v>0.58757490368577259</v>
      </c>
      <c r="Q88" s="305">
        <f>IF(Q$37=0,0,Q$37/TEL_fec!Q$37)</f>
        <v>0.60663511964324834</v>
      </c>
    </row>
    <row r="89" spans="1:17" x14ac:dyDescent="0.25">
      <c r="A89" s="127" t="s">
        <v>303</v>
      </c>
      <c r="B89" s="305">
        <f>IF(B$38=0,0,B$38/TEL_fec!B$38)</f>
        <v>0.35160245944817065</v>
      </c>
      <c r="C89" s="305">
        <f>IF(C$38=0,0,C$38/TEL_fec!C$38)</f>
        <v>0.35292060036477546</v>
      </c>
      <c r="D89" s="305">
        <f>IF(D$38=0,0,D$38/TEL_fec!D$38)</f>
        <v>0.35482449315581477</v>
      </c>
      <c r="E89" s="305">
        <f>IF(E$38=0,0,E$38/TEL_fec!E$38)</f>
        <v>0.34626428432913348</v>
      </c>
      <c r="F89" s="305">
        <f>IF(F$38=0,0,F$38/TEL_fec!F$38)</f>
        <v>0.35009205160860629</v>
      </c>
      <c r="G89" s="305">
        <f>IF(G$38=0,0,G$38/TEL_fec!G$38)</f>
        <v>0.35193024709707943</v>
      </c>
      <c r="H89" s="305">
        <f>IF(H$38=0,0,H$38/TEL_fec!H$38)</f>
        <v>0.35025834154264235</v>
      </c>
      <c r="I89" s="305">
        <f>IF(I$38=0,0,I$38/TEL_fec!I$38)</f>
        <v>0.35894287355349946</v>
      </c>
      <c r="J89" s="305">
        <f>IF(J$38=0,0,J$38/TEL_fec!J$38)</f>
        <v>0.35957368679157697</v>
      </c>
      <c r="K89" s="305">
        <f>IF(K$38=0,0,K$38/TEL_fec!K$38)</f>
        <v>0.3599365202539499</v>
      </c>
      <c r="L89" s="305">
        <f>IF(L$38=0,0,L$38/TEL_fec!L$38)</f>
        <v>0.36962804813519951</v>
      </c>
      <c r="M89" s="305">
        <f>IF(M$38=0,0,M$38/TEL_fec!M$38)</f>
        <v>0.39056877179514521</v>
      </c>
      <c r="N89" s="305">
        <f>IF(N$38=0,0,N$38/TEL_fec!N$38)</f>
        <v>0.38928424973824804</v>
      </c>
      <c r="O89" s="305">
        <f>IF(O$38=0,0,O$38/TEL_fec!O$38)</f>
        <v>0.40212704423902512</v>
      </c>
      <c r="P89" s="305">
        <f>IF(P$38=0,0,P$38/TEL_fec!P$38)</f>
        <v>0.4037712592422365</v>
      </c>
      <c r="Q89" s="305">
        <f>IF(Q$38=0,0,Q$38/TEL_fec!Q$38)</f>
        <v>0.41576807210892225</v>
      </c>
    </row>
    <row r="90" spans="1:17" x14ac:dyDescent="0.25">
      <c r="A90" s="72" t="s">
        <v>302</v>
      </c>
      <c r="B90" s="279">
        <f>IF(B$58=0,0,B$58/TEL_fec!B$58)</f>
        <v>0.40906225737759011</v>
      </c>
      <c r="C90" s="279">
        <f>IF(C$58=0,0,C$58/TEL_fec!C$58)</f>
        <v>0.40906225737759006</v>
      </c>
      <c r="D90" s="279">
        <f>IF(D$58=0,0,D$58/TEL_fec!D$58)</f>
        <v>0.40906225737759006</v>
      </c>
      <c r="E90" s="279">
        <f>IF(E$58=0,0,E$58/TEL_fec!E$58)</f>
        <v>0.40906225737759006</v>
      </c>
      <c r="F90" s="279">
        <f>IF(F$58=0,0,F$58/TEL_fec!F$58)</f>
        <v>0.40906225737759011</v>
      </c>
      <c r="G90" s="279">
        <f>IF(G$58=0,0,G$58/TEL_fec!G$58)</f>
        <v>0.40906225737759</v>
      </c>
      <c r="H90" s="279">
        <f>IF(H$58=0,0,H$58/TEL_fec!H$58)</f>
        <v>0.40906225737759011</v>
      </c>
      <c r="I90" s="279">
        <f>IF(I$58=0,0,I$58/TEL_fec!I$58)</f>
        <v>0.41686110098764878</v>
      </c>
      <c r="J90" s="279">
        <f>IF(J$58=0,0,J$58/TEL_fec!J$58)</f>
        <v>0.41686110098764873</v>
      </c>
      <c r="K90" s="279">
        <f>IF(K$58=0,0,K$58/TEL_fec!K$58)</f>
        <v>0.41686110098764884</v>
      </c>
      <c r="L90" s="279">
        <f>IF(L$58=0,0,L$58/TEL_fec!L$58)</f>
        <v>0.42886663579818785</v>
      </c>
      <c r="M90" s="279">
        <f>IF(M$58=0,0,M$58/TEL_fec!M$58)</f>
        <v>0.45118787371406616</v>
      </c>
      <c r="N90" s="279">
        <f>IF(N$58=0,0,N$58/TEL_fec!N$58)</f>
        <v>0.4511878737140661</v>
      </c>
      <c r="O90" s="279">
        <f>IF(O$58=0,0,O$58/TEL_fec!O$58)</f>
        <v>0.46431162735622566</v>
      </c>
      <c r="P90" s="279">
        <f>IF(P$58=0,0,P$58/TEL_fec!P$58)</f>
        <v>0.46431162735622578</v>
      </c>
      <c r="Q90" s="279">
        <f>IF(Q$58=0,0,Q$58/TEL_fec!Q$58)</f>
        <v>0.47937333239751101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1444.0101457295959</v>
      </c>
      <c r="C5" s="96">
        <v>1382.4002140382158</v>
      </c>
      <c r="D5" s="96">
        <v>1253.3705358015245</v>
      </c>
      <c r="E5" s="96">
        <v>1391.0963040666722</v>
      </c>
      <c r="F5" s="96">
        <v>1214.7019918976523</v>
      </c>
      <c r="G5" s="96">
        <v>1134.1397911988699</v>
      </c>
      <c r="H5" s="96">
        <v>1093.062646527984</v>
      </c>
      <c r="I5" s="96">
        <v>1033.344829050696</v>
      </c>
      <c r="J5" s="96">
        <v>884.00482776262822</v>
      </c>
      <c r="K5" s="96">
        <v>735.66425051060389</v>
      </c>
      <c r="L5" s="96">
        <v>786.46361330814307</v>
      </c>
      <c r="M5" s="96">
        <v>730.76813078804685</v>
      </c>
      <c r="N5" s="96">
        <v>699.79712452492299</v>
      </c>
      <c r="O5" s="96">
        <v>696.32704939728171</v>
      </c>
      <c r="P5" s="96">
        <v>648.25441320679693</v>
      </c>
      <c r="Q5" s="96">
        <v>645.93309883136476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93.44817454350752</v>
      </c>
      <c r="C10" s="158">
        <v>91.976779768196423</v>
      </c>
      <c r="D10" s="158">
        <v>87.101509897044252</v>
      </c>
      <c r="E10" s="158">
        <v>86.782436881627405</v>
      </c>
      <c r="F10" s="158">
        <v>77.873723944474989</v>
      </c>
      <c r="G10" s="158">
        <v>76.114819542643346</v>
      </c>
      <c r="H10" s="158">
        <v>71.536983000536509</v>
      </c>
      <c r="I10" s="158">
        <v>70.176104549109169</v>
      </c>
      <c r="J10" s="158">
        <v>60.300608083188251</v>
      </c>
      <c r="K10" s="158">
        <v>50.50432476597414</v>
      </c>
      <c r="L10" s="158">
        <v>59.244059552317999</v>
      </c>
      <c r="M10" s="158">
        <v>57.663969843490577</v>
      </c>
      <c r="N10" s="158">
        <v>57.682534137864792</v>
      </c>
      <c r="O10" s="158">
        <v>49.629284514729058</v>
      </c>
      <c r="P10" s="158">
        <v>47.330191058096204</v>
      </c>
      <c r="Q10" s="158">
        <v>51.765465910184759</v>
      </c>
    </row>
    <row r="11" spans="1:17" x14ac:dyDescent="0.25">
      <c r="A11" s="92" t="s">
        <v>125</v>
      </c>
      <c r="B11" s="91">
        <v>43.756775568239533</v>
      </c>
      <c r="C11" s="91">
        <v>43.067800194776332</v>
      </c>
      <c r="D11" s="91">
        <v>40.784972406767643</v>
      </c>
      <c r="E11" s="91">
        <v>40.635567601444492</v>
      </c>
      <c r="F11" s="91">
        <v>36.402741681141791</v>
      </c>
      <c r="G11" s="91">
        <v>35.574324130391695</v>
      </c>
      <c r="H11" s="91">
        <v>33.49693801162563</v>
      </c>
      <c r="I11" s="91">
        <v>32.871042334066942</v>
      </c>
      <c r="J11" s="91">
        <v>28.246047371201563</v>
      </c>
      <c r="K11" s="91">
        <v>23.686490795535637</v>
      </c>
      <c r="L11" s="91">
        <v>27.76103863418065</v>
      </c>
      <c r="M11" s="91">
        <v>27.022677545578119</v>
      </c>
      <c r="N11" s="91">
        <v>27.03945443672788</v>
      </c>
      <c r="O11" s="91">
        <v>23.238736066612468</v>
      </c>
      <c r="P11" s="91">
        <v>22.162193727677273</v>
      </c>
      <c r="Q11" s="91">
        <v>24.23899541197277</v>
      </c>
    </row>
    <row r="12" spans="1:17" x14ac:dyDescent="0.25">
      <c r="A12" s="92" t="s">
        <v>26</v>
      </c>
      <c r="B12" s="91">
        <v>49.69139897526798</v>
      </c>
      <c r="C12" s="91">
        <v>48.908979573420083</v>
      </c>
      <c r="D12" s="91">
        <v>46.316537490276602</v>
      </c>
      <c r="E12" s="91">
        <v>46.146869280182919</v>
      </c>
      <c r="F12" s="91">
        <v>41.470982263333205</v>
      </c>
      <c r="G12" s="91">
        <v>40.540495412251644</v>
      </c>
      <c r="H12" s="91">
        <v>38.040044988910886</v>
      </c>
      <c r="I12" s="91">
        <v>37.305062215042227</v>
      </c>
      <c r="J12" s="91">
        <v>32.054560711986689</v>
      </c>
      <c r="K12" s="91">
        <v>26.817833970438503</v>
      </c>
      <c r="L12" s="91">
        <v>31.483020918137349</v>
      </c>
      <c r="M12" s="91">
        <v>30.641292297912454</v>
      </c>
      <c r="N12" s="91">
        <v>30.643079701136912</v>
      </c>
      <c r="O12" s="91">
        <v>26.39054844811659</v>
      </c>
      <c r="P12" s="91">
        <v>25.167997330418931</v>
      </c>
      <c r="Q12" s="91">
        <v>27.526470498211992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73.760259428660419</v>
      </c>
      <c r="C15" s="206">
        <v>72.944508799914473</v>
      </c>
      <c r="D15" s="206">
        <v>67.527821736721378</v>
      </c>
      <c r="E15" s="206">
        <v>61.132212795400669</v>
      </c>
      <c r="F15" s="206">
        <v>56.164374013708432</v>
      </c>
      <c r="G15" s="206">
        <v>53.982928150513658</v>
      </c>
      <c r="H15" s="206">
        <v>50.132478364830725</v>
      </c>
      <c r="I15" s="206">
        <v>50.356382177584024</v>
      </c>
      <c r="J15" s="206">
        <v>42.055098779401682</v>
      </c>
      <c r="K15" s="206">
        <v>36.090470093080249</v>
      </c>
      <c r="L15" s="206">
        <v>31.408368892407754</v>
      </c>
      <c r="M15" s="206">
        <v>29.568649761826951</v>
      </c>
      <c r="N15" s="206">
        <v>24.071773892541042</v>
      </c>
      <c r="O15" s="206">
        <v>32.932908925133233</v>
      </c>
      <c r="P15" s="206">
        <v>31.176825401624601</v>
      </c>
      <c r="Q15" s="206">
        <v>25.795669131257991</v>
      </c>
    </row>
    <row r="16" spans="1:17" x14ac:dyDescent="0.25">
      <c r="A16" s="88" t="s">
        <v>33</v>
      </c>
      <c r="B16" s="87">
        <v>8.5368772107340547</v>
      </c>
      <c r="C16" s="87">
        <v>9.1706094396518889</v>
      </c>
      <c r="D16" s="87">
        <v>5.102739733258379</v>
      </c>
      <c r="E16" s="87">
        <v>7.7787792796345929</v>
      </c>
      <c r="F16" s="87">
        <v>10.100820306934054</v>
      </c>
      <c r="G16" s="87">
        <v>6.1276939239230561</v>
      </c>
      <c r="H16" s="87">
        <v>7.5657857044475652</v>
      </c>
      <c r="I16" s="87">
        <v>6.350606903520001</v>
      </c>
      <c r="J16" s="87">
        <v>5.3869583428605399</v>
      </c>
      <c r="K16" s="87">
        <v>4.2461802830075674</v>
      </c>
      <c r="L16" s="87">
        <v>3.6390914536375205</v>
      </c>
      <c r="M16" s="87">
        <v>2.2158501577254301</v>
      </c>
      <c r="N16" s="87">
        <v>1.7557224422537261</v>
      </c>
      <c r="O16" s="87">
        <v>2.8037812066253927</v>
      </c>
      <c r="P16" s="87">
        <v>2.2669938365979556</v>
      </c>
      <c r="Q16" s="87">
        <v>2.1646018491707211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1.3529096257706122E-14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13.125083299555618</v>
      </c>
      <c r="C19" s="87">
        <v>12.819531631076806</v>
      </c>
      <c r="D19" s="87">
        <v>12.644963259884006</v>
      </c>
      <c r="E19" s="87">
        <v>10.152129495624099</v>
      </c>
      <c r="F19" s="87">
        <v>7.8377884223622258</v>
      </c>
      <c r="G19" s="87">
        <v>8.1473721722529238</v>
      </c>
      <c r="H19" s="87">
        <v>6.3752311871670599</v>
      </c>
      <c r="I19" s="87">
        <v>8.8375880104547271</v>
      </c>
      <c r="J19" s="87">
        <v>5.0614958147194908</v>
      </c>
      <c r="K19" s="87">
        <v>4.9994984557369024</v>
      </c>
      <c r="L19" s="87">
        <v>3.5152827946534693</v>
      </c>
      <c r="M19" s="87">
        <v>3.1073726668981525</v>
      </c>
      <c r="N19" s="87">
        <v>2.6181577300136114</v>
      </c>
      <c r="O19" s="87">
        <v>3.3139795741461859</v>
      </c>
      <c r="P19" s="87">
        <v>2.5932318293814771</v>
      </c>
      <c r="Q19" s="87">
        <v>2.2190544380320079</v>
      </c>
    </row>
    <row r="20" spans="1:17" x14ac:dyDescent="0.25">
      <c r="A20" s="88" t="s">
        <v>29</v>
      </c>
      <c r="B20" s="87">
        <v>6.6940568395472653</v>
      </c>
      <c r="C20" s="87">
        <v>6.6914014246832423</v>
      </c>
      <c r="D20" s="87">
        <v>5.5763984900043262</v>
      </c>
      <c r="E20" s="87">
        <v>4.1744871643524331</v>
      </c>
      <c r="F20" s="87">
        <v>4.1761366503956756</v>
      </c>
      <c r="G20" s="87">
        <v>3.3469926675260413</v>
      </c>
      <c r="H20" s="87">
        <v>3.0660734155135136</v>
      </c>
      <c r="I20" s="87">
        <v>2.7986143626291895</v>
      </c>
      <c r="J20" s="87">
        <v>2.802211118036757</v>
      </c>
      <c r="K20" s="87">
        <v>2.511008224462703</v>
      </c>
      <c r="L20" s="87">
        <v>2.5102910003671419</v>
      </c>
      <c r="M20" s="87">
        <v>2.2313405621624858</v>
      </c>
      <c r="N20" s="87">
        <v>1.9524998247847845</v>
      </c>
      <c r="O20" s="87">
        <v>1.6734450653316348</v>
      </c>
      <c r="P20" s="87">
        <v>1.1156575666984263</v>
      </c>
      <c r="Q20" s="87">
        <v>0.55839864915619952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44.208313747081114</v>
      </c>
      <c r="C22" s="87">
        <v>43.207832414582526</v>
      </c>
      <c r="D22" s="87">
        <v>43.181928364134677</v>
      </c>
      <c r="E22" s="87">
        <v>39.026816855789541</v>
      </c>
      <c r="F22" s="87">
        <v>34.015030008893234</v>
      </c>
      <c r="G22" s="87">
        <v>36.360869386811636</v>
      </c>
      <c r="H22" s="87">
        <v>30.529975808554479</v>
      </c>
      <c r="I22" s="87">
        <v>32.369572900980103</v>
      </c>
      <c r="J22" s="87">
        <v>28.804433503784896</v>
      </c>
      <c r="K22" s="87">
        <v>24.333783129873076</v>
      </c>
      <c r="L22" s="87">
        <v>21.743703643749623</v>
      </c>
      <c r="M22" s="87">
        <v>22.014086375040883</v>
      </c>
      <c r="N22" s="87">
        <v>17.74539389548892</v>
      </c>
      <c r="O22" s="87">
        <v>25.141703079030023</v>
      </c>
      <c r="P22" s="87">
        <v>25.200942168946742</v>
      </c>
      <c r="Q22" s="87">
        <v>20.853614194899063</v>
      </c>
    </row>
    <row r="23" spans="1:17" x14ac:dyDescent="0.25">
      <c r="A23" s="88" t="s">
        <v>25</v>
      </c>
      <c r="B23" s="87">
        <v>1.1959283317423675</v>
      </c>
      <c r="C23" s="87">
        <v>1.0551338899199996</v>
      </c>
      <c r="D23" s="87">
        <v>1.0217918894399998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3.4598625123243243E-2</v>
      </c>
      <c r="G24" s="87">
        <v>0</v>
      </c>
      <c r="H24" s="87">
        <v>2.5954122491481071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626.96220514361357</v>
      </c>
      <c r="C26" s="204">
        <v>620.02832479927315</v>
      </c>
      <c r="D26" s="204">
        <v>573.98648476213179</v>
      </c>
      <c r="E26" s="204">
        <v>519.62380876090572</v>
      </c>
      <c r="F26" s="204">
        <v>477.39717911652173</v>
      </c>
      <c r="G26" s="204">
        <v>458.8548892793662</v>
      </c>
      <c r="H26" s="204">
        <v>426.12606610106121</v>
      </c>
      <c r="I26" s="204">
        <v>428.0292485094642</v>
      </c>
      <c r="J26" s="204">
        <v>357.46833962491439</v>
      </c>
      <c r="K26" s="204">
        <v>306.76899579118219</v>
      </c>
      <c r="L26" s="204">
        <v>266.9711355854659</v>
      </c>
      <c r="M26" s="204">
        <v>251.33352297552906</v>
      </c>
      <c r="N26" s="204">
        <v>204.61007808659886</v>
      </c>
      <c r="O26" s="204">
        <v>279.9297258636326</v>
      </c>
      <c r="P26" s="204">
        <v>265.00301591380912</v>
      </c>
      <c r="Q26" s="204">
        <v>219.26318761569297</v>
      </c>
    </row>
    <row r="27" spans="1:17" x14ac:dyDescent="0.25">
      <c r="A27" s="88" t="s">
        <v>33</v>
      </c>
      <c r="B27" s="87">
        <v>72.563456291239476</v>
      </c>
      <c r="C27" s="87">
        <v>77.950180237041053</v>
      </c>
      <c r="D27" s="87">
        <v>43.373287732696227</v>
      </c>
      <c r="E27" s="87">
        <v>66.119623876894053</v>
      </c>
      <c r="F27" s="87">
        <v>85.856972608939458</v>
      </c>
      <c r="G27" s="87">
        <v>52.085398353345994</v>
      </c>
      <c r="H27" s="87">
        <v>64.309178487804317</v>
      </c>
      <c r="I27" s="87">
        <v>53.980158679920009</v>
      </c>
      <c r="J27" s="87">
        <v>45.789145914314595</v>
      </c>
      <c r="K27" s="87">
        <v>36.092532405564327</v>
      </c>
      <c r="L27" s="87">
        <v>30.932277355918927</v>
      </c>
      <c r="M27" s="87">
        <v>18.834726340666158</v>
      </c>
      <c r="N27" s="87">
        <v>14.923640759156674</v>
      </c>
      <c r="O27" s="87">
        <v>23.832140256315842</v>
      </c>
      <c r="P27" s="87">
        <v>19.269447611082629</v>
      </c>
      <c r="Q27" s="87">
        <v>18.399115717951133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1.1499731819050206E-13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111.56320804622275</v>
      </c>
      <c r="C30" s="87">
        <v>108.96601886415287</v>
      </c>
      <c r="D30" s="87">
        <v>107.48218770901404</v>
      </c>
      <c r="E30" s="87">
        <v>86.293100712804858</v>
      </c>
      <c r="F30" s="87">
        <v>66.621201590078925</v>
      </c>
      <c r="G30" s="87">
        <v>69.252663464149862</v>
      </c>
      <c r="H30" s="87">
        <v>54.189465090920024</v>
      </c>
      <c r="I30" s="87">
        <v>75.119498088865186</v>
      </c>
      <c r="J30" s="87">
        <v>43.02271442511568</v>
      </c>
      <c r="K30" s="87">
        <v>42.495736873763676</v>
      </c>
      <c r="L30" s="87">
        <v>29.879903754554494</v>
      </c>
      <c r="M30" s="87">
        <v>26.412667668634295</v>
      </c>
      <c r="N30" s="87">
        <v>22.254340705115695</v>
      </c>
      <c r="O30" s="87">
        <v>28.168826380242585</v>
      </c>
      <c r="P30" s="87">
        <v>22.042470549742557</v>
      </c>
      <c r="Q30" s="87">
        <v>18.861962723272072</v>
      </c>
    </row>
    <row r="31" spans="1:17" x14ac:dyDescent="0.25">
      <c r="A31" s="88" t="s">
        <v>29</v>
      </c>
      <c r="B31" s="87">
        <v>56.899483136151765</v>
      </c>
      <c r="C31" s="87">
        <v>56.876912109807563</v>
      </c>
      <c r="D31" s="87">
        <v>47.399387165036771</v>
      </c>
      <c r="E31" s="87">
        <v>35.483140896995685</v>
      </c>
      <c r="F31" s="87">
        <v>35.49716152836325</v>
      </c>
      <c r="G31" s="87">
        <v>28.44943767397136</v>
      </c>
      <c r="H31" s="87">
        <v>26.06162403186487</v>
      </c>
      <c r="I31" s="87">
        <v>23.78822208234811</v>
      </c>
      <c r="J31" s="87">
        <v>23.818794503312436</v>
      </c>
      <c r="K31" s="87">
        <v>21.343569907932974</v>
      </c>
      <c r="L31" s="87">
        <v>21.337473503120712</v>
      </c>
      <c r="M31" s="87">
        <v>18.96639477838113</v>
      </c>
      <c r="N31" s="87">
        <v>16.596248510670673</v>
      </c>
      <c r="O31" s="87">
        <v>14.224283055318899</v>
      </c>
      <c r="P31" s="87">
        <v>9.4830893169366242</v>
      </c>
      <c r="Q31" s="87">
        <v>4.7463885178276959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375.77066685018951</v>
      </c>
      <c r="C33" s="87">
        <v>367.26657552395159</v>
      </c>
      <c r="D33" s="87">
        <v>367.04639109514477</v>
      </c>
      <c r="E33" s="87">
        <v>331.7279432742111</v>
      </c>
      <c r="F33" s="87">
        <v>289.12775507559252</v>
      </c>
      <c r="G33" s="87">
        <v>309.067389787899</v>
      </c>
      <c r="H33" s="87">
        <v>259.50479437271309</v>
      </c>
      <c r="I33" s="87">
        <v>275.14136965833086</v>
      </c>
      <c r="J33" s="87">
        <v>244.83768478217166</v>
      </c>
      <c r="K33" s="87">
        <v>206.83715660392119</v>
      </c>
      <c r="L33" s="87">
        <v>184.82148097187178</v>
      </c>
      <c r="M33" s="87">
        <v>187.11973418784748</v>
      </c>
      <c r="N33" s="87">
        <v>150.83584811165582</v>
      </c>
      <c r="O33" s="87">
        <v>213.70447617175523</v>
      </c>
      <c r="P33" s="87">
        <v>214.20800843604732</v>
      </c>
      <c r="Q33" s="87">
        <v>177.25572065664207</v>
      </c>
    </row>
    <row r="34" spans="1:17" x14ac:dyDescent="0.25">
      <c r="A34" s="88" t="s">
        <v>25</v>
      </c>
      <c r="B34" s="87">
        <v>10.165390819810124</v>
      </c>
      <c r="C34" s="87">
        <v>8.9686380643199968</v>
      </c>
      <c r="D34" s="87">
        <v>8.6852310602399996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0.29408831354756759</v>
      </c>
      <c r="G35" s="87">
        <v>0</v>
      </c>
      <c r="H35" s="87">
        <v>22.061004117758916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649.83950661381448</v>
      </c>
      <c r="C38" s="204">
        <v>597.45060067083182</v>
      </c>
      <c r="D38" s="204">
        <v>524.7547194056267</v>
      </c>
      <c r="E38" s="204">
        <v>723.55784562873851</v>
      </c>
      <c r="F38" s="204">
        <v>603.26671482294705</v>
      </c>
      <c r="G38" s="204">
        <v>545.18715422634659</v>
      </c>
      <c r="H38" s="204">
        <v>545.26711906155549</v>
      </c>
      <c r="I38" s="204">
        <v>484.7830938145388</v>
      </c>
      <c r="J38" s="204">
        <v>424.18078127512388</v>
      </c>
      <c r="K38" s="204">
        <v>342.30045986036743</v>
      </c>
      <c r="L38" s="204">
        <v>428.84004927795138</v>
      </c>
      <c r="M38" s="204">
        <v>392.20198820720049</v>
      </c>
      <c r="N38" s="204">
        <v>413.43273840791829</v>
      </c>
      <c r="O38" s="204">
        <v>333.83513009378703</v>
      </c>
      <c r="P38" s="204">
        <v>304.74438083326697</v>
      </c>
      <c r="Q38" s="204">
        <v>349.10877617422898</v>
      </c>
    </row>
    <row r="39" spans="1:17" x14ac:dyDescent="0.25">
      <c r="A39" s="152" t="s">
        <v>310</v>
      </c>
      <c r="B39" s="264">
        <v>531.82309152795779</v>
      </c>
      <c r="C39" s="264">
        <v>480.73938659096871</v>
      </c>
      <c r="D39" s="264">
        <v>416.71020462687255</v>
      </c>
      <c r="E39" s="264">
        <v>625.74630515609738</v>
      </c>
      <c r="F39" s="264">
        <v>513.40371640101353</v>
      </c>
      <c r="G39" s="264">
        <v>458.81446918552473</v>
      </c>
      <c r="H39" s="264">
        <v>465.0551536778263</v>
      </c>
      <c r="I39" s="264">
        <v>404.21288233040434</v>
      </c>
      <c r="J39" s="264">
        <v>356.89262322808116</v>
      </c>
      <c r="K39" s="264">
        <v>284.55570771143903</v>
      </c>
      <c r="L39" s="264">
        <v>378.586659050099</v>
      </c>
      <c r="M39" s="264">
        <v>344.89214858827734</v>
      </c>
      <c r="N39" s="264">
        <v>374.91790017985261</v>
      </c>
      <c r="O39" s="264">
        <v>281.14247581357381</v>
      </c>
      <c r="P39" s="264">
        <v>254.8614601906676</v>
      </c>
      <c r="Q39" s="264">
        <v>307.8357055642162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8.7077895138897432</v>
      </c>
      <c r="C41" s="208">
        <v>8.7261785085238532</v>
      </c>
      <c r="D41" s="208">
        <v>8.7167206110600013</v>
      </c>
      <c r="E41" s="208">
        <v>96.20488760515201</v>
      </c>
      <c r="F41" s="208">
        <v>8.7172754039280012</v>
      </c>
      <c r="G41" s="208">
        <v>8.7076763324231568</v>
      </c>
      <c r="H41" s="208">
        <v>8.7145278582960017</v>
      </c>
      <c r="I41" s="208">
        <v>2.9016195370560003</v>
      </c>
      <c r="J41" s="208">
        <v>2.9046312697680006</v>
      </c>
      <c r="K41" s="208">
        <v>2.9053709935920002</v>
      </c>
      <c r="L41" s="208">
        <v>2.9025500981354591</v>
      </c>
      <c r="M41" s="208">
        <v>2.9028453410347241</v>
      </c>
      <c r="N41" s="208">
        <v>5.805351930469187</v>
      </c>
      <c r="O41" s="208">
        <v>5.8075298390656602</v>
      </c>
      <c r="P41" s="208">
        <v>2.9017788710193786</v>
      </c>
      <c r="Q41" s="208">
        <v>2.8428573394254313</v>
      </c>
    </row>
    <row r="42" spans="1:17" x14ac:dyDescent="0.25">
      <c r="A42" s="154" t="s">
        <v>125</v>
      </c>
      <c r="B42" s="208">
        <v>103.02837074189489</v>
      </c>
      <c r="C42" s="208">
        <v>91.312116630507106</v>
      </c>
      <c r="D42" s="208">
        <v>76.334544538287915</v>
      </c>
      <c r="E42" s="208">
        <v>91.449781971580009</v>
      </c>
      <c r="F42" s="208">
        <v>76.760407549549541</v>
      </c>
      <c r="G42" s="208">
        <v>64.646080614101891</v>
      </c>
      <c r="H42" s="208">
        <v>61.112026630375979</v>
      </c>
      <c r="I42" s="208">
        <v>72.2382076260416</v>
      </c>
      <c r="J42" s="208">
        <v>36.238035835944082</v>
      </c>
      <c r="K42" s="208">
        <v>35.299415912364744</v>
      </c>
      <c r="L42" s="208">
        <v>34.957213152884357</v>
      </c>
      <c r="M42" s="208">
        <v>24.29183261547476</v>
      </c>
      <c r="N42" s="208">
        <v>29.703230451451869</v>
      </c>
      <c r="O42" s="208">
        <v>16.292666253592916</v>
      </c>
      <c r="P42" s="208">
        <v>7.077195631619821</v>
      </c>
      <c r="Q42" s="208">
        <v>11.435511541210044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420.08693127217322</v>
      </c>
      <c r="C44" s="208">
        <v>380.70109145193771</v>
      </c>
      <c r="D44" s="208">
        <v>331.65893947752465</v>
      </c>
      <c r="E44" s="208">
        <v>438.09163557936529</v>
      </c>
      <c r="F44" s="208">
        <v>427.92603344753604</v>
      </c>
      <c r="G44" s="208">
        <v>385.46071223899969</v>
      </c>
      <c r="H44" s="208">
        <v>395.22859918915435</v>
      </c>
      <c r="I44" s="208">
        <v>329.07305516730673</v>
      </c>
      <c r="J44" s="208">
        <v>317.7499561223691</v>
      </c>
      <c r="K44" s="208">
        <v>246.35092080548228</v>
      </c>
      <c r="L44" s="208">
        <v>340.72689579907916</v>
      </c>
      <c r="M44" s="208">
        <v>317.69747063176783</v>
      </c>
      <c r="N44" s="208">
        <v>339.40931779793152</v>
      </c>
      <c r="O44" s="208">
        <v>259.04227972091525</v>
      </c>
      <c r="P44" s="208">
        <v>244.8824856880284</v>
      </c>
      <c r="Q44" s="208">
        <v>293.55733668358073</v>
      </c>
    </row>
    <row r="45" spans="1:17" x14ac:dyDescent="0.25">
      <c r="A45" s="152" t="s">
        <v>309</v>
      </c>
      <c r="B45" s="264">
        <v>118.01641508585669</v>
      </c>
      <c r="C45" s="264">
        <v>116.71121407986317</v>
      </c>
      <c r="D45" s="264">
        <v>108.04451477875421</v>
      </c>
      <c r="E45" s="264">
        <v>97.81154047264107</v>
      </c>
      <c r="F45" s="264">
        <v>89.862998421933497</v>
      </c>
      <c r="G45" s="264">
        <v>86.372685040821864</v>
      </c>
      <c r="H45" s="264">
        <v>80.211965383729165</v>
      </c>
      <c r="I45" s="264">
        <v>80.570211484134433</v>
      </c>
      <c r="J45" s="264">
        <v>67.2881580470427</v>
      </c>
      <c r="K45" s="264">
        <v>57.744752148928406</v>
      </c>
      <c r="L45" s="264">
        <v>50.2533902278524</v>
      </c>
      <c r="M45" s="264">
        <v>47.309839618923128</v>
      </c>
      <c r="N45" s="264">
        <v>38.514838228065663</v>
      </c>
      <c r="O45" s="264">
        <v>52.692654280213191</v>
      </c>
      <c r="P45" s="264">
        <v>49.882920642599359</v>
      </c>
      <c r="Q45" s="264">
        <v>41.273070610012795</v>
      </c>
    </row>
    <row r="46" spans="1:17" x14ac:dyDescent="0.25">
      <c r="A46" s="150" t="s">
        <v>33</v>
      </c>
      <c r="B46" s="87">
        <v>13.65900353717449</v>
      </c>
      <c r="C46" s="87">
        <v>14.67297510344302</v>
      </c>
      <c r="D46" s="87">
        <v>8.1643835732134065</v>
      </c>
      <c r="E46" s="87">
        <v>12.446046847415349</v>
      </c>
      <c r="F46" s="87">
        <v>16.161312491094488</v>
      </c>
      <c r="G46" s="87">
        <v>9.8043102782768905</v>
      </c>
      <c r="H46" s="87">
        <v>12.105257127116106</v>
      </c>
      <c r="I46" s="87">
        <v>10.160971045632001</v>
      </c>
      <c r="J46" s="87">
        <v>8.6191333485768631</v>
      </c>
      <c r="K46" s="87">
        <v>6.7938884528121086</v>
      </c>
      <c r="L46" s="87">
        <v>5.8225463258200332</v>
      </c>
      <c r="M46" s="87">
        <v>3.5453602523606884</v>
      </c>
      <c r="N46" s="87">
        <v>2.809155907605962</v>
      </c>
      <c r="O46" s="87">
        <v>4.4860499306006298</v>
      </c>
      <c r="P46" s="87">
        <v>3.6271901385567293</v>
      </c>
      <c r="Q46" s="87">
        <v>3.4633629586731538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2.1646554012329795E-14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21.000133279288992</v>
      </c>
      <c r="C49" s="87">
        <v>20.511250609722889</v>
      </c>
      <c r="D49" s="87">
        <v>20.231941215814409</v>
      </c>
      <c r="E49" s="87">
        <v>16.243407192998561</v>
      </c>
      <c r="F49" s="87">
        <v>12.540461475779564</v>
      </c>
      <c r="G49" s="87">
        <v>13.035795475604676</v>
      </c>
      <c r="H49" s="87">
        <v>10.200369899467297</v>
      </c>
      <c r="I49" s="87">
        <v>14.140140816727561</v>
      </c>
      <c r="J49" s="87">
        <v>8.0983933035511857</v>
      </c>
      <c r="K49" s="87">
        <v>7.999197529179046</v>
      </c>
      <c r="L49" s="87">
        <v>5.6244524714455508</v>
      </c>
      <c r="M49" s="87">
        <v>4.9717962670370444</v>
      </c>
      <c r="N49" s="87">
        <v>4.1890523680217777</v>
      </c>
      <c r="O49" s="87">
        <v>5.3023673186338991</v>
      </c>
      <c r="P49" s="87">
        <v>4.1491709270103634</v>
      </c>
      <c r="Q49" s="87">
        <v>3.5504871008512131</v>
      </c>
    </row>
    <row r="50" spans="1:17" x14ac:dyDescent="0.25">
      <c r="A50" s="150" t="s">
        <v>29</v>
      </c>
      <c r="B50" s="87">
        <v>10.710490943275627</v>
      </c>
      <c r="C50" s="87">
        <v>10.706242279493187</v>
      </c>
      <c r="D50" s="87">
        <v>8.9222375840069219</v>
      </c>
      <c r="E50" s="87">
        <v>6.6791794629638925</v>
      </c>
      <c r="F50" s="87">
        <v>6.6818186406330833</v>
      </c>
      <c r="G50" s="87">
        <v>5.3551882680416663</v>
      </c>
      <c r="H50" s="87">
        <v>4.9057174648216231</v>
      </c>
      <c r="I50" s="87">
        <v>4.4777829802067028</v>
      </c>
      <c r="J50" s="87">
        <v>4.4835377888588113</v>
      </c>
      <c r="K50" s="87">
        <v>4.0176131591403248</v>
      </c>
      <c r="L50" s="87">
        <v>4.0164656005874271</v>
      </c>
      <c r="M50" s="87">
        <v>3.5701448994599772</v>
      </c>
      <c r="N50" s="87">
        <v>3.1239997196556559</v>
      </c>
      <c r="O50" s="87">
        <v>2.6775121045306163</v>
      </c>
      <c r="P50" s="87">
        <v>1.7850521067174823</v>
      </c>
      <c r="Q50" s="87">
        <v>0.89343783864991921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70.733301995329796</v>
      </c>
      <c r="C52" s="87">
        <v>69.132531863332048</v>
      </c>
      <c r="D52" s="87">
        <v>69.091085382615475</v>
      </c>
      <c r="E52" s="87">
        <v>62.442906969263262</v>
      </c>
      <c r="F52" s="87">
        <v>54.424048014229179</v>
      </c>
      <c r="G52" s="87">
        <v>58.177391018898632</v>
      </c>
      <c r="H52" s="87">
        <v>48.84796129368717</v>
      </c>
      <c r="I52" s="87">
        <v>51.791316641568166</v>
      </c>
      <c r="J52" s="87">
        <v>46.087093606055838</v>
      </c>
      <c r="K52" s="87">
        <v>38.934053007796926</v>
      </c>
      <c r="L52" s="87">
        <v>34.78992582999939</v>
      </c>
      <c r="M52" s="87">
        <v>35.222538200065415</v>
      </c>
      <c r="N52" s="87">
        <v>28.39263023278227</v>
      </c>
      <c r="O52" s="87">
        <v>40.226724926448043</v>
      </c>
      <c r="P52" s="87">
        <v>40.321507470314785</v>
      </c>
      <c r="Q52" s="87">
        <v>33.365782711838506</v>
      </c>
    </row>
    <row r="53" spans="1:17" x14ac:dyDescent="0.25">
      <c r="A53" s="150" t="s">
        <v>25</v>
      </c>
      <c r="B53" s="87">
        <v>1.9134853307877882</v>
      </c>
      <c r="C53" s="87">
        <v>1.6882142238719993</v>
      </c>
      <c r="D53" s="87">
        <v>1.6348670231039999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5.5357800197189194E-2</v>
      </c>
      <c r="G54" s="87">
        <v>0</v>
      </c>
      <c r="H54" s="87">
        <v>4.1526595986369728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1.0000000000000002</v>
      </c>
      <c r="D62" s="77">
        <f t="shared" si="0"/>
        <v>0.99999999999999967</v>
      </c>
      <c r="E62" s="77">
        <f t="shared" si="0"/>
        <v>1</v>
      </c>
      <c r="F62" s="77">
        <f t="shared" si="0"/>
        <v>1</v>
      </c>
      <c r="G62" s="77">
        <f t="shared" si="0"/>
        <v>0.99999999999999978</v>
      </c>
      <c r="H62" s="77">
        <f t="shared" si="0"/>
        <v>0.99999999999999989</v>
      </c>
      <c r="I62" s="77">
        <f t="shared" si="0"/>
        <v>1</v>
      </c>
      <c r="J62" s="77">
        <f t="shared" si="0"/>
        <v>0.99999999999999989</v>
      </c>
      <c r="K62" s="77">
        <f t="shared" si="0"/>
        <v>1.0000000000000002</v>
      </c>
      <c r="L62" s="77">
        <f t="shared" si="0"/>
        <v>1</v>
      </c>
      <c r="M62" s="77">
        <f t="shared" si="0"/>
        <v>1.0000000000000002</v>
      </c>
      <c r="N62" s="77">
        <f t="shared" si="0"/>
        <v>0.99999999999999989</v>
      </c>
      <c r="O62" s="77">
        <f t="shared" si="0"/>
        <v>1.0000000000000002</v>
      </c>
      <c r="P62" s="77">
        <f t="shared" si="0"/>
        <v>1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6.4714347624124341E-2</v>
      </c>
      <c r="C67" s="201">
        <f t="shared" si="5"/>
        <v>6.6534118581707463E-2</v>
      </c>
      <c r="D67" s="201">
        <f t="shared" si="5"/>
        <v>6.9493822783494155E-2</v>
      </c>
      <c r="E67" s="201">
        <f t="shared" si="5"/>
        <v>6.2384204909416617E-2</v>
      </c>
      <c r="F67" s="201">
        <f t="shared" si="5"/>
        <v>6.4109324314861604E-2</v>
      </c>
      <c r="G67" s="201">
        <f t="shared" si="5"/>
        <v>6.7112379032380418E-2</v>
      </c>
      <c r="H67" s="201">
        <f t="shared" si="5"/>
        <v>6.5446370551374478E-2</v>
      </c>
      <c r="I67" s="201">
        <f t="shared" si="5"/>
        <v>6.7911603732103559E-2</v>
      </c>
      <c r="J67" s="201">
        <f t="shared" si="5"/>
        <v>6.8212985030642936E-2</v>
      </c>
      <c r="K67" s="201">
        <f t="shared" si="5"/>
        <v>6.8651323930611699E-2</v>
      </c>
      <c r="L67" s="201">
        <f t="shared" si="5"/>
        <v>7.5329689193269364E-2</v>
      </c>
      <c r="M67" s="201">
        <f t="shared" si="5"/>
        <v>7.8908709088485865E-2</v>
      </c>
      <c r="N67" s="201">
        <f t="shared" si="5"/>
        <v>8.2427509511451919E-2</v>
      </c>
      <c r="O67" s="201">
        <f t="shared" si="5"/>
        <v>7.1272952210727089E-2</v>
      </c>
      <c r="P67" s="201">
        <f t="shared" si="5"/>
        <v>7.3011752938113197E-2</v>
      </c>
      <c r="Q67" s="201">
        <f t="shared" si="5"/>
        <v>8.0140599705820756E-2</v>
      </c>
    </row>
    <row r="68" spans="1:17" x14ac:dyDescent="0.25">
      <c r="A68" s="127" t="s">
        <v>306</v>
      </c>
      <c r="B68" s="200">
        <f t="shared" ref="B68:Q68" si="6">IF(B$15=0,0,B$15/B$5)</f>
        <v>5.1080153173987945E-2</v>
      </c>
      <c r="C68" s="200">
        <f t="shared" si="6"/>
        <v>5.2766563589303636E-2</v>
      </c>
      <c r="D68" s="200">
        <f t="shared" si="6"/>
        <v>5.3876981952138886E-2</v>
      </c>
      <c r="E68" s="200">
        <f t="shared" si="6"/>
        <v>4.3945349158566044E-2</v>
      </c>
      <c r="F68" s="200">
        <f t="shared" si="6"/>
        <v>4.6237163014746008E-2</v>
      </c>
      <c r="G68" s="200">
        <f t="shared" si="6"/>
        <v>4.759812553040723E-2</v>
      </c>
      <c r="H68" s="200">
        <f t="shared" si="6"/>
        <v>4.5864231591914766E-2</v>
      </c>
      <c r="I68" s="200">
        <f t="shared" si="6"/>
        <v>4.8731440620692873E-2</v>
      </c>
      <c r="J68" s="200">
        <f t="shared" si="6"/>
        <v>4.757338134209179E-2</v>
      </c>
      <c r="K68" s="200">
        <f t="shared" si="6"/>
        <v>4.9058344303166655E-2</v>
      </c>
      <c r="L68" s="200">
        <f t="shared" si="6"/>
        <v>3.9936200939154815E-2</v>
      </c>
      <c r="M68" s="200">
        <f t="shared" si="6"/>
        <v>4.0462423737527613E-2</v>
      </c>
      <c r="N68" s="200">
        <f t="shared" si="6"/>
        <v>3.4398217781879063E-2</v>
      </c>
      <c r="O68" s="200">
        <f t="shared" si="6"/>
        <v>4.7295173946838485E-2</v>
      </c>
      <c r="P68" s="200">
        <f t="shared" si="6"/>
        <v>4.8093502745933506E-2</v>
      </c>
      <c r="Q68" s="200">
        <f t="shared" si="6"/>
        <v>3.9935512172898459E-2</v>
      </c>
    </row>
    <row r="69" spans="1:17" x14ac:dyDescent="0.25">
      <c r="A69" s="127" t="s">
        <v>305</v>
      </c>
      <c r="B69" s="200">
        <f t="shared" ref="B69:Q69" si="7">IF(B$26=0,0,B$26/B$5)</f>
        <v>0.43418130197889759</v>
      </c>
      <c r="C69" s="200">
        <f t="shared" si="7"/>
        <v>0.44851579050908102</v>
      </c>
      <c r="D69" s="200">
        <f t="shared" si="7"/>
        <v>0.45795434659318057</v>
      </c>
      <c r="E69" s="200">
        <f t="shared" si="7"/>
        <v>0.37353546784781139</v>
      </c>
      <c r="F69" s="200">
        <f t="shared" si="7"/>
        <v>0.39301588562534112</v>
      </c>
      <c r="G69" s="200">
        <f t="shared" si="7"/>
        <v>0.40458406700846156</v>
      </c>
      <c r="H69" s="200">
        <f t="shared" si="7"/>
        <v>0.38984596853127551</v>
      </c>
      <c r="I69" s="200">
        <f t="shared" si="7"/>
        <v>0.41421724527588943</v>
      </c>
      <c r="J69" s="200">
        <f t="shared" si="7"/>
        <v>0.40437374140778032</v>
      </c>
      <c r="K69" s="200">
        <f t="shared" si="7"/>
        <v>0.41699592657691664</v>
      </c>
      <c r="L69" s="200">
        <f t="shared" si="7"/>
        <v>0.33945770798281594</v>
      </c>
      <c r="M69" s="200">
        <f t="shared" si="7"/>
        <v>0.34393060176898471</v>
      </c>
      <c r="N69" s="200">
        <f t="shared" si="7"/>
        <v>0.29238485114597201</v>
      </c>
      <c r="O69" s="200">
        <f t="shared" si="7"/>
        <v>0.40200897854812728</v>
      </c>
      <c r="P69" s="200">
        <f t="shared" si="7"/>
        <v>0.40879477334043479</v>
      </c>
      <c r="Q69" s="200">
        <f t="shared" si="7"/>
        <v>0.33945185346963697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0.4500241972229902</v>
      </c>
      <c r="C71" s="200">
        <f t="shared" si="9"/>
        <v>0.43218352731990795</v>
      </c>
      <c r="D71" s="200">
        <f t="shared" si="9"/>
        <v>0.4186748486711861</v>
      </c>
      <c r="E71" s="200">
        <f t="shared" si="9"/>
        <v>0.52013497808420595</v>
      </c>
      <c r="F71" s="200">
        <f t="shared" si="9"/>
        <v>0.49663762704505121</v>
      </c>
      <c r="G71" s="200">
        <f t="shared" si="9"/>
        <v>0.48070542842875064</v>
      </c>
      <c r="H71" s="200">
        <f t="shared" si="9"/>
        <v>0.49884342932543513</v>
      </c>
      <c r="I71" s="200">
        <f t="shared" si="9"/>
        <v>0.4691397103713143</v>
      </c>
      <c r="J71" s="200">
        <f t="shared" si="9"/>
        <v>0.47983989221948492</v>
      </c>
      <c r="K71" s="200">
        <f t="shared" si="9"/>
        <v>0.46529440518930515</v>
      </c>
      <c r="L71" s="200">
        <f t="shared" si="9"/>
        <v>0.5452764018847599</v>
      </c>
      <c r="M71" s="200">
        <f t="shared" si="9"/>
        <v>0.5366982654050021</v>
      </c>
      <c r="N71" s="200">
        <f t="shared" si="9"/>
        <v>0.59078942156069703</v>
      </c>
      <c r="O71" s="200">
        <f t="shared" si="9"/>
        <v>0.47942289529430743</v>
      </c>
      <c r="P71" s="200">
        <f t="shared" si="9"/>
        <v>0.47009997097551842</v>
      </c>
      <c r="Q71" s="200">
        <f t="shared" si="9"/>
        <v>0.54047203465164373</v>
      </c>
    </row>
    <row r="72" spans="1:17" x14ac:dyDescent="0.25">
      <c r="A72" s="142" t="s">
        <v>310</v>
      </c>
      <c r="B72" s="199">
        <f t="shared" ref="B72:Q72" si="10">IF(B$39=0,0,B$39/B$5)</f>
        <v>0.36829595214460947</v>
      </c>
      <c r="C72" s="199">
        <f t="shared" si="10"/>
        <v>0.34775702557702215</v>
      </c>
      <c r="D72" s="199">
        <f t="shared" si="10"/>
        <v>0.33247167754776391</v>
      </c>
      <c r="E72" s="199">
        <f t="shared" si="10"/>
        <v>0.44982241943050028</v>
      </c>
      <c r="F72" s="199">
        <f t="shared" si="10"/>
        <v>0.42265816622145758</v>
      </c>
      <c r="G72" s="199">
        <f t="shared" si="10"/>
        <v>0.40454842758009907</v>
      </c>
      <c r="H72" s="199">
        <f t="shared" si="10"/>
        <v>0.42546065877837147</v>
      </c>
      <c r="I72" s="199">
        <f t="shared" si="10"/>
        <v>0.39116940537820566</v>
      </c>
      <c r="J72" s="199">
        <f t="shared" si="10"/>
        <v>0.40372248207213807</v>
      </c>
      <c r="K72" s="199">
        <f t="shared" si="10"/>
        <v>0.3868010543042385</v>
      </c>
      <c r="L72" s="199">
        <f t="shared" si="10"/>
        <v>0.48137848038211217</v>
      </c>
      <c r="M72" s="199">
        <f t="shared" si="10"/>
        <v>0.47195838742495794</v>
      </c>
      <c r="N72" s="199">
        <f t="shared" si="10"/>
        <v>0.53575227310969042</v>
      </c>
      <c r="O72" s="199">
        <f t="shared" si="10"/>
        <v>0.40375061697936576</v>
      </c>
      <c r="P72" s="199">
        <f t="shared" si="10"/>
        <v>0.39315036658202479</v>
      </c>
      <c r="Q72" s="199">
        <f t="shared" si="10"/>
        <v>0.47657521517500617</v>
      </c>
    </row>
    <row r="73" spans="1:17" x14ac:dyDescent="0.25">
      <c r="A73" s="142" t="s">
        <v>309</v>
      </c>
      <c r="B73" s="199">
        <f t="shared" ref="B73:Q73" si="11">IF(B$45=0,0,B$45/B$5)</f>
        <v>8.1728245078380737E-2</v>
      </c>
      <c r="C73" s="199">
        <f t="shared" si="11"/>
        <v>8.4426501742885823E-2</v>
      </c>
      <c r="D73" s="199">
        <f t="shared" si="11"/>
        <v>8.6203171123422212E-2</v>
      </c>
      <c r="E73" s="199">
        <f t="shared" si="11"/>
        <v>7.031255865370567E-2</v>
      </c>
      <c r="F73" s="199">
        <f t="shared" si="11"/>
        <v>7.3979460823593621E-2</v>
      </c>
      <c r="G73" s="199">
        <f t="shared" si="11"/>
        <v>7.6157000848651582E-2</v>
      </c>
      <c r="H73" s="199">
        <f t="shared" si="11"/>
        <v>7.338277054706363E-2</v>
      </c>
      <c r="I73" s="199">
        <f t="shared" si="11"/>
        <v>7.79703049931086E-2</v>
      </c>
      <c r="J73" s="199">
        <f t="shared" si="11"/>
        <v>7.6117410147346867E-2</v>
      </c>
      <c r="K73" s="199">
        <f t="shared" si="11"/>
        <v>7.8493350885066648E-2</v>
      </c>
      <c r="L73" s="199">
        <f t="shared" si="11"/>
        <v>6.3897921502647698E-2</v>
      </c>
      <c r="M73" s="199">
        <f t="shared" si="11"/>
        <v>6.4739877980044186E-2</v>
      </c>
      <c r="N73" s="199">
        <f t="shared" si="11"/>
        <v>5.503714845100649E-2</v>
      </c>
      <c r="O73" s="199">
        <f t="shared" si="11"/>
        <v>7.5672278314941596E-2</v>
      </c>
      <c r="P73" s="199">
        <f t="shared" si="11"/>
        <v>7.6949604393493604E-2</v>
      </c>
      <c r="Q73" s="199">
        <f t="shared" si="11"/>
        <v>6.3896819476637542E-2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1.5527858846176272</v>
      </c>
      <c r="C80" s="230">
        <f>IF(C$5=0,0,C$5/TEL_fec!C$5)</f>
        <v>1.51031572469957</v>
      </c>
      <c r="D80" s="230">
        <f>IF(D$5=0,0,D$5/TEL_fec!D$5)</f>
        <v>1.4459921975517791</v>
      </c>
      <c r="E80" s="230">
        <f>IF(E$5=0,0,E$5/TEL_fec!E$5)</f>
        <v>1.6107847438127798</v>
      </c>
      <c r="F80" s="230">
        <f>IF(F$5=0,0,F$5/TEL_fec!F$5)</f>
        <v>1.565121204113983</v>
      </c>
      <c r="G80" s="230">
        <f>IF(G$5=0,0,G$5/TEL_fec!G$5)</f>
        <v>1.4948585161649113</v>
      </c>
      <c r="H80" s="230">
        <f>IF(H$5=0,0,H$5/TEL_fec!H$5)</f>
        <v>1.5354178493992612</v>
      </c>
      <c r="I80" s="230">
        <f>IF(I$5=0,0,I$5/TEL_fec!I$5)</f>
        <v>1.4791711788172179</v>
      </c>
      <c r="J80" s="230">
        <f>IF(J$5=0,0,J$5/TEL_fec!J$5)</f>
        <v>1.4725959270028661</v>
      </c>
      <c r="K80" s="230">
        <f>IF(K$5=0,0,K$5/TEL_fec!K$5)</f>
        <v>1.4613881098701094</v>
      </c>
      <c r="L80" s="230">
        <f>IF(L$5=0,0,L$5/TEL_fec!L$5)</f>
        <v>1.3329982062992385</v>
      </c>
      <c r="M80" s="230">
        <f>IF(M$5=0,0,M$5/TEL_fec!M$5)</f>
        <v>1.2724416073502447</v>
      </c>
      <c r="N80" s="230">
        <f>IF(N$5=0,0,N$5/TEL_fec!N$5)</f>
        <v>1.2177576600997864</v>
      </c>
      <c r="O80" s="230">
        <f>IF(O$5=0,0,O$5/TEL_fec!O$5)</f>
        <v>1.4098970564019166</v>
      </c>
      <c r="P80" s="230">
        <f>IF(P$5=0,0,P$5/TEL_fec!P$5)</f>
        <v>1.3763198591897203</v>
      </c>
      <c r="Q80" s="230">
        <f>IF(Q$5=0,0,Q$5/TEL_fec!Q$5)</f>
        <v>1.2538903613380372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1.3251221999999998</v>
      </c>
      <c r="C85" s="273">
        <f>IF(C$10=0,0,C$10/TEL_fec!C$10)</f>
        <v>1.3251222</v>
      </c>
      <c r="D85" s="273">
        <f>IF(D$10=0,0,D$10/TEL_fec!D$10)</f>
        <v>1.3251222000000002</v>
      </c>
      <c r="E85" s="273">
        <f>IF(E$10=0,0,E$10/TEL_fec!E$10)</f>
        <v>1.3251222000000005</v>
      </c>
      <c r="F85" s="273">
        <f>IF(F$10=0,0,F$10/TEL_fec!F$10)</f>
        <v>1.32316179560911</v>
      </c>
      <c r="G85" s="273">
        <f>IF(G$10=0,0,G$10/TEL_fec!G$10)</f>
        <v>1.3229593560221098</v>
      </c>
      <c r="H85" s="273">
        <f>IF(H$10=0,0,H$10/TEL_fec!H$10)</f>
        <v>1.3251222</v>
      </c>
      <c r="I85" s="273">
        <f>IF(I$10=0,0,I$10/TEL_fec!I$10)</f>
        <v>1.3246654234525768</v>
      </c>
      <c r="J85" s="273">
        <f>IF(J$10=0,0,J$10/TEL_fec!J$10)</f>
        <v>1.3246295151331617</v>
      </c>
      <c r="K85" s="273">
        <f>IF(K$10=0,0,K$10/TEL_fec!K$10)</f>
        <v>1.3229951873225176</v>
      </c>
      <c r="L85" s="273">
        <f>IF(L$10=0,0,L$10/TEL_fec!L$10)</f>
        <v>1.3241571150520874</v>
      </c>
      <c r="M85" s="273">
        <f>IF(M$10=0,0,M$10/TEL_fec!M$10)</f>
        <v>1.3240566840450074</v>
      </c>
      <c r="N85" s="273">
        <f>IF(N$10=0,0,N$10/TEL_fec!N$10)</f>
        <v>1.3236611615793341</v>
      </c>
      <c r="O85" s="273">
        <f>IF(O$10=0,0,O$10/TEL_fec!O$10)</f>
        <v>1.3251222</v>
      </c>
      <c r="P85" s="273">
        <f>IF(P$10=0,0,P$10/TEL_fec!P$10)</f>
        <v>1.3251222</v>
      </c>
      <c r="Q85" s="273">
        <f>IF(Q$10=0,0,Q$10/TEL_fec!Q$10)</f>
        <v>1.3251222</v>
      </c>
    </row>
    <row r="86" spans="1:17" x14ac:dyDescent="0.25">
      <c r="A86" s="127" t="s">
        <v>306</v>
      </c>
      <c r="B86" s="296">
        <f>IF(B$15=0,0,B$15/TEL_fec!B$15)</f>
        <v>2.642291141661854</v>
      </c>
      <c r="C86" s="296">
        <f>IF(C$15=0,0,C$15/TEL_fec!C$15)</f>
        <v>2.654871217833612</v>
      </c>
      <c r="D86" s="296">
        <f>IF(D$15=0,0,D$15/TEL_fec!D$15)</f>
        <v>2.5952913102869752</v>
      </c>
      <c r="E86" s="296">
        <f>IF(E$15=0,0,E$15/TEL_fec!E$15)</f>
        <v>2.3581277576467565</v>
      </c>
      <c r="F86" s="296">
        <f>IF(F$15=0,0,F$15/TEL_fec!F$15)</f>
        <v>2.41077155064507</v>
      </c>
      <c r="G86" s="296">
        <f>IF(G$15=0,0,G$15/TEL_fec!G$15)</f>
        <v>2.3703192489008806</v>
      </c>
      <c r="H86" s="296">
        <f>IF(H$15=0,0,H$15/TEL_fec!H$15)</f>
        <v>2.3459438340131489</v>
      </c>
      <c r="I86" s="296">
        <f>IF(I$15=0,0,I$15/TEL_fec!I$15)</f>
        <v>2.4012898761934434</v>
      </c>
      <c r="J86" s="296">
        <f>IF(J$15=0,0,J$15/TEL_fec!J$15)</f>
        <v>2.333804747133633</v>
      </c>
      <c r="K86" s="296">
        <f>IF(K$15=0,0,K$15/TEL_fec!K$15)</f>
        <v>2.3883356417014059</v>
      </c>
      <c r="L86" s="296">
        <f>IF(L$15=0,0,L$15/TEL_fec!L$15)</f>
        <v>1.7734265957733295</v>
      </c>
      <c r="M86" s="296">
        <f>IF(M$15=0,0,M$15/TEL_fec!M$15)</f>
        <v>1.7151679739131831</v>
      </c>
      <c r="N86" s="296">
        <f>IF(N$15=0,0,N$15/TEL_fec!N$15)</f>
        <v>1.3954481853346603</v>
      </c>
      <c r="O86" s="296">
        <f>IF(O$15=0,0,O$15/TEL_fec!O$15)</f>
        <v>2.2213711863113739</v>
      </c>
      <c r="P86" s="296">
        <f>IF(P$15=0,0,P$15/TEL_fec!P$15)</f>
        <v>2.2050715631190756</v>
      </c>
      <c r="Q86" s="296">
        <f>IF(Q$15=0,0,Q$15/TEL_fec!Q$15)</f>
        <v>1.6681524051318848</v>
      </c>
    </row>
    <row r="87" spans="1:17" x14ac:dyDescent="0.25">
      <c r="A87" s="127" t="s">
        <v>305</v>
      </c>
      <c r="B87" s="296">
        <f>IF(B$26=0,0,B$26/TEL_fec!B$26)</f>
        <v>2.6422911416618535</v>
      </c>
      <c r="C87" s="296">
        <f>IF(C$26=0,0,C$26/TEL_fec!C$26)</f>
        <v>2.654871217833612</v>
      </c>
      <c r="D87" s="296">
        <f>IF(D$26=0,0,D$26/TEL_fec!D$26)</f>
        <v>2.5952913102869757</v>
      </c>
      <c r="E87" s="296">
        <f>IF(E$26=0,0,E$26/TEL_fec!E$26)</f>
        <v>2.3581277576467565</v>
      </c>
      <c r="F87" s="296">
        <f>IF(F$26=0,0,F$26/TEL_fec!F$26)</f>
        <v>2.4107715506450695</v>
      </c>
      <c r="G87" s="296">
        <f>IF(G$26=0,0,G$26/TEL_fec!G$26)</f>
        <v>2.3703192489008811</v>
      </c>
      <c r="H87" s="296">
        <f>IF(H$26=0,0,H$26/TEL_fec!H$26)</f>
        <v>2.3459438340131484</v>
      </c>
      <c r="I87" s="296">
        <f>IF(I$26=0,0,I$26/TEL_fec!I$26)</f>
        <v>2.4012898761934434</v>
      </c>
      <c r="J87" s="296">
        <f>IF(J$26=0,0,J$26/TEL_fec!J$26)</f>
        <v>2.3338047471336334</v>
      </c>
      <c r="K87" s="296">
        <f>IF(K$26=0,0,K$26/TEL_fec!K$26)</f>
        <v>2.3883356417014063</v>
      </c>
      <c r="L87" s="296">
        <f>IF(L$26=0,0,L$26/TEL_fec!L$26)</f>
        <v>1.7734265957733291</v>
      </c>
      <c r="M87" s="296">
        <f>IF(M$26=0,0,M$26/TEL_fec!M$26)</f>
        <v>1.7151679739131833</v>
      </c>
      <c r="N87" s="296">
        <f>IF(N$26=0,0,N$26/TEL_fec!N$26)</f>
        <v>1.3954481853346603</v>
      </c>
      <c r="O87" s="296">
        <f>IF(O$26=0,0,O$26/TEL_fec!O$26)</f>
        <v>2.2213711863113739</v>
      </c>
      <c r="P87" s="296">
        <f>IF(P$26=0,0,P$26/TEL_fec!P$26)</f>
        <v>2.2050715631190752</v>
      </c>
      <c r="Q87" s="296">
        <f>IF(Q$26=0,0,Q$26/TEL_fec!Q$26)</f>
        <v>1.668152405131885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2.240889845188105</v>
      </c>
      <c r="C89" s="296">
        <f>IF(C$38=0,0,C$38/TEL_fec!C$38)</f>
        <v>2.2063856601248424</v>
      </c>
      <c r="D89" s="296">
        <f>IF(D$38=0,0,D$38/TEL_fec!D$38)</f>
        <v>2.1568960031200337</v>
      </c>
      <c r="E89" s="296">
        <f>IF(E$38=0,0,E$38/TEL_fec!E$38)</f>
        <v>2.3038350251638544</v>
      </c>
      <c r="F89" s="296">
        <f>IF(F$38=0,0,F$38/TEL_fec!F$38)</f>
        <v>2.2498859694728495</v>
      </c>
      <c r="G89" s="296">
        <f>IF(G$38=0,0,G$38/TEL_fec!G$38)</f>
        <v>2.2039890782723681</v>
      </c>
      <c r="H89" s="296">
        <f>IF(H$38=0,0,H$38/TEL_fec!H$38)</f>
        <v>2.2297269686237677</v>
      </c>
      <c r="I89" s="296">
        <f>IF(I$38=0,0,I$38/TEL_fec!I$38)</f>
        <v>2.2012039049053893</v>
      </c>
      <c r="J89" s="296">
        <f>IF(J$38=0,0,J$38/TEL_fec!J$38)</f>
        <v>2.1752786187712139</v>
      </c>
      <c r="K89" s="296">
        <f>IF(K$38=0,0,K$38/TEL_fec!K$38)</f>
        <v>2.1675605740096175</v>
      </c>
      <c r="L89" s="296">
        <f>IF(L$38=0,0,L$38/TEL_fec!L$38)</f>
        <v>2.1238687520552153</v>
      </c>
      <c r="M89" s="296">
        <f>IF(M$38=0,0,M$38/TEL_fec!M$38)</f>
        <v>2.077111279910604</v>
      </c>
      <c r="N89" s="296">
        <f>IF(N$38=0,0,N$38/TEL_fec!N$38)</f>
        <v>2.0747912526346997</v>
      </c>
      <c r="O89" s="296">
        <f>IF(O$38=0,0,O$38/TEL_fec!O$38)</f>
        <v>2.1279163414243571</v>
      </c>
      <c r="P89" s="296">
        <f>IF(P$38=0,0,P$38/TEL_fec!P$38)</f>
        <v>2.09231289532533</v>
      </c>
      <c r="Q89" s="296">
        <f>IF(Q$38=0,0,Q$38/TEL_fec!Q$38)</f>
        <v>2.0588831047251035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8119.0397895429132</v>
      </c>
      <c r="C3" s="46">
        <v>7267.7412012096638</v>
      </c>
      <c r="D3" s="46">
        <v>6918.1648702509265</v>
      </c>
      <c r="E3" s="46">
        <v>6554.8376144550184</v>
      </c>
      <c r="F3" s="46">
        <v>6944.4444444444443</v>
      </c>
      <c r="G3" s="46">
        <v>6607.5105300013583</v>
      </c>
      <c r="H3" s="46">
        <v>6951.2805539334277</v>
      </c>
      <c r="I3" s="46">
        <v>7103.4568566866437</v>
      </c>
      <c r="J3" s="46">
        <v>6253.9247881901192</v>
      </c>
      <c r="K3" s="46">
        <v>5316.1006517747237</v>
      </c>
      <c r="L3" s="46">
        <v>6177</v>
      </c>
      <c r="M3" s="46">
        <v>6374.0877538693103</v>
      </c>
      <c r="N3" s="46">
        <v>6006.2052412824169</v>
      </c>
      <c r="O3" s="46">
        <v>6006.2529280722056</v>
      </c>
      <c r="P3" s="46">
        <v>5979.9947453364857</v>
      </c>
      <c r="Q3" s="46">
        <v>6636.6198217383717</v>
      </c>
    </row>
    <row r="5" spans="1:17" x14ac:dyDescent="0.25">
      <c r="A5" s="31" t="s">
        <v>257</v>
      </c>
      <c r="B5" s="46">
        <v>2767.3094723307859</v>
      </c>
      <c r="C5" s="46">
        <v>2819.996800632633</v>
      </c>
      <c r="D5" s="46">
        <v>2733.0396186286339</v>
      </c>
      <c r="E5" s="46">
        <v>3895.4744701614813</v>
      </c>
      <c r="F5" s="46">
        <v>4563.7710075186915</v>
      </c>
      <c r="G5" s="46">
        <v>4673.1166345635247</v>
      </c>
      <c r="H5" s="46">
        <v>3623.6118452418991</v>
      </c>
      <c r="I5" s="46">
        <v>4479.8444931434824</v>
      </c>
      <c r="J5" s="46">
        <v>3464.2781392098909</v>
      </c>
      <c r="K5" s="46">
        <v>4387.1328292641583</v>
      </c>
      <c r="L5" s="46">
        <v>5442.1310847994491</v>
      </c>
      <c r="M5" s="46">
        <v>6279.1142309330999</v>
      </c>
      <c r="N5" s="46">
        <v>5894.4049743590731</v>
      </c>
      <c r="O5" s="46">
        <v>6320.738135808383</v>
      </c>
      <c r="P5" s="46">
        <v>8062.2664581420477</v>
      </c>
      <c r="Q5" s="46">
        <v>7827.9645612136937</v>
      </c>
    </row>
    <row r="6" spans="1:17" x14ac:dyDescent="0.25">
      <c r="A6" s="294" t="s">
        <v>256</v>
      </c>
      <c r="B6" s="293">
        <v>3459.1368404134823</v>
      </c>
      <c r="C6" s="293">
        <v>3685.1405153053106</v>
      </c>
      <c r="D6" s="293">
        <v>3525.1118854437746</v>
      </c>
      <c r="E6" s="293">
        <v>4396.4242348302969</v>
      </c>
      <c r="F6" s="293">
        <v>5185.0214677592585</v>
      </c>
      <c r="G6" s="293">
        <v>5266.0807095834625</v>
      </c>
      <c r="H6" s="293">
        <v>4456.5934391626324</v>
      </c>
      <c r="I6" s="293">
        <v>4989.3776878020381</v>
      </c>
      <c r="J6" s="293">
        <v>4525.3433563980634</v>
      </c>
      <c r="K6" s="293">
        <v>5764.5091636752768</v>
      </c>
      <c r="L6" s="293">
        <v>6015.0509098513839</v>
      </c>
      <c r="M6" s="293">
        <v>6886.881947878428</v>
      </c>
      <c r="N6" s="293">
        <v>7122.4310929236744</v>
      </c>
      <c r="O6" s="293">
        <v>6968.2768176156351</v>
      </c>
      <c r="P6" s="293">
        <v>8708.8604529557033</v>
      </c>
      <c r="Q6" s="293">
        <v>8756.0706761501588</v>
      </c>
    </row>
    <row r="7" spans="1:17" x14ac:dyDescent="0.25">
      <c r="A7" s="292" t="s">
        <v>255</v>
      </c>
      <c r="B7" s="291"/>
      <c r="C7" s="291">
        <v>1364.1773833325738</v>
      </c>
      <c r="D7" s="291">
        <v>0</v>
      </c>
      <c r="E7" s="291">
        <v>871.31234938652233</v>
      </c>
      <c r="F7" s="291">
        <v>788.5972329289616</v>
      </c>
      <c r="G7" s="291">
        <v>389.88300028079306</v>
      </c>
      <c r="H7" s="291">
        <v>0</v>
      </c>
      <c r="I7" s="291">
        <v>532.78424863940563</v>
      </c>
      <c r="J7" s="291">
        <v>0</v>
      </c>
      <c r="K7" s="291">
        <v>1239.1658072772134</v>
      </c>
      <c r="L7" s="291">
        <v>480.94155228786792</v>
      </c>
      <c r="M7" s="291">
        <v>1019.7634045114582</v>
      </c>
      <c r="N7" s="291">
        <v>235.54914504524641</v>
      </c>
      <c r="O7" s="291">
        <v>0</v>
      </c>
      <c r="P7" s="291">
        <v>1740.5836353400682</v>
      </c>
      <c r="Q7" s="291">
        <v>47.210223194455466</v>
      </c>
    </row>
    <row r="8" spans="1:17" x14ac:dyDescent="0.25">
      <c r="A8" s="290" t="s">
        <v>254</v>
      </c>
      <c r="B8" s="289"/>
      <c r="C8" s="289">
        <f>B6+C7-C6</f>
        <v>1138.1737084407455</v>
      </c>
      <c r="D8" s="289">
        <f t="shared" ref="D8:Q8" si="0">C6+D7-D6</f>
        <v>160.02862986153605</v>
      </c>
      <c r="E8" s="289">
        <f t="shared" si="0"/>
        <v>0</v>
      </c>
      <c r="F8" s="289">
        <f t="shared" si="0"/>
        <v>0</v>
      </c>
      <c r="G8" s="289">
        <f t="shared" si="0"/>
        <v>308.82375845658862</v>
      </c>
      <c r="H8" s="289">
        <f t="shared" si="0"/>
        <v>809.4872704208301</v>
      </c>
      <c r="I8" s="289">
        <f t="shared" si="0"/>
        <v>0</v>
      </c>
      <c r="J8" s="289">
        <f t="shared" si="0"/>
        <v>464.03433140397465</v>
      </c>
      <c r="K8" s="289">
        <f t="shared" si="0"/>
        <v>0</v>
      </c>
      <c r="L8" s="289">
        <f t="shared" si="0"/>
        <v>230.39980611176088</v>
      </c>
      <c r="M8" s="289">
        <f t="shared" si="0"/>
        <v>147.93236648441416</v>
      </c>
      <c r="N8" s="289">
        <f t="shared" si="0"/>
        <v>0</v>
      </c>
      <c r="O8" s="289">
        <f t="shared" si="0"/>
        <v>154.15427530803936</v>
      </c>
      <c r="P8" s="289">
        <f t="shared" si="0"/>
        <v>0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691.82736808269647</v>
      </c>
      <c r="C9" s="287">
        <f t="shared" ref="C9:Q9" si="1">C6-C5</f>
        <v>865.14371467267756</v>
      </c>
      <c r="D9" s="287">
        <f t="shared" si="1"/>
        <v>792.07226681514067</v>
      </c>
      <c r="E9" s="287">
        <f t="shared" si="1"/>
        <v>500.94976466881553</v>
      </c>
      <c r="F9" s="287">
        <f t="shared" si="1"/>
        <v>621.25046024056701</v>
      </c>
      <c r="G9" s="287">
        <f t="shared" si="1"/>
        <v>592.96407501993781</v>
      </c>
      <c r="H9" s="287">
        <f t="shared" si="1"/>
        <v>832.9815939207333</v>
      </c>
      <c r="I9" s="287">
        <f t="shared" si="1"/>
        <v>509.53319465855566</v>
      </c>
      <c r="J9" s="287">
        <f t="shared" si="1"/>
        <v>1061.0652171881725</v>
      </c>
      <c r="K9" s="287">
        <f t="shared" si="1"/>
        <v>1377.3763344111185</v>
      </c>
      <c r="L9" s="287">
        <f t="shared" si="1"/>
        <v>572.91982505193482</v>
      </c>
      <c r="M9" s="287">
        <f t="shared" si="1"/>
        <v>607.76771694532817</v>
      </c>
      <c r="N9" s="287">
        <f t="shared" si="1"/>
        <v>1228.0261185646013</v>
      </c>
      <c r="O9" s="287">
        <f t="shared" si="1"/>
        <v>647.53868180725203</v>
      </c>
      <c r="P9" s="287">
        <f t="shared" si="1"/>
        <v>646.59399481365563</v>
      </c>
      <c r="Q9" s="287">
        <f t="shared" si="1"/>
        <v>928.10611493646502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625.32317545772048</v>
      </c>
      <c r="C12" s="38">
        <v>628.40139999999997</v>
      </c>
      <c r="D12" s="38">
        <v>608.39909999999998</v>
      </c>
      <c r="E12" s="38">
        <v>912.70320000000004</v>
      </c>
      <c r="F12" s="38">
        <v>1074.77349</v>
      </c>
      <c r="G12" s="38">
        <v>1095.3016732640517</v>
      </c>
      <c r="H12" s="38">
        <v>804.46605</v>
      </c>
      <c r="I12" s="38">
        <v>1016.78122</v>
      </c>
      <c r="J12" s="38">
        <v>752.01216999999997</v>
      </c>
      <c r="K12" s="38">
        <v>1002.61258</v>
      </c>
      <c r="L12" s="38">
        <v>1274.4803651531815</v>
      </c>
      <c r="M12" s="38">
        <v>1465.2236069586625</v>
      </c>
      <c r="N12" s="38">
        <v>1365.6174802907155</v>
      </c>
      <c r="O12" s="38">
        <v>1473.4555012813612</v>
      </c>
      <c r="P12" s="38">
        <v>1852.2789946796413</v>
      </c>
      <c r="Q12" s="38">
        <v>1791.5137957934662</v>
      </c>
    </row>
    <row r="13" spans="1:17" x14ac:dyDescent="0.25">
      <c r="A13" s="55" t="s">
        <v>33</v>
      </c>
      <c r="B13" s="54">
        <v>4.203703054454424</v>
      </c>
      <c r="C13" s="54">
        <v>1.20004</v>
      </c>
      <c r="D13" s="54">
        <v>1.20025</v>
      </c>
      <c r="E13" s="54">
        <v>0.70008999999999999</v>
      </c>
      <c r="F13" s="54">
        <v>6.6993999999999998</v>
      </c>
      <c r="G13" s="54">
        <v>7.1651723955031787</v>
      </c>
      <c r="H13" s="54">
        <v>3.6002000000000001</v>
      </c>
      <c r="I13" s="54">
        <v>2.40015</v>
      </c>
      <c r="J13" s="54">
        <v>1.40029</v>
      </c>
      <c r="K13" s="54">
        <v>1.4000900000000001</v>
      </c>
      <c r="L13" s="54">
        <v>0.95537989517092592</v>
      </c>
      <c r="M13" s="54">
        <v>0.95539957170571366</v>
      </c>
      <c r="N13" s="54">
        <v>0.95540911278502094</v>
      </c>
      <c r="O13" s="54">
        <v>0.95540681801141814</v>
      </c>
      <c r="P13" s="54">
        <v>0.47769090038968831</v>
      </c>
      <c r="Q13" s="54">
        <v>0</v>
      </c>
    </row>
    <row r="14" spans="1:17" x14ac:dyDescent="0.25">
      <c r="A14" s="52" t="s">
        <v>32</v>
      </c>
      <c r="B14" s="51">
        <v>106.83593101857517</v>
      </c>
      <c r="C14" s="51">
        <v>89.30274</v>
      </c>
      <c r="D14" s="51">
        <v>80.810689999999994</v>
      </c>
      <c r="E14" s="51">
        <v>53.103950000000005</v>
      </c>
      <c r="F14" s="51">
        <v>60.101420000000005</v>
      </c>
      <c r="G14" s="51">
        <v>62.002183451896229</v>
      </c>
      <c r="H14" s="51">
        <v>61.699250000000006</v>
      </c>
      <c r="I14" s="51">
        <v>63.803420000000003</v>
      </c>
      <c r="J14" s="51">
        <v>55.807459999999999</v>
      </c>
      <c r="K14" s="51">
        <v>42.801860000000005</v>
      </c>
      <c r="L14" s="51">
        <v>65.085087481997249</v>
      </c>
      <c r="M14" s="51">
        <v>39.528692241958034</v>
      </c>
      <c r="N14" s="51">
        <v>31.741626914296454</v>
      </c>
      <c r="O14" s="51">
        <v>22.260741270434941</v>
      </c>
      <c r="P14" s="51">
        <v>16.504831295300288</v>
      </c>
      <c r="Q14" s="51">
        <v>13.280231975715616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8.7895184113618789</v>
      </c>
      <c r="C16" s="51">
        <v>9.9005200000000002</v>
      </c>
      <c r="D16" s="51">
        <v>8.7999799999999997</v>
      </c>
      <c r="E16" s="51">
        <v>1.1006</v>
      </c>
      <c r="F16" s="51">
        <v>2.1992099999999999</v>
      </c>
      <c r="G16" s="51">
        <v>2.1973031265294094</v>
      </c>
      <c r="H16" s="51">
        <v>2.1987700000000001</v>
      </c>
      <c r="I16" s="51">
        <v>2.1966000000000001</v>
      </c>
      <c r="J16" s="51">
        <v>2.19957</v>
      </c>
      <c r="K16" s="51">
        <v>2.1994799999999999</v>
      </c>
      <c r="L16" s="51">
        <v>1.0986722356503802</v>
      </c>
      <c r="M16" s="51">
        <v>1.0987839908880948</v>
      </c>
      <c r="N16" s="51">
        <v>0</v>
      </c>
      <c r="O16" s="51">
        <v>1.0992030419595114</v>
      </c>
      <c r="P16" s="51">
        <v>1.098380311035414</v>
      </c>
      <c r="Q16" s="51">
        <v>1.0749812106592749</v>
      </c>
    </row>
    <row r="17" spans="1:17" x14ac:dyDescent="0.25">
      <c r="A17" s="53" t="s">
        <v>76</v>
      </c>
      <c r="B17" s="51">
        <v>51.232597388323079</v>
      </c>
      <c r="C17" s="51">
        <v>44.101819999999996</v>
      </c>
      <c r="D17" s="51">
        <v>33.80265</v>
      </c>
      <c r="E17" s="51">
        <v>33.802750000000003</v>
      </c>
      <c r="F17" s="51">
        <v>36.900930000000002</v>
      </c>
      <c r="G17" s="51">
        <v>36.876409621426546</v>
      </c>
      <c r="H17" s="51">
        <v>31.798439999999999</v>
      </c>
      <c r="I17" s="51">
        <v>35.844470000000001</v>
      </c>
      <c r="J17" s="51">
        <v>29.704619999999998</v>
      </c>
      <c r="K17" s="51">
        <v>21.5002</v>
      </c>
      <c r="L17" s="51">
        <v>42.012411294296548</v>
      </c>
      <c r="M17" s="51">
        <v>17.41157097770207</v>
      </c>
      <c r="N17" s="51">
        <v>17.410723461041609</v>
      </c>
      <c r="O17" s="51">
        <v>16.38450723622282</v>
      </c>
      <c r="P17" s="51">
        <v>13.495714825669628</v>
      </c>
      <c r="Q17" s="51">
        <v>11.249880879537848</v>
      </c>
    </row>
    <row r="18" spans="1:17" x14ac:dyDescent="0.25">
      <c r="A18" s="53" t="s">
        <v>29</v>
      </c>
      <c r="B18" s="51">
        <v>46.813815218890205</v>
      </c>
      <c r="C18" s="51">
        <v>35.300400000000003</v>
      </c>
      <c r="D18" s="51">
        <v>38.208060000000003</v>
      </c>
      <c r="E18" s="51">
        <v>18.200600000000001</v>
      </c>
      <c r="F18" s="51">
        <v>21.001280000000001</v>
      </c>
      <c r="G18" s="51">
        <v>22.92847070394027</v>
      </c>
      <c r="H18" s="51">
        <v>27.70204</v>
      </c>
      <c r="I18" s="51">
        <v>25.762350000000001</v>
      </c>
      <c r="J18" s="51">
        <v>23.903269999999999</v>
      </c>
      <c r="K18" s="51">
        <v>19.102180000000001</v>
      </c>
      <c r="L18" s="51">
        <v>21.974003952050317</v>
      </c>
      <c r="M18" s="51">
        <v>21.018337273367869</v>
      </c>
      <c r="N18" s="51">
        <v>14.330903453254843</v>
      </c>
      <c r="O18" s="51">
        <v>4.7770309922526071</v>
      </c>
      <c r="P18" s="51">
        <v>1.910736158595244</v>
      </c>
      <c r="Q18" s="51">
        <v>0.95536988551849322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169.9151575183204</v>
      </c>
      <c r="C20" s="51">
        <v>182.99795</v>
      </c>
      <c r="D20" s="51">
        <v>175.92988</v>
      </c>
      <c r="E20" s="51">
        <v>213.42267000000001</v>
      </c>
      <c r="F20" s="51">
        <v>215.60129000000001</v>
      </c>
      <c r="G20" s="51">
        <v>223.43547954082521</v>
      </c>
      <c r="H20" s="51">
        <v>204.59843000000001</v>
      </c>
      <c r="I20" s="51">
        <v>163.01751999999999</v>
      </c>
      <c r="J20" s="51">
        <v>143.81995000000001</v>
      </c>
      <c r="K20" s="51">
        <v>122.69944</v>
      </c>
      <c r="L20" s="51">
        <v>150.87878744547953</v>
      </c>
      <c r="M20" s="51">
        <v>129.93186560993146</v>
      </c>
      <c r="N20" s="51">
        <v>129.98221090221671</v>
      </c>
      <c r="O20" s="51">
        <v>152.69631397312267</v>
      </c>
      <c r="P20" s="51">
        <v>132.1536608195205</v>
      </c>
      <c r="Q20" s="51">
        <v>122.52784388748711</v>
      </c>
    </row>
    <row r="21" spans="1:17" x14ac:dyDescent="0.25">
      <c r="A21" s="53" t="s">
        <v>66</v>
      </c>
      <c r="B21" s="51">
        <v>149.10880917566166</v>
      </c>
      <c r="C21" s="51">
        <v>164.29974000000001</v>
      </c>
      <c r="D21" s="51">
        <v>158.11305999999999</v>
      </c>
      <c r="E21" s="51">
        <v>213.42267000000001</v>
      </c>
      <c r="F21" s="51">
        <v>215.60129000000001</v>
      </c>
      <c r="G21" s="51">
        <v>223.43547954082521</v>
      </c>
      <c r="H21" s="51">
        <v>204.59843000000001</v>
      </c>
      <c r="I21" s="51">
        <v>163.01751999999999</v>
      </c>
      <c r="J21" s="51">
        <v>143.81995000000001</v>
      </c>
      <c r="K21" s="51">
        <v>122.69944</v>
      </c>
      <c r="L21" s="51">
        <v>150.87878744547953</v>
      </c>
      <c r="M21" s="51">
        <v>129.93186560993146</v>
      </c>
      <c r="N21" s="51">
        <v>129.98221090221671</v>
      </c>
      <c r="O21" s="51">
        <v>152.69631397312267</v>
      </c>
      <c r="P21" s="51">
        <v>132.1536608195205</v>
      </c>
      <c r="Q21" s="51">
        <v>122.52784388748711</v>
      </c>
    </row>
    <row r="22" spans="1:17" x14ac:dyDescent="0.25">
      <c r="A22" s="53" t="s">
        <v>25</v>
      </c>
      <c r="B22" s="51">
        <v>20.806348342658737</v>
      </c>
      <c r="C22" s="51">
        <v>18.69821</v>
      </c>
      <c r="D22" s="51">
        <v>17.81682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259.23047000000003</v>
      </c>
      <c r="F23" s="51">
        <v>372.67281000000003</v>
      </c>
      <c r="G23" s="51">
        <v>378.7315410263181</v>
      </c>
      <c r="H23" s="51">
        <v>99.869659999999996</v>
      </c>
      <c r="I23" s="51">
        <v>308.11360999999999</v>
      </c>
      <c r="J23" s="51">
        <v>77.01715999999999</v>
      </c>
      <c r="K23" s="51">
        <v>358.01209</v>
      </c>
      <c r="L23" s="51">
        <v>569.8384613779748</v>
      </c>
      <c r="M23" s="51">
        <v>799.96686358432476</v>
      </c>
      <c r="N23" s="51">
        <v>716.92683562936554</v>
      </c>
      <c r="O23" s="51">
        <v>781.72348298063594</v>
      </c>
      <c r="P23" s="51">
        <v>1252.1296074300042</v>
      </c>
      <c r="Q23" s="51">
        <v>1201.6834416723605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259.13065</v>
      </c>
      <c r="F24" s="51">
        <v>372.67281000000003</v>
      </c>
      <c r="G24" s="51">
        <v>378.65988856391493</v>
      </c>
      <c r="H24" s="51">
        <v>99.768799999999999</v>
      </c>
      <c r="I24" s="51">
        <v>306.91543999999999</v>
      </c>
      <c r="J24" s="51">
        <v>76.817409999999995</v>
      </c>
      <c r="K24" s="51">
        <v>357.41167000000002</v>
      </c>
      <c r="L24" s="51">
        <v>569.59937572785225</v>
      </c>
      <c r="M24" s="51">
        <v>799.94296291667968</v>
      </c>
      <c r="N24" s="51">
        <v>716.42403184982561</v>
      </c>
      <c r="O24" s="51">
        <v>781.07820358081142</v>
      </c>
      <c r="P24" s="51">
        <v>1251.699933308556</v>
      </c>
      <c r="Q24" s="51">
        <v>1201.1337510459907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0.21496492038896772</v>
      </c>
      <c r="O25" s="51">
        <v>0.47769759515691013</v>
      </c>
      <c r="P25" s="51">
        <v>0.1910782746443751</v>
      </c>
      <c r="Q25" s="51">
        <v>0.26273069651341646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9.9820000000000006E-2</v>
      </c>
      <c r="F26" s="51">
        <v>0</v>
      </c>
      <c r="G26" s="51">
        <v>7.1652462403182363E-2</v>
      </c>
      <c r="H26" s="51">
        <v>0.10086000000000001</v>
      </c>
      <c r="I26" s="51">
        <v>1.19817</v>
      </c>
      <c r="J26" s="51">
        <v>0.19975000000000001</v>
      </c>
      <c r="K26" s="51">
        <v>0.60041999999999995</v>
      </c>
      <c r="L26" s="51">
        <v>0.23908565012253444</v>
      </c>
      <c r="M26" s="51">
        <v>2.3900667645114341E-2</v>
      </c>
      <c r="N26" s="51">
        <v>0.28783885915089519</v>
      </c>
      <c r="O26" s="51">
        <v>0.16758180466763162</v>
      </c>
      <c r="P26" s="51">
        <v>0.23859584680401613</v>
      </c>
      <c r="Q26" s="51">
        <v>0.28695992985621349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30.60454</v>
      </c>
      <c r="F29" s="51">
        <v>38.899709999999999</v>
      </c>
      <c r="G29" s="51">
        <v>44.520060327295198</v>
      </c>
      <c r="H29" s="51">
        <v>42.499040000000001</v>
      </c>
      <c r="I29" s="51">
        <v>61.207680000000003</v>
      </c>
      <c r="J29" s="51">
        <v>71.710120000000003</v>
      </c>
      <c r="K29" s="51">
        <v>92.997249999999994</v>
      </c>
      <c r="L29" s="51">
        <v>99.933114433315822</v>
      </c>
      <c r="M29" s="51">
        <v>103.44412578087102</v>
      </c>
      <c r="N29" s="51">
        <v>113.52524979403744</v>
      </c>
      <c r="O29" s="51">
        <v>144.62331555759118</v>
      </c>
      <c r="P29" s="51">
        <v>83.166285193009955</v>
      </c>
      <c r="Q29" s="51">
        <v>67.78446501279609</v>
      </c>
    </row>
    <row r="30" spans="1:17" x14ac:dyDescent="0.25">
      <c r="A30" s="63" t="s">
        <v>21</v>
      </c>
      <c r="B30" s="62">
        <v>344.36838386637049</v>
      </c>
      <c r="C30" s="62">
        <v>354.90066999999999</v>
      </c>
      <c r="D30" s="62">
        <v>350.45828</v>
      </c>
      <c r="E30" s="62">
        <v>355.64148</v>
      </c>
      <c r="F30" s="62">
        <v>380.79885999999999</v>
      </c>
      <c r="G30" s="62">
        <v>379.44723652221381</v>
      </c>
      <c r="H30" s="62">
        <v>392.19947000000002</v>
      </c>
      <c r="I30" s="62">
        <v>418.23883999999998</v>
      </c>
      <c r="J30" s="62">
        <v>402.25718999999998</v>
      </c>
      <c r="K30" s="62">
        <v>384.70184999999998</v>
      </c>
      <c r="L30" s="62">
        <v>387.78953451924326</v>
      </c>
      <c r="M30" s="62">
        <v>391.3966601698715</v>
      </c>
      <c r="N30" s="62">
        <v>372.48614793801443</v>
      </c>
      <c r="O30" s="62">
        <v>371.19624068156503</v>
      </c>
      <c r="P30" s="62">
        <v>367.8469190414167</v>
      </c>
      <c r="Q30" s="62">
        <v>386.23781324510696</v>
      </c>
    </row>
    <row r="32" spans="1:17" x14ac:dyDescent="0.25">
      <c r="A32" s="31" t="s">
        <v>63</v>
      </c>
      <c r="B32" s="70">
        <v>739.71320101953813</v>
      </c>
      <c r="C32" s="70">
        <v>702.7903176490081</v>
      </c>
      <c r="D32" s="70">
        <v>661.184148188628</v>
      </c>
      <c r="E32" s="70">
        <v>670.81740160636809</v>
      </c>
      <c r="F32" s="70">
        <v>722.0995733453401</v>
      </c>
      <c r="G32" s="70">
        <v>748.6576298134687</v>
      </c>
      <c r="H32" s="70">
        <v>689.40292939930805</v>
      </c>
      <c r="I32" s="70">
        <v>593.18515721023209</v>
      </c>
      <c r="J32" s="70">
        <v>518.94740299143609</v>
      </c>
      <c r="K32" s="70">
        <v>428.32672628893204</v>
      </c>
      <c r="L32" s="70">
        <v>562.73452908836305</v>
      </c>
      <c r="M32" s="70">
        <v>434.11585669235467</v>
      </c>
      <c r="N32" s="70">
        <v>409.65748601977924</v>
      </c>
      <c r="O32" s="70">
        <v>431.76832515083777</v>
      </c>
      <c r="P32" s="70">
        <v>363.31486544985313</v>
      </c>
      <c r="Q32" s="70">
        <v>329.59882146706792</v>
      </c>
    </row>
    <row r="34" spans="1:17" x14ac:dyDescent="0.25">
      <c r="A34" s="184" t="s">
        <v>252</v>
      </c>
      <c r="B34" s="190">
        <f t="shared" ref="B34:Q34" si="2">IF(B$12=0,"",B$12/B$3*1000)</f>
        <v>77.019351015266423</v>
      </c>
      <c r="C34" s="190">
        <f t="shared" si="2"/>
        <v>86.464471230126762</v>
      </c>
      <c r="D34" s="190">
        <f t="shared" si="2"/>
        <v>87.942266686386873</v>
      </c>
      <c r="E34" s="190">
        <f t="shared" si="2"/>
        <v>139.24116106053742</v>
      </c>
      <c r="F34" s="190">
        <f t="shared" si="2"/>
        <v>154.76738255999999</v>
      </c>
      <c r="G34" s="190">
        <f t="shared" si="2"/>
        <v>165.76616386623095</v>
      </c>
      <c r="H34" s="190">
        <f t="shared" si="2"/>
        <v>115.72918741494149</v>
      </c>
      <c r="I34" s="190">
        <f t="shared" si="2"/>
        <v>143.13893087741934</v>
      </c>
      <c r="J34" s="190">
        <f t="shared" si="2"/>
        <v>120.24643651297119</v>
      </c>
      <c r="K34" s="190">
        <f t="shared" si="2"/>
        <v>188.5992470186373</v>
      </c>
      <c r="L34" s="190">
        <f t="shared" si="2"/>
        <v>206.32675492199797</v>
      </c>
      <c r="M34" s="190">
        <f t="shared" si="2"/>
        <v>229.87189124737367</v>
      </c>
      <c r="N34" s="190">
        <f t="shared" si="2"/>
        <v>227.36776807166436</v>
      </c>
      <c r="O34" s="190">
        <f t="shared" si="2"/>
        <v>245.32025522846044</v>
      </c>
      <c r="P34" s="190">
        <f t="shared" si="2"/>
        <v>309.74592345990703</v>
      </c>
      <c r="Q34" s="190">
        <f t="shared" si="2"/>
        <v>269.94371290115635</v>
      </c>
    </row>
    <row r="35" spans="1:17" x14ac:dyDescent="0.25">
      <c r="A35" s="286" t="s">
        <v>251</v>
      </c>
      <c r="B35" s="285">
        <f t="shared" ref="B35:Q35" si="3">IF(B$12=0,"",B$12/B$5*1000)</f>
        <v>225.96792361319734</v>
      </c>
      <c r="C35" s="285">
        <f t="shared" si="3"/>
        <v>222.83762870192814</v>
      </c>
      <c r="D35" s="285">
        <f t="shared" si="3"/>
        <v>222.60895738689598</v>
      </c>
      <c r="E35" s="285">
        <f t="shared" si="3"/>
        <v>234.298339519644</v>
      </c>
      <c r="F35" s="285">
        <f t="shared" si="3"/>
        <v>235.50118711682495</v>
      </c>
      <c r="G35" s="285">
        <f t="shared" si="3"/>
        <v>234.38355147460476</v>
      </c>
      <c r="H35" s="285">
        <f t="shared" si="3"/>
        <v>222.0066840371797</v>
      </c>
      <c r="I35" s="285">
        <f t="shared" si="3"/>
        <v>226.96797211515042</v>
      </c>
      <c r="J35" s="285">
        <f t="shared" si="3"/>
        <v>217.07615260116319</v>
      </c>
      <c r="K35" s="285">
        <f t="shared" si="3"/>
        <v>228.5348128308587</v>
      </c>
      <c r="L35" s="285">
        <f t="shared" si="3"/>
        <v>234.18773735769875</v>
      </c>
      <c r="M35" s="285">
        <f t="shared" si="3"/>
        <v>233.34877389878682</v>
      </c>
      <c r="N35" s="285">
        <f t="shared" si="3"/>
        <v>231.68029448794459</v>
      </c>
      <c r="O35" s="285">
        <f t="shared" si="3"/>
        <v>233.11446695345739</v>
      </c>
      <c r="P35" s="285">
        <f t="shared" si="3"/>
        <v>229.74668528959779</v>
      </c>
      <c r="Q35" s="285">
        <f t="shared" si="3"/>
        <v>228.8607442949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103.78806517096423</v>
      </c>
      <c r="G36" s="285">
        <f>IF(WWP_ued!G$5=0,"",WWP_ued!G$5/G$5*1000)</f>
        <v>103.78806517096423</v>
      </c>
      <c r="H36" s="285">
        <f>IF(WWP_ued!H$5=0,"",WWP_ued!H$5/H$5*1000)</f>
        <v>103.78806517096422</v>
      </c>
      <c r="I36" s="285">
        <f>IF(WWP_ued!I$5=0,"",WWP_ued!I$5/I$5*1000)</f>
        <v>103.78806517096422</v>
      </c>
      <c r="J36" s="285">
        <f>IF(WWP_ued!J$5=0,"",WWP_ued!J$5/J$5*1000)</f>
        <v>103.78806517096423</v>
      </c>
      <c r="K36" s="285">
        <f>IF(WWP_ued!K$5=0,"",WWP_ued!K$5/K$5*1000)</f>
        <v>103.78806517096422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103.78806517096423</v>
      </c>
      <c r="Q36" s="285">
        <f>IF(WWP_ued!Q$5=0,"",WWP_ued!Q$5/Q$5*1000)</f>
        <v>103.78806517096423</v>
      </c>
    </row>
    <row r="37" spans="1:17" x14ac:dyDescent="0.25">
      <c r="A37" s="284" t="s">
        <v>60</v>
      </c>
      <c r="B37" s="283">
        <f t="shared" ref="B37:Q37" si="4">IF(B$12=0,"",B$32/B$12)</f>
        <v>1.182929451604104</v>
      </c>
      <c r="C37" s="283">
        <f t="shared" si="4"/>
        <v>1.1183780266068919</v>
      </c>
      <c r="D37" s="283">
        <f t="shared" si="4"/>
        <v>1.0867605625791164</v>
      </c>
      <c r="E37" s="283">
        <f t="shared" si="4"/>
        <v>0.7349786892457133</v>
      </c>
      <c r="F37" s="283">
        <f t="shared" si="4"/>
        <v>0.67186209937625097</v>
      </c>
      <c r="G37" s="283">
        <f t="shared" si="4"/>
        <v>0.68351728851324856</v>
      </c>
      <c r="H37" s="283">
        <f t="shared" si="4"/>
        <v>0.85696957553312292</v>
      </c>
      <c r="I37" s="283">
        <f t="shared" si="4"/>
        <v>0.58339507609142516</v>
      </c>
      <c r="J37" s="283">
        <f t="shared" si="4"/>
        <v>0.69007846374538873</v>
      </c>
      <c r="K37" s="283">
        <f t="shared" si="4"/>
        <v>0.42721060440806763</v>
      </c>
      <c r="L37" s="283">
        <f t="shared" si="4"/>
        <v>0.44154036772526284</v>
      </c>
      <c r="M37" s="283">
        <f t="shared" si="4"/>
        <v>0.29627959488957517</v>
      </c>
      <c r="N37" s="283">
        <f t="shared" si="4"/>
        <v>0.29997967361443739</v>
      </c>
      <c r="O37" s="283">
        <f t="shared" si="4"/>
        <v>0.29303112633897599</v>
      </c>
      <c r="P37" s="283">
        <f t="shared" si="4"/>
        <v>0.19614478515030065</v>
      </c>
      <c r="Q37" s="283">
        <f t="shared" si="4"/>
        <v>0.18397783050344177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625.32317545772037</v>
      </c>
      <c r="C5" s="96">
        <v>628.40139999999997</v>
      </c>
      <c r="D5" s="96">
        <v>608.39909999999998</v>
      </c>
      <c r="E5" s="96">
        <v>912.70320000000004</v>
      </c>
      <c r="F5" s="96">
        <v>1074.77349</v>
      </c>
      <c r="G5" s="96">
        <v>1095.3016732640517</v>
      </c>
      <c r="H5" s="96">
        <v>804.46604999999977</v>
      </c>
      <c r="I5" s="96">
        <v>1016.78122</v>
      </c>
      <c r="J5" s="96">
        <v>752.01217000000008</v>
      </c>
      <c r="K5" s="96">
        <v>1002.61258</v>
      </c>
      <c r="L5" s="96">
        <v>1274.4803651531818</v>
      </c>
      <c r="M5" s="96">
        <v>1465.2236069586625</v>
      </c>
      <c r="N5" s="96">
        <v>1365.6174802907155</v>
      </c>
      <c r="O5" s="96">
        <v>1473.4555012813616</v>
      </c>
      <c r="P5" s="96">
        <v>1852.2789946796415</v>
      </c>
      <c r="Q5" s="96">
        <v>1791.513795793466</v>
      </c>
    </row>
    <row r="6" spans="1:17" x14ac:dyDescent="0.25">
      <c r="A6" s="132" t="s">
        <v>83</v>
      </c>
      <c r="B6" s="160">
        <v>7.6791662941107139</v>
      </c>
      <c r="C6" s="160">
        <v>7.7169678646881588</v>
      </c>
      <c r="D6" s="160">
        <v>7.4713332968468844</v>
      </c>
      <c r="E6" s="160">
        <v>11.208283852324406</v>
      </c>
      <c r="F6" s="160">
        <v>13.198558252971335</v>
      </c>
      <c r="G6" s="160">
        <v>13.450650833556159</v>
      </c>
      <c r="H6" s="160">
        <v>9.8790974305318517</v>
      </c>
      <c r="I6" s="160">
        <v>12.486394842784279</v>
      </c>
      <c r="J6" s="160">
        <v>9.2349472005383966</v>
      </c>
      <c r="K6" s="160">
        <v>12.3123994640879</v>
      </c>
      <c r="L6" s="160">
        <v>15.651021818320476</v>
      </c>
      <c r="M6" s="160">
        <v>17.993409132256026</v>
      </c>
      <c r="N6" s="160">
        <v>16.770214405728357</v>
      </c>
      <c r="O6" s="160">
        <v>18.094499397099128</v>
      </c>
      <c r="P6" s="160">
        <v>22.746571663238946</v>
      </c>
      <c r="Q6" s="160">
        <v>22.000355809652373</v>
      </c>
    </row>
    <row r="7" spans="1:17" x14ac:dyDescent="0.25">
      <c r="A7" s="76" t="s">
        <v>82</v>
      </c>
      <c r="B7" s="159">
        <v>8.3469198849029507</v>
      </c>
      <c r="C7" s="159">
        <v>8.3880085485740867</v>
      </c>
      <c r="D7" s="159">
        <v>8.121014453094439</v>
      </c>
      <c r="E7" s="159">
        <v>12.182917230787398</v>
      </c>
      <c r="F7" s="159">
        <v>14.346258970621017</v>
      </c>
      <c r="G7" s="159">
        <v>14.620272645169738</v>
      </c>
      <c r="H7" s="159">
        <v>10.738149381012882</v>
      </c>
      <c r="I7" s="159">
        <v>13.572168307374218</v>
      </c>
      <c r="J7" s="159">
        <v>10.037986087541736</v>
      </c>
      <c r="K7" s="159">
        <v>13.383042895747717</v>
      </c>
      <c r="L7" s="159">
        <v>17.011980237304865</v>
      </c>
      <c r="M7" s="159">
        <v>19.558053404626115</v>
      </c>
      <c r="N7" s="159">
        <v>18.228493919269955</v>
      </c>
      <c r="O7" s="159">
        <v>19.667934127281661</v>
      </c>
      <c r="P7" s="159">
        <v>24.724534416564072</v>
      </c>
      <c r="Q7" s="159">
        <v>23.913430227883012</v>
      </c>
    </row>
    <row r="8" spans="1:17" x14ac:dyDescent="0.25">
      <c r="A8" s="76" t="s">
        <v>81</v>
      </c>
      <c r="B8" s="159">
        <v>20.700361314559313</v>
      </c>
      <c r="C8" s="159">
        <v>20.802261200463732</v>
      </c>
      <c r="D8" s="159">
        <v>20.140115843674209</v>
      </c>
      <c r="E8" s="159">
        <v>30.213634732352745</v>
      </c>
      <c r="F8" s="159">
        <v>35.578722247140121</v>
      </c>
      <c r="G8" s="159">
        <v>36.258276160020948</v>
      </c>
      <c r="H8" s="159">
        <v>26.630610464911943</v>
      </c>
      <c r="I8" s="159">
        <v>33.658977402288052</v>
      </c>
      <c r="J8" s="159">
        <v>24.894205497103499</v>
      </c>
      <c r="K8" s="159">
        <v>33.189946381454334</v>
      </c>
      <c r="L8" s="159">
        <v>42.189710988516062</v>
      </c>
      <c r="M8" s="159">
        <v>48.503972443472762</v>
      </c>
      <c r="N8" s="159">
        <v>45.206664919789482</v>
      </c>
      <c r="O8" s="159">
        <v>48.776476635658511</v>
      </c>
      <c r="P8" s="159">
        <v>61.31684535307889</v>
      </c>
      <c r="Q8" s="159">
        <v>59.305306965149867</v>
      </c>
    </row>
    <row r="9" spans="1:17" x14ac:dyDescent="0.25">
      <c r="A9" s="76" t="s">
        <v>80</v>
      </c>
      <c r="B9" s="159">
        <v>63.436591125262417</v>
      </c>
      <c r="C9" s="159">
        <v>63.748864969163044</v>
      </c>
      <c r="D9" s="159">
        <v>61.719709843517734</v>
      </c>
      <c r="E9" s="159">
        <v>92.590170953984227</v>
      </c>
      <c r="F9" s="159">
        <v>109.03156817671972</v>
      </c>
      <c r="G9" s="159">
        <v>111.11407210329</v>
      </c>
      <c r="H9" s="159">
        <v>81.609935295697895</v>
      </c>
      <c r="I9" s="159">
        <v>103.14847913604405</v>
      </c>
      <c r="J9" s="159">
        <v>76.288694265317176</v>
      </c>
      <c r="K9" s="159">
        <v>101.71112600768265</v>
      </c>
      <c r="L9" s="159">
        <v>129.29104980351696</v>
      </c>
      <c r="M9" s="159">
        <v>148.64120587515848</v>
      </c>
      <c r="N9" s="159">
        <v>138.53655378645163</v>
      </c>
      <c r="O9" s="159">
        <v>149.4762993673406</v>
      </c>
      <c r="P9" s="159">
        <v>187.90646156588693</v>
      </c>
      <c r="Q9" s="159">
        <v>181.74206973191087</v>
      </c>
    </row>
    <row r="10" spans="1:17" x14ac:dyDescent="0.25">
      <c r="A10" s="129" t="s">
        <v>79</v>
      </c>
      <c r="B10" s="158">
        <v>14.022825406636954</v>
      </c>
      <c r="C10" s="158">
        <v>14.091854361604463</v>
      </c>
      <c r="D10" s="158">
        <v>13.643304281198658</v>
      </c>
      <c r="E10" s="158">
        <v>20.467300947722826</v>
      </c>
      <c r="F10" s="158">
        <v>24.101715070643305</v>
      </c>
      <c r="G10" s="158">
        <v>24.562058043885159</v>
      </c>
      <c r="H10" s="158">
        <v>18.04009096010164</v>
      </c>
      <c r="I10" s="158">
        <v>22.801242756388682</v>
      </c>
      <c r="J10" s="158">
        <v>16.863816627070115</v>
      </c>
      <c r="K10" s="158">
        <v>22.483512064856164</v>
      </c>
      <c r="L10" s="158">
        <v>28.580126798672172</v>
      </c>
      <c r="M10" s="158">
        <v>32.857529719771875</v>
      </c>
      <c r="N10" s="158">
        <v>30.623869784373518</v>
      </c>
      <c r="O10" s="158">
        <v>33.042129333833188</v>
      </c>
      <c r="P10" s="158">
        <v>41.537217819827639</v>
      </c>
      <c r="Q10" s="158">
        <v>40.174562782843459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0.84207181600456948</v>
      </c>
      <c r="F11" s="91">
        <v>3.0311730525594811</v>
      </c>
      <c r="G11" s="91">
        <v>4.2159127934456961</v>
      </c>
      <c r="H11" s="91">
        <v>0.56057022327258821</v>
      </c>
      <c r="I11" s="91">
        <v>0.70711990381695244</v>
      </c>
      <c r="J11" s="91">
        <v>0.53509876439108339</v>
      </c>
      <c r="K11" s="91">
        <v>0.32021025790823643</v>
      </c>
      <c r="L11" s="91">
        <v>5.7160253597344344</v>
      </c>
      <c r="M11" s="91">
        <v>6.5715059439543753</v>
      </c>
      <c r="N11" s="91">
        <v>6.1247739568747042</v>
      </c>
      <c r="O11" s="91">
        <v>6.6084258667666376</v>
      </c>
      <c r="P11" s="91">
        <v>8.3074435639655277</v>
      </c>
      <c r="Q11" s="91">
        <v>8.0349125565686919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7.2305145211929913</v>
      </c>
      <c r="G12" s="91">
        <v>7.3686174131655475</v>
      </c>
      <c r="H12" s="91">
        <v>0</v>
      </c>
      <c r="I12" s="91">
        <v>0</v>
      </c>
      <c r="J12" s="91">
        <v>0</v>
      </c>
      <c r="K12" s="91">
        <v>0</v>
      </c>
      <c r="L12" s="91">
        <v>8.5740380396016516</v>
      </c>
      <c r="M12" s="91">
        <v>9.8572589159315616</v>
      </c>
      <c r="N12" s="91">
        <v>9.1871609353120558</v>
      </c>
      <c r="O12" s="91">
        <v>9.9126388001499564</v>
      </c>
      <c r="P12" s="91">
        <v>12.461165345948292</v>
      </c>
      <c r="Q12" s="91">
        <v>12.052368834853038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14.022825406636954</v>
      </c>
      <c r="C14" s="157">
        <v>14.091854361604463</v>
      </c>
      <c r="D14" s="157">
        <v>13.643304281198658</v>
      </c>
      <c r="E14" s="157">
        <v>19.625229131718257</v>
      </c>
      <c r="F14" s="157">
        <v>13.840027496890833</v>
      </c>
      <c r="G14" s="157">
        <v>12.977527837273914</v>
      </c>
      <c r="H14" s="157">
        <v>17.479520736829052</v>
      </c>
      <c r="I14" s="157">
        <v>22.094122852571729</v>
      </c>
      <c r="J14" s="157">
        <v>16.328717862679031</v>
      </c>
      <c r="K14" s="157">
        <v>22.163301806947928</v>
      </c>
      <c r="L14" s="157">
        <v>14.290063399336086</v>
      </c>
      <c r="M14" s="157">
        <v>16.428764859885938</v>
      </c>
      <c r="N14" s="157">
        <v>15.311934892186757</v>
      </c>
      <c r="O14" s="157">
        <v>16.521064666916594</v>
      </c>
      <c r="P14" s="157">
        <v>20.768608909913819</v>
      </c>
      <c r="Q14" s="157">
        <v>20.08728139142173</v>
      </c>
    </row>
    <row r="15" spans="1:17" x14ac:dyDescent="0.25">
      <c r="A15" s="156" t="s">
        <v>314</v>
      </c>
      <c r="B15" s="206">
        <v>250.77685614599076</v>
      </c>
      <c r="C15" s="206">
        <v>242.56758914686219</v>
      </c>
      <c r="D15" s="206">
        <v>227.9314078964826</v>
      </c>
      <c r="E15" s="206">
        <v>511.95793298777892</v>
      </c>
      <c r="F15" s="206">
        <v>625.24105391595128</v>
      </c>
      <c r="G15" s="206">
        <v>637.18316363340955</v>
      </c>
      <c r="H15" s="206">
        <v>372.99181931962454</v>
      </c>
      <c r="I15" s="206">
        <v>548.50450537698566</v>
      </c>
      <c r="J15" s="206">
        <v>312.47718575420151</v>
      </c>
      <c r="K15" s="206">
        <v>569.26201010837269</v>
      </c>
      <c r="L15" s="206">
        <v>741.41896326784308</v>
      </c>
      <c r="M15" s="206">
        <v>852.3823491751416</v>
      </c>
      <c r="N15" s="206">
        <v>794.43726568191846</v>
      </c>
      <c r="O15" s="206">
        <v>857.17118917718608</v>
      </c>
      <c r="P15" s="206">
        <v>1248.5487873076192</v>
      </c>
      <c r="Q15" s="206">
        <v>1186.1991091228656</v>
      </c>
    </row>
    <row r="16" spans="1:17" x14ac:dyDescent="0.25">
      <c r="A16" s="88" t="s">
        <v>33</v>
      </c>
      <c r="B16" s="87">
        <v>3.7599705153939937</v>
      </c>
      <c r="C16" s="87">
        <v>1.0689736678814548</v>
      </c>
      <c r="D16" s="87">
        <v>1.0656297224491482</v>
      </c>
      <c r="E16" s="87">
        <v>0.64561599063038611</v>
      </c>
      <c r="F16" s="87">
        <v>6.1953699059561123</v>
      </c>
      <c r="G16" s="87">
        <v>6.6260998641800564</v>
      </c>
      <c r="H16" s="87">
        <v>3.2667406932000747</v>
      </c>
      <c r="I16" s="87">
        <v>2.2065600390305424</v>
      </c>
      <c r="J16" s="87">
        <v>1.2571048961933748</v>
      </c>
      <c r="K16" s="87">
        <v>1.2923628479529741</v>
      </c>
      <c r="L16" s="87">
        <v>0.88350178393549583</v>
      </c>
      <c r="M16" s="87">
        <v>0.71864697595668192</v>
      </c>
      <c r="N16" s="87">
        <v>0.8835288033591886</v>
      </c>
      <c r="O16" s="87">
        <v>0.18167321020484636</v>
      </c>
      <c r="P16" s="87">
        <v>0.24643085464589276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7.340678753170585</v>
      </c>
      <c r="C18" s="87">
        <v>7.7573467065920889</v>
      </c>
      <c r="D18" s="87">
        <v>6.7342538202921025</v>
      </c>
      <c r="E18" s="87">
        <v>3.2703072900479864E-2</v>
      </c>
      <c r="F18" s="87">
        <v>0</v>
      </c>
      <c r="G18" s="87">
        <v>0</v>
      </c>
      <c r="H18" s="87">
        <v>1.4141390966714891</v>
      </c>
      <c r="I18" s="87">
        <v>0.90853634591111565</v>
      </c>
      <c r="J18" s="87">
        <v>0.94105228696767196</v>
      </c>
      <c r="K18" s="87">
        <v>1.2210150824589647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45.824610613973761</v>
      </c>
      <c r="C19" s="87">
        <v>39.28509406823747</v>
      </c>
      <c r="D19" s="87">
        <v>30.011338085853527</v>
      </c>
      <c r="E19" s="87">
        <v>30.488060514782802</v>
      </c>
      <c r="F19" s="87">
        <v>31.321562067382299</v>
      </c>
      <c r="G19" s="87">
        <v>30.269542447220342</v>
      </c>
      <c r="H19" s="87">
        <v>28.436060173000477</v>
      </c>
      <c r="I19" s="87">
        <v>33.404789967972299</v>
      </c>
      <c r="J19" s="87">
        <v>26.366148917663644</v>
      </c>
      <c r="K19" s="87">
        <v>20.104559252528343</v>
      </c>
      <c r="L19" s="87">
        <v>21.67374439193091</v>
      </c>
      <c r="M19" s="87">
        <v>0</v>
      </c>
      <c r="N19" s="87">
        <v>1.4971412011149505</v>
      </c>
      <c r="O19" s="87">
        <v>0</v>
      </c>
      <c r="P19" s="87">
        <v>0</v>
      </c>
      <c r="Q19" s="87">
        <v>8.7296480712838381E-2</v>
      </c>
    </row>
    <row r="20" spans="1:17" x14ac:dyDescent="0.25">
      <c r="A20" s="88" t="s">
        <v>29</v>
      </c>
      <c r="B20" s="87">
        <v>41.872264205154309</v>
      </c>
      <c r="C20" s="87">
        <v>31.444950223061319</v>
      </c>
      <c r="D20" s="87">
        <v>33.922636428344433</v>
      </c>
      <c r="E20" s="87">
        <v>16.784411145806121</v>
      </c>
      <c r="F20" s="87">
        <v>19.421246394984326</v>
      </c>
      <c r="G20" s="87">
        <v>21.203444694866395</v>
      </c>
      <c r="H20" s="87">
        <v>25.13620947521143</v>
      </c>
      <c r="I20" s="87">
        <v>23.684424732420265</v>
      </c>
      <c r="J20" s="87">
        <v>21.459067587451322</v>
      </c>
      <c r="K20" s="87">
        <v>17.632400593469235</v>
      </c>
      <c r="L20" s="87">
        <v>20.320787353776939</v>
      </c>
      <c r="M20" s="87">
        <v>16.243040237500093</v>
      </c>
      <c r="N20" s="87">
        <v>13.252716359593036</v>
      </c>
      <c r="O20" s="87">
        <v>0.9332521869536986</v>
      </c>
      <c r="P20" s="87">
        <v>1.0127149945133676</v>
      </c>
      <c r="Q20" s="87">
        <v>0.89163606454097954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133.3692505925018</v>
      </c>
      <c r="C22" s="87">
        <v>146.35520124309971</v>
      </c>
      <c r="D22" s="87">
        <v>140.37906789700938</v>
      </c>
      <c r="E22" s="87">
        <v>196.81625007503604</v>
      </c>
      <c r="F22" s="87">
        <v>187.69505924668806</v>
      </c>
      <c r="G22" s="87">
        <v>187.74211762116462</v>
      </c>
      <c r="H22" s="87">
        <v>185.64802428916366</v>
      </c>
      <c r="I22" s="87">
        <v>149.86894373012612</v>
      </c>
      <c r="J22" s="87">
        <v>129.11380022372964</v>
      </c>
      <c r="K22" s="87">
        <v>113.25857460637177</v>
      </c>
      <c r="L22" s="87">
        <v>79.380789933984772</v>
      </c>
      <c r="M22" s="87">
        <v>0</v>
      </c>
      <c r="N22" s="87">
        <v>11.295922938730312</v>
      </c>
      <c r="O22" s="87">
        <v>0</v>
      </c>
      <c r="P22" s="87">
        <v>0</v>
      </c>
      <c r="Q22" s="87">
        <v>0.95295030118108492</v>
      </c>
    </row>
    <row r="23" spans="1:17" x14ac:dyDescent="0.25">
      <c r="A23" s="88" t="s">
        <v>25</v>
      </c>
      <c r="B23" s="87">
        <v>18.610081465796291</v>
      </c>
      <c r="C23" s="87">
        <v>16.656023237990148</v>
      </c>
      <c r="D23" s="87">
        <v>15.818481942534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238.96769172884325</v>
      </c>
      <c r="F24" s="87">
        <v>344.63473025078372</v>
      </c>
      <c r="G24" s="87">
        <v>350.17137030205305</v>
      </c>
      <c r="H24" s="87">
        <v>90.52797035490795</v>
      </c>
      <c r="I24" s="87">
        <v>282.16042550068789</v>
      </c>
      <c r="J24" s="87">
        <v>68.962530778548668</v>
      </c>
      <c r="K24" s="87">
        <v>329.91133693750294</v>
      </c>
      <c r="L24" s="87">
        <v>526.74550419973798</v>
      </c>
      <c r="M24" s="87">
        <v>739.75916633360657</v>
      </c>
      <c r="N24" s="87">
        <v>662.52379120908631</v>
      </c>
      <c r="O24" s="87">
        <v>722.31369923617353</v>
      </c>
      <c r="P24" s="87">
        <v>1169.5796473016937</v>
      </c>
      <c r="Q24" s="87">
        <v>1121.0047406808919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28.22320045977985</v>
      </c>
      <c r="F25" s="87">
        <v>35.973086050156738</v>
      </c>
      <c r="G25" s="87">
        <v>41.170588703925034</v>
      </c>
      <c r="H25" s="87">
        <v>38.562675237469499</v>
      </c>
      <c r="I25" s="87">
        <v>56.270825060837431</v>
      </c>
      <c r="J25" s="87">
        <v>64.377481063647153</v>
      </c>
      <c r="K25" s="87">
        <v>85.841760788088408</v>
      </c>
      <c r="L25" s="87">
        <v>92.414635604477013</v>
      </c>
      <c r="M25" s="87">
        <v>95.661495628078228</v>
      </c>
      <c r="N25" s="87">
        <v>104.98416517003461</v>
      </c>
      <c r="O25" s="87">
        <v>133.74256454385392</v>
      </c>
      <c r="P25" s="87">
        <v>77.7099941567663</v>
      </c>
      <c r="Q25" s="87">
        <v>63.262485595538806</v>
      </c>
    </row>
    <row r="26" spans="1:17" x14ac:dyDescent="0.25">
      <c r="A26" s="156" t="s">
        <v>313</v>
      </c>
      <c r="B26" s="204">
        <v>102.971022471485</v>
      </c>
      <c r="C26" s="204">
        <v>107.43113955707474</v>
      </c>
      <c r="D26" s="204">
        <v>107.07777684256625</v>
      </c>
      <c r="E26" s="204">
        <v>84.915603518357514</v>
      </c>
      <c r="F26" s="204">
        <v>87.144491873256442</v>
      </c>
      <c r="G26" s="204">
        <v>85.454740632309495</v>
      </c>
      <c r="H26" s="204">
        <v>109.9852311939989</v>
      </c>
      <c r="I26" s="204">
        <v>104.3560823591916</v>
      </c>
      <c r="J26" s="204">
        <v>118.75788441219595</v>
      </c>
      <c r="K26" s="204">
        <v>90.337779246141693</v>
      </c>
      <c r="L26" s="204">
        <v>75.760446337235436</v>
      </c>
      <c r="M26" s="204">
        <v>62.749658421145242</v>
      </c>
      <c r="N26" s="204">
        <v>61.927004899589718</v>
      </c>
      <c r="O26" s="204">
        <v>53.081954633530046</v>
      </c>
      <c r="P26" s="204">
        <v>22.538989526406006</v>
      </c>
      <c r="Q26" s="204">
        <v>35.424976287081314</v>
      </c>
    </row>
    <row r="27" spans="1:17" x14ac:dyDescent="0.25">
      <c r="A27" s="156" t="s">
        <v>312</v>
      </c>
      <c r="B27" s="204">
        <v>38.978877536939173</v>
      </c>
      <c r="C27" s="204">
        <v>40.11528953322965</v>
      </c>
      <c r="D27" s="204">
        <v>39.161358842198268</v>
      </c>
      <c r="E27" s="204">
        <v>51.519459086674431</v>
      </c>
      <c r="F27" s="204">
        <v>65.920135678950714</v>
      </c>
      <c r="G27" s="204">
        <v>74.390566887484752</v>
      </c>
      <c r="H27" s="204">
        <v>48.114637567701081</v>
      </c>
      <c r="I27" s="204">
        <v>58.250077997760755</v>
      </c>
      <c r="J27" s="204">
        <v>46.892942012364358</v>
      </c>
      <c r="K27" s="204">
        <v>56.049687347064513</v>
      </c>
      <c r="L27" s="204">
        <v>137.45705579045446</v>
      </c>
      <c r="M27" s="204">
        <v>210.37905142223747</v>
      </c>
      <c r="N27" s="204">
        <v>188.67503818027021</v>
      </c>
      <c r="O27" s="204">
        <v>233.1039259551406</v>
      </c>
      <c r="P27" s="204">
        <v>217.04108878192304</v>
      </c>
      <c r="Q27" s="204">
        <v>202.01736778510437</v>
      </c>
    </row>
    <row r="28" spans="1:17" x14ac:dyDescent="0.25">
      <c r="A28" s="152" t="s">
        <v>318</v>
      </c>
      <c r="B28" s="264">
        <v>0.58253019958373997</v>
      </c>
      <c r="C28" s="264">
        <v>1.1920488547490038</v>
      </c>
      <c r="D28" s="264">
        <v>1.2149924780408359</v>
      </c>
      <c r="E28" s="264">
        <v>1.0651375972107786</v>
      </c>
      <c r="F28" s="264">
        <v>7.6048197171341831</v>
      </c>
      <c r="G28" s="264">
        <v>15.248112640116165</v>
      </c>
      <c r="H28" s="264">
        <v>0.64027973279442962</v>
      </c>
      <c r="I28" s="264">
        <v>1.2083542817476989</v>
      </c>
      <c r="J28" s="264">
        <v>1.1513312166588379</v>
      </c>
      <c r="K28" s="264">
        <v>0.87668508252943989</v>
      </c>
      <c r="L28" s="264">
        <v>70.662973056832897</v>
      </c>
      <c r="M28" s="264">
        <v>135.66947214290451</v>
      </c>
      <c r="N28" s="264">
        <v>118.74994745193129</v>
      </c>
      <c r="O28" s="264">
        <v>158.83104560229538</v>
      </c>
      <c r="P28" s="264">
        <v>127.44969333464813</v>
      </c>
      <c r="Q28" s="264">
        <v>114.20051196983866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0.17828640109492877</v>
      </c>
      <c r="N29" s="83">
        <v>0</v>
      </c>
      <c r="O29" s="83">
        <v>0.75895341443397413</v>
      </c>
      <c r="P29" s="83">
        <v>0.21395727178468604</v>
      </c>
      <c r="Q29" s="83">
        <v>0</v>
      </c>
    </row>
    <row r="30" spans="1:17" x14ac:dyDescent="0.25">
      <c r="A30" s="154" t="s">
        <v>30</v>
      </c>
      <c r="B30" s="208">
        <v>0.58253019958373997</v>
      </c>
      <c r="C30" s="208">
        <v>1.1920488547490038</v>
      </c>
      <c r="D30" s="208">
        <v>1.2149924780408359</v>
      </c>
      <c r="E30" s="208">
        <v>1.0651375972107786</v>
      </c>
      <c r="F30" s="208">
        <v>2.1992099999999999</v>
      </c>
      <c r="G30" s="208">
        <v>2.1973031265294094</v>
      </c>
      <c r="H30" s="208">
        <v>0.64027973279442962</v>
      </c>
      <c r="I30" s="208">
        <v>1.2083542817476989</v>
      </c>
      <c r="J30" s="208">
        <v>1.1513312166588379</v>
      </c>
      <c r="K30" s="208">
        <v>0.87668508252943989</v>
      </c>
      <c r="L30" s="208">
        <v>1.0986722356503802</v>
      </c>
      <c r="M30" s="208">
        <v>1.0987839908880948</v>
      </c>
      <c r="N30" s="208">
        <v>0</v>
      </c>
      <c r="O30" s="208">
        <v>1.0992030419595114</v>
      </c>
      <c r="P30" s="208">
        <v>1.098380311035414</v>
      </c>
      <c r="Q30" s="208">
        <v>1.0749812106592749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13.098439513410202</v>
      </c>
      <c r="M31" s="208">
        <v>10.863965701392811</v>
      </c>
      <c r="N31" s="208">
        <v>9.954845844146039</v>
      </c>
      <c r="O31" s="208">
        <v>9.9436631741238131</v>
      </c>
      <c r="P31" s="208">
        <v>5.4268671085081159</v>
      </c>
      <c r="Q31" s="208">
        <v>3.4083918514823761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3.4538293555287858</v>
      </c>
      <c r="N32" s="208">
        <v>0</v>
      </c>
      <c r="O32" s="208">
        <v>3.7678532036484382</v>
      </c>
      <c r="P32" s="208">
        <v>0.82691489510332317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5.4056097171341833</v>
      </c>
      <c r="G33" s="208">
        <v>13.050809513586756</v>
      </c>
      <c r="H33" s="208">
        <v>0</v>
      </c>
      <c r="I33" s="208">
        <v>0</v>
      </c>
      <c r="J33" s="208">
        <v>0</v>
      </c>
      <c r="K33" s="208">
        <v>0</v>
      </c>
      <c r="L33" s="208">
        <v>56.465861307772315</v>
      </c>
      <c r="M33" s="208">
        <v>120.0746066939999</v>
      </c>
      <c r="N33" s="208">
        <v>108.79510160778526</v>
      </c>
      <c r="O33" s="208">
        <v>143.26137276812963</v>
      </c>
      <c r="P33" s="208">
        <v>119.88357374821659</v>
      </c>
      <c r="Q33" s="208">
        <v>109.71713890769701</v>
      </c>
    </row>
    <row r="34" spans="1:17" x14ac:dyDescent="0.25">
      <c r="A34" s="152" t="s">
        <v>317</v>
      </c>
      <c r="B34" s="264">
        <v>29.595405245775517</v>
      </c>
      <c r="C34" s="264">
        <v>29.741091998388789</v>
      </c>
      <c r="D34" s="264">
        <v>28.794419625476554</v>
      </c>
      <c r="E34" s="264">
        <v>43.196577599005742</v>
      </c>
      <c r="F34" s="264">
        <v>50.867068793162133</v>
      </c>
      <c r="G34" s="264">
        <v>51.838630261701105</v>
      </c>
      <c r="H34" s="264">
        <v>38.073910724308448</v>
      </c>
      <c r="I34" s="264">
        <v>48.122400437449677</v>
      </c>
      <c r="J34" s="264">
        <v>35.591364264748599</v>
      </c>
      <c r="K34" s="264">
        <v>47.451824551189631</v>
      </c>
      <c r="L34" s="264">
        <v>60.31883090992622</v>
      </c>
      <c r="M34" s="264">
        <v>69.34636061085898</v>
      </c>
      <c r="N34" s="264">
        <v>64.632184326664557</v>
      </c>
      <c r="O34" s="264">
        <v>69.735961153398193</v>
      </c>
      <c r="P34" s="264">
        <v>87.664986086043612</v>
      </c>
      <c r="Q34" s="264">
        <v>84.789080064233133</v>
      </c>
    </row>
    <row r="35" spans="1:17" x14ac:dyDescent="0.25">
      <c r="A35" s="150" t="s">
        <v>33</v>
      </c>
      <c r="B35" s="87">
        <v>0.44373253906043009</v>
      </c>
      <c r="C35" s="87">
        <v>0.13106633211854515</v>
      </c>
      <c r="D35" s="87">
        <v>0.13462027755085174</v>
      </c>
      <c r="E35" s="87">
        <v>5.4474009369613906E-2</v>
      </c>
      <c r="F35" s="87">
        <v>0.5040300940438871</v>
      </c>
      <c r="G35" s="87">
        <v>0.53907253132312316</v>
      </c>
      <c r="H35" s="87">
        <v>0.33345930679992564</v>
      </c>
      <c r="I35" s="87">
        <v>0.19358996096945771</v>
      </c>
      <c r="J35" s="87">
        <v>0.143185103806625</v>
      </c>
      <c r="K35" s="87">
        <v>0.10772715204702596</v>
      </c>
      <c r="L35" s="87">
        <v>7.187811123543017E-2</v>
      </c>
      <c r="M35" s="87">
        <v>5.8466194654102938E-2</v>
      </c>
      <c r="N35" s="87">
        <v>7.1880309425832303E-2</v>
      </c>
      <c r="O35" s="87">
        <v>1.478019337259767E-2</v>
      </c>
      <c r="P35" s="87">
        <v>1.7302773959109501E-2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0.86630945860755382</v>
      </c>
      <c r="C37" s="87">
        <v>0.95112443865890672</v>
      </c>
      <c r="D37" s="87">
        <v>0.85073370166706086</v>
      </c>
      <c r="E37" s="87">
        <v>2.759329888741547E-3</v>
      </c>
      <c r="F37" s="87">
        <v>0</v>
      </c>
      <c r="G37" s="87">
        <v>0</v>
      </c>
      <c r="H37" s="87">
        <v>0.14435117053408156</v>
      </c>
      <c r="I37" s="87">
        <v>7.9709372341185622E-2</v>
      </c>
      <c r="J37" s="87">
        <v>0.10718649637349019</v>
      </c>
      <c r="K37" s="87">
        <v>0.10177983501159509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5.4079867743493191</v>
      </c>
      <c r="C38" s="87">
        <v>4.8167259317625213</v>
      </c>
      <c r="D38" s="87">
        <v>3.7913119141464677</v>
      </c>
      <c r="E38" s="87">
        <v>2.572437669212631</v>
      </c>
      <c r="F38" s="87">
        <v>2.5481948800582206</v>
      </c>
      <c r="G38" s="87">
        <v>2.4626068431636887</v>
      </c>
      <c r="H38" s="87">
        <v>2.9026696037269346</v>
      </c>
      <c r="I38" s="87">
        <v>2.9307301282107456</v>
      </c>
      <c r="J38" s="87">
        <v>3.0031223179452744</v>
      </c>
      <c r="K38" s="87">
        <v>1.675850489563417</v>
      </c>
      <c r="L38" s="87">
        <v>1.7632876793435315</v>
      </c>
      <c r="M38" s="87">
        <v>0</v>
      </c>
      <c r="N38" s="87">
        <v>0.12180131805680953</v>
      </c>
      <c r="O38" s="87">
        <v>0</v>
      </c>
      <c r="P38" s="87">
        <v>0</v>
      </c>
      <c r="Q38" s="87">
        <v>6.2399206301544819E-3</v>
      </c>
    </row>
    <row r="39" spans="1:17" x14ac:dyDescent="0.25">
      <c r="A39" s="150" t="s">
        <v>29</v>
      </c>
      <c r="B39" s="87">
        <v>4.9415510137359</v>
      </c>
      <c r="C39" s="87">
        <v>3.8554497769386784</v>
      </c>
      <c r="D39" s="87">
        <v>4.2854235716555689</v>
      </c>
      <c r="E39" s="87">
        <v>1.4161888541938821</v>
      </c>
      <c r="F39" s="87">
        <v>1.580033605015674</v>
      </c>
      <c r="G39" s="87">
        <v>1.7250260090738763</v>
      </c>
      <c r="H39" s="87">
        <v>2.5658305247885709</v>
      </c>
      <c r="I39" s="87">
        <v>2.0779252675797379</v>
      </c>
      <c r="J39" s="87">
        <v>2.4442024125486754</v>
      </c>
      <c r="K39" s="87">
        <v>1.4697794065307646</v>
      </c>
      <c r="L39" s="87">
        <v>1.6532165982733782</v>
      </c>
      <c r="M39" s="87">
        <v>1.3214676803389909</v>
      </c>
      <c r="N39" s="87">
        <v>1.0781870936618063</v>
      </c>
      <c r="O39" s="87">
        <v>7.5925601650470409E-2</v>
      </c>
      <c r="P39" s="87">
        <v>7.110626897855328E-2</v>
      </c>
      <c r="Q39" s="87">
        <v>6.3733820977513622E-2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15.739558583159873</v>
      </c>
      <c r="C41" s="87">
        <v>17.944538756900286</v>
      </c>
      <c r="D41" s="87">
        <v>17.733992102990605</v>
      </c>
      <c r="E41" s="87">
        <v>16.606419924963955</v>
      </c>
      <c r="F41" s="87">
        <v>15.270106514984789</v>
      </c>
      <c r="G41" s="87">
        <v>15.273934992908309</v>
      </c>
      <c r="H41" s="87">
        <v>18.950405710836375</v>
      </c>
      <c r="I41" s="87">
        <v>13.148576269873876</v>
      </c>
      <c r="J41" s="87">
        <v>14.706149776270355</v>
      </c>
      <c r="K41" s="87">
        <v>9.4408653936282221</v>
      </c>
      <c r="L41" s="87">
        <v>6.4580981641207948</v>
      </c>
      <c r="M41" s="87">
        <v>0</v>
      </c>
      <c r="N41" s="87">
        <v>0.91899034077805941</v>
      </c>
      <c r="O41" s="87">
        <v>0</v>
      </c>
      <c r="P41" s="87">
        <v>0</v>
      </c>
      <c r="Q41" s="87">
        <v>6.8116540269386516E-2</v>
      </c>
    </row>
    <row r="42" spans="1:17" x14ac:dyDescent="0.25">
      <c r="A42" s="150" t="s">
        <v>25</v>
      </c>
      <c r="B42" s="87">
        <v>2.1962668768624436</v>
      </c>
      <c r="C42" s="87">
        <v>2.0421867620098513</v>
      </c>
      <c r="D42" s="87">
        <v>1.9983380574659997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20.162958271156768</v>
      </c>
      <c r="F43" s="87">
        <v>28.038079749216298</v>
      </c>
      <c r="G43" s="87">
        <v>28.488518261861941</v>
      </c>
      <c r="H43" s="87">
        <v>9.240829645092056</v>
      </c>
      <c r="I43" s="87">
        <v>24.7550144993121</v>
      </c>
      <c r="J43" s="87">
        <v>7.8548792214513226</v>
      </c>
      <c r="K43" s="87">
        <v>27.500333062497027</v>
      </c>
      <c r="L43" s="87">
        <v>42.853871528114276</v>
      </c>
      <c r="M43" s="87">
        <v>60.183796583073082</v>
      </c>
      <c r="N43" s="87">
        <v>53.900240640739234</v>
      </c>
      <c r="O43" s="87">
        <v>58.764504344637849</v>
      </c>
      <c r="P43" s="87">
        <v>82.120286006862287</v>
      </c>
      <c r="Q43" s="87">
        <v>80.129010365098793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2.3813395402201483</v>
      </c>
      <c r="F44" s="87">
        <v>2.9266239498432594</v>
      </c>
      <c r="G44" s="87">
        <v>3.3494716233701722</v>
      </c>
      <c r="H44" s="87">
        <v>3.9363647625305016</v>
      </c>
      <c r="I44" s="87">
        <v>4.9368549391625764</v>
      </c>
      <c r="J44" s="87">
        <v>7.3326389363528524</v>
      </c>
      <c r="K44" s="87">
        <v>7.15548921191158</v>
      </c>
      <c r="L44" s="87">
        <v>7.5184788288388074</v>
      </c>
      <c r="M44" s="87">
        <v>7.7826301527928052</v>
      </c>
      <c r="N44" s="87">
        <v>8.5410846240028153</v>
      </c>
      <c r="O44" s="87">
        <v>10.880751013737267</v>
      </c>
      <c r="P44" s="87">
        <v>5.4562910362436536</v>
      </c>
      <c r="Q44" s="87">
        <v>4.5219794172572918</v>
      </c>
    </row>
    <row r="45" spans="1:17" x14ac:dyDescent="0.25">
      <c r="A45" s="152" t="s">
        <v>316</v>
      </c>
      <c r="B45" s="264">
        <v>8.8009420915799144</v>
      </c>
      <c r="C45" s="264">
        <v>9.1821486800918581</v>
      </c>
      <c r="D45" s="264">
        <v>9.1519467386808753</v>
      </c>
      <c r="E45" s="264">
        <v>7.257743890457907</v>
      </c>
      <c r="F45" s="264">
        <v>7.4482471686543965</v>
      </c>
      <c r="G45" s="264">
        <v>7.3038239856674778</v>
      </c>
      <c r="H45" s="264">
        <v>9.400447110598197</v>
      </c>
      <c r="I45" s="264">
        <v>8.9193232785633842</v>
      </c>
      <c r="J45" s="264">
        <v>10.150246530956919</v>
      </c>
      <c r="K45" s="264">
        <v>7.7211777133454431</v>
      </c>
      <c r="L45" s="264">
        <v>6.475251823695336</v>
      </c>
      <c r="M45" s="264">
        <v>5.3632186684739525</v>
      </c>
      <c r="N45" s="264">
        <v>5.292906401674335</v>
      </c>
      <c r="O45" s="264">
        <v>4.5369191994470128</v>
      </c>
      <c r="P45" s="264">
        <v>1.9264093612312825</v>
      </c>
      <c r="Q45" s="264">
        <v>3.0277757510325913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118.41055527783321</v>
      </c>
      <c r="C47" s="242">
        <v>123.53942481833992</v>
      </c>
      <c r="D47" s="242">
        <v>123.13307870042097</v>
      </c>
      <c r="E47" s="242">
        <v>97.647896690017518</v>
      </c>
      <c r="F47" s="242">
        <v>100.21098581374613</v>
      </c>
      <c r="G47" s="242">
        <v>98.267872324926074</v>
      </c>
      <c r="H47" s="242">
        <v>126.47647838641933</v>
      </c>
      <c r="I47" s="242">
        <v>120.00329182118266</v>
      </c>
      <c r="J47" s="242">
        <v>136.56450814366724</v>
      </c>
      <c r="K47" s="242">
        <v>103.88307648459234</v>
      </c>
      <c r="L47" s="242">
        <v>87.120010111318052</v>
      </c>
      <c r="M47" s="242">
        <v>72.158377364852981</v>
      </c>
      <c r="N47" s="242">
        <v>71.212374713324195</v>
      </c>
      <c r="O47" s="242">
        <v>61.041092654291461</v>
      </c>
      <c r="P47" s="242">
        <v>25.918498245096746</v>
      </c>
      <c r="Q47" s="242">
        <v>40.736617080975158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1.0000000000000004</v>
      </c>
      <c r="I51" s="77">
        <f t="shared" si="0"/>
        <v>1</v>
      </c>
      <c r="J51" s="77">
        <f t="shared" si="0"/>
        <v>0.99999999999999989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1</v>
      </c>
      <c r="O51" s="77">
        <f t="shared" si="0"/>
        <v>0.99999999999999967</v>
      </c>
      <c r="P51" s="77">
        <f t="shared" si="0"/>
        <v>0.99999999999999989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1.2280316155705828E-2</v>
      </c>
      <c r="C52" s="203">
        <f t="shared" si="1"/>
        <v>1.2280316155705826E-2</v>
      </c>
      <c r="D52" s="203">
        <f t="shared" si="1"/>
        <v>1.2280316155705826E-2</v>
      </c>
      <c r="E52" s="203">
        <f t="shared" si="1"/>
        <v>1.2280316155705826E-2</v>
      </c>
      <c r="F52" s="203">
        <f t="shared" si="1"/>
        <v>1.2280316155705826E-2</v>
      </c>
      <c r="G52" s="203">
        <f t="shared" si="1"/>
        <v>1.2280316155705826E-2</v>
      </c>
      <c r="H52" s="203">
        <f t="shared" si="1"/>
        <v>1.2280316155705831E-2</v>
      </c>
      <c r="I52" s="203">
        <f t="shared" si="1"/>
        <v>1.2280316155705826E-2</v>
      </c>
      <c r="J52" s="203">
        <f t="shared" si="1"/>
        <v>1.2280316155705824E-2</v>
      </c>
      <c r="K52" s="203">
        <f t="shared" si="1"/>
        <v>1.2280316155705826E-2</v>
      </c>
      <c r="L52" s="203">
        <f t="shared" si="1"/>
        <v>1.2280316155705824E-2</v>
      </c>
      <c r="M52" s="203">
        <f t="shared" si="1"/>
        <v>1.2280316155705826E-2</v>
      </c>
      <c r="N52" s="203">
        <f t="shared" si="1"/>
        <v>1.2280316155705826E-2</v>
      </c>
      <c r="O52" s="203">
        <f t="shared" si="1"/>
        <v>1.2280316155705823E-2</v>
      </c>
      <c r="P52" s="203">
        <f t="shared" si="1"/>
        <v>1.2280316155705824E-2</v>
      </c>
      <c r="Q52" s="203">
        <f t="shared" si="1"/>
        <v>1.2280316155705828E-2</v>
      </c>
    </row>
    <row r="53" spans="1:17" x14ac:dyDescent="0.25">
      <c r="A53" s="76" t="s">
        <v>82</v>
      </c>
      <c r="B53" s="202">
        <f t="shared" ref="B53:Q53" si="2">IF(B$7=0,0,B$7/B$5)</f>
        <v>1.3348169734462859E-2</v>
      </c>
      <c r="C53" s="202">
        <f t="shared" si="2"/>
        <v>1.3348169734462857E-2</v>
      </c>
      <c r="D53" s="202">
        <f t="shared" si="2"/>
        <v>1.3348169734462853E-2</v>
      </c>
      <c r="E53" s="202">
        <f t="shared" si="2"/>
        <v>1.3348169734462853E-2</v>
      </c>
      <c r="F53" s="202">
        <f t="shared" si="2"/>
        <v>1.3348169734462855E-2</v>
      </c>
      <c r="G53" s="202">
        <f t="shared" si="2"/>
        <v>1.3348169734462855E-2</v>
      </c>
      <c r="H53" s="202">
        <f t="shared" si="2"/>
        <v>1.3348169734462859E-2</v>
      </c>
      <c r="I53" s="202">
        <f t="shared" si="2"/>
        <v>1.3348169734462855E-2</v>
      </c>
      <c r="J53" s="202">
        <f t="shared" si="2"/>
        <v>1.3348169734462853E-2</v>
      </c>
      <c r="K53" s="202">
        <f t="shared" si="2"/>
        <v>1.3348169734462855E-2</v>
      </c>
      <c r="L53" s="202">
        <f t="shared" si="2"/>
        <v>1.3348169734462852E-2</v>
      </c>
      <c r="M53" s="202">
        <f t="shared" si="2"/>
        <v>1.3348169734462853E-2</v>
      </c>
      <c r="N53" s="202">
        <f t="shared" si="2"/>
        <v>1.3348169734462855E-2</v>
      </c>
      <c r="O53" s="202">
        <f t="shared" si="2"/>
        <v>1.3348169734462852E-2</v>
      </c>
      <c r="P53" s="202">
        <f t="shared" si="2"/>
        <v>1.3348169734462853E-2</v>
      </c>
      <c r="Q53" s="202">
        <f t="shared" si="2"/>
        <v>1.3348169734462855E-2</v>
      </c>
    </row>
    <row r="54" spans="1:17" x14ac:dyDescent="0.25">
      <c r="A54" s="76" t="s">
        <v>81</v>
      </c>
      <c r="B54" s="202">
        <f t="shared" ref="B54:Q54" si="3">IF(B$8=0,0,B$8/B$5)</f>
        <v>3.3103460941467884E-2</v>
      </c>
      <c r="C54" s="202">
        <f t="shared" si="3"/>
        <v>3.3103460941467877E-2</v>
      </c>
      <c r="D54" s="202">
        <f t="shared" si="3"/>
        <v>3.3103460941467877E-2</v>
      </c>
      <c r="E54" s="202">
        <f t="shared" si="3"/>
        <v>3.3103460941467877E-2</v>
      </c>
      <c r="F54" s="202">
        <f t="shared" si="3"/>
        <v>3.3103460941467877E-2</v>
      </c>
      <c r="G54" s="202">
        <f t="shared" si="3"/>
        <v>3.3103460941467877E-2</v>
      </c>
      <c r="H54" s="202">
        <f t="shared" si="3"/>
        <v>3.3103460941467884E-2</v>
      </c>
      <c r="I54" s="202">
        <f t="shared" si="3"/>
        <v>3.3103460941467877E-2</v>
      </c>
      <c r="J54" s="202">
        <f t="shared" si="3"/>
        <v>3.310346094146787E-2</v>
      </c>
      <c r="K54" s="202">
        <f t="shared" si="3"/>
        <v>3.3103460941467877E-2</v>
      </c>
      <c r="L54" s="202">
        <f t="shared" si="3"/>
        <v>3.310346094146787E-2</v>
      </c>
      <c r="M54" s="202">
        <f t="shared" si="3"/>
        <v>3.3103460941467877E-2</v>
      </c>
      <c r="N54" s="202">
        <f t="shared" si="3"/>
        <v>3.3103460941467877E-2</v>
      </c>
      <c r="O54" s="202">
        <f t="shared" si="3"/>
        <v>3.3103460941467863E-2</v>
      </c>
      <c r="P54" s="202">
        <f t="shared" si="3"/>
        <v>3.310346094146787E-2</v>
      </c>
      <c r="Q54" s="202">
        <f t="shared" si="3"/>
        <v>3.3103460941467884E-2</v>
      </c>
    </row>
    <row r="55" spans="1:17" x14ac:dyDescent="0.25">
      <c r="A55" s="76" t="s">
        <v>80</v>
      </c>
      <c r="B55" s="202">
        <f t="shared" ref="B55:Q55" si="4">IF(B$9=0,0,B$9/B$5)</f>
        <v>0.10144608998191772</v>
      </c>
      <c r="C55" s="202">
        <f t="shared" si="4"/>
        <v>0.10144608998191769</v>
      </c>
      <c r="D55" s="202">
        <f t="shared" si="4"/>
        <v>0.10144608998191769</v>
      </c>
      <c r="E55" s="202">
        <f t="shared" si="4"/>
        <v>0.10144608998191769</v>
      </c>
      <c r="F55" s="202">
        <f t="shared" si="4"/>
        <v>0.10144608998191769</v>
      </c>
      <c r="G55" s="202">
        <f t="shared" si="4"/>
        <v>0.10144608998191769</v>
      </c>
      <c r="H55" s="202">
        <f t="shared" si="4"/>
        <v>0.10144608998191772</v>
      </c>
      <c r="I55" s="202">
        <f t="shared" si="4"/>
        <v>0.10144608998191769</v>
      </c>
      <c r="J55" s="202">
        <f t="shared" si="4"/>
        <v>0.10144608998191768</v>
      </c>
      <c r="K55" s="202">
        <f t="shared" si="4"/>
        <v>0.10144608998191769</v>
      </c>
      <c r="L55" s="202">
        <f t="shared" si="4"/>
        <v>0.10144608998191766</v>
      </c>
      <c r="M55" s="202">
        <f t="shared" si="4"/>
        <v>0.10144608998191769</v>
      </c>
      <c r="N55" s="202">
        <f t="shared" si="4"/>
        <v>0.10144608998191769</v>
      </c>
      <c r="O55" s="202">
        <f t="shared" si="4"/>
        <v>0.10144608998191766</v>
      </c>
      <c r="P55" s="202">
        <f t="shared" si="4"/>
        <v>0.10144608998191768</v>
      </c>
      <c r="Q55" s="202">
        <f t="shared" si="4"/>
        <v>0.10144608998191769</v>
      </c>
    </row>
    <row r="56" spans="1:17" x14ac:dyDescent="0.25">
      <c r="A56" s="129" t="s">
        <v>79</v>
      </c>
      <c r="B56" s="201">
        <f t="shared" ref="B56:Q56" si="5">IF(B$10=0,0,B$10/B$5)</f>
        <v>2.2424925153897598E-2</v>
      </c>
      <c r="C56" s="201">
        <f t="shared" si="5"/>
        <v>2.2424925153897594E-2</v>
      </c>
      <c r="D56" s="201">
        <f t="shared" si="5"/>
        <v>2.2424925153897594E-2</v>
      </c>
      <c r="E56" s="201">
        <f t="shared" si="5"/>
        <v>2.2424925153897594E-2</v>
      </c>
      <c r="F56" s="201">
        <f t="shared" si="5"/>
        <v>2.2424925153897594E-2</v>
      </c>
      <c r="G56" s="201">
        <f t="shared" si="5"/>
        <v>2.2424925153897594E-2</v>
      </c>
      <c r="H56" s="201">
        <f t="shared" si="5"/>
        <v>2.2424925153897601E-2</v>
      </c>
      <c r="I56" s="201">
        <f t="shared" si="5"/>
        <v>2.2424925153897594E-2</v>
      </c>
      <c r="J56" s="201">
        <f t="shared" si="5"/>
        <v>2.2424925153897594E-2</v>
      </c>
      <c r="K56" s="201">
        <f t="shared" si="5"/>
        <v>2.2424925153897594E-2</v>
      </c>
      <c r="L56" s="201">
        <f t="shared" si="5"/>
        <v>2.2424925153897591E-2</v>
      </c>
      <c r="M56" s="201">
        <f t="shared" si="5"/>
        <v>2.2424925153897598E-2</v>
      </c>
      <c r="N56" s="201">
        <f t="shared" si="5"/>
        <v>2.2424925153897594E-2</v>
      </c>
      <c r="O56" s="201">
        <f t="shared" si="5"/>
        <v>2.2424925153897587E-2</v>
      </c>
      <c r="P56" s="201">
        <f t="shared" si="5"/>
        <v>2.2424925153897594E-2</v>
      </c>
      <c r="Q56" s="201">
        <f t="shared" si="5"/>
        <v>2.2424925153897598E-2</v>
      </c>
    </row>
    <row r="57" spans="1:17" x14ac:dyDescent="0.25">
      <c r="A57" s="127" t="s">
        <v>314</v>
      </c>
      <c r="B57" s="200">
        <f t="shared" ref="B57:Q57" si="6">IF(B$15=0,0,B$15/B$5)</f>
        <v>0.40103560205077732</v>
      </c>
      <c r="C57" s="200">
        <f t="shared" si="6"/>
        <v>0.38600739773473164</v>
      </c>
      <c r="D57" s="200">
        <f t="shared" si="6"/>
        <v>0.37464126409207804</v>
      </c>
      <c r="E57" s="200">
        <f t="shared" si="6"/>
        <v>0.56092488005715213</v>
      </c>
      <c r="F57" s="200">
        <f t="shared" si="6"/>
        <v>0.5817421621703297</v>
      </c>
      <c r="G57" s="200">
        <f t="shared" si="6"/>
        <v>0.58174216217032981</v>
      </c>
      <c r="H57" s="200">
        <f t="shared" si="6"/>
        <v>0.46365141116846964</v>
      </c>
      <c r="I57" s="200">
        <f t="shared" si="6"/>
        <v>0.53945184528190404</v>
      </c>
      <c r="J57" s="200">
        <f t="shared" si="6"/>
        <v>0.41552144794970736</v>
      </c>
      <c r="K57" s="200">
        <f t="shared" si="6"/>
        <v>0.56777864298129266</v>
      </c>
      <c r="L57" s="200">
        <f t="shared" si="6"/>
        <v>0.58174216217032959</v>
      </c>
      <c r="M57" s="200">
        <f t="shared" si="6"/>
        <v>0.5817421621703297</v>
      </c>
      <c r="N57" s="200">
        <f t="shared" si="6"/>
        <v>0.5817421621703297</v>
      </c>
      <c r="O57" s="200">
        <f t="shared" si="6"/>
        <v>0.58174216217032948</v>
      </c>
      <c r="P57" s="200">
        <f t="shared" si="6"/>
        <v>0.67406086820282729</v>
      </c>
      <c r="Q57" s="200">
        <f t="shared" si="6"/>
        <v>0.66212111338919111</v>
      </c>
    </row>
    <row r="58" spans="1:17" x14ac:dyDescent="0.25">
      <c r="A58" s="127" t="s">
        <v>313</v>
      </c>
      <c r="B58" s="200">
        <f t="shared" ref="B58:Q58" si="7">IF(B$26=0,0,B$26/B$5)</f>
        <v>0.16466848905146186</v>
      </c>
      <c r="C58" s="200">
        <f t="shared" si="7"/>
        <v>0.17095942109147871</v>
      </c>
      <c r="D58" s="200">
        <f t="shared" si="7"/>
        <v>0.17599923609776255</v>
      </c>
      <c r="E58" s="200">
        <f t="shared" si="7"/>
        <v>9.303747759223098E-2</v>
      </c>
      <c r="F58" s="200">
        <f t="shared" si="7"/>
        <v>8.1081728088824037E-2</v>
      </c>
      <c r="G58" s="200">
        <f t="shared" si="7"/>
        <v>7.8019364635543972E-2</v>
      </c>
      <c r="H58" s="200">
        <f t="shared" si="7"/>
        <v>0.13671830053486897</v>
      </c>
      <c r="I58" s="200">
        <f t="shared" si="7"/>
        <v>0.10263376260941523</v>
      </c>
      <c r="J58" s="200">
        <f t="shared" si="7"/>
        <v>0.15792016293060249</v>
      </c>
      <c r="K58" s="200">
        <f t="shared" si="7"/>
        <v>9.0102379571321251E-2</v>
      </c>
      <c r="L58" s="200">
        <f t="shared" si="7"/>
        <v>5.9444184789876828E-2</v>
      </c>
      <c r="M58" s="200">
        <f t="shared" si="7"/>
        <v>4.2825994696736799E-2</v>
      </c>
      <c r="N58" s="200">
        <f t="shared" si="7"/>
        <v>4.5347255577313325E-2</v>
      </c>
      <c r="O58" s="200">
        <f t="shared" si="7"/>
        <v>3.6025488782910897E-2</v>
      </c>
      <c r="P58" s="200">
        <f t="shared" si="7"/>
        <v>1.2168247651215311E-2</v>
      </c>
      <c r="Q58" s="200">
        <f t="shared" si="7"/>
        <v>1.9773766950754348E-2</v>
      </c>
    </row>
    <row r="59" spans="1:17" x14ac:dyDescent="0.25">
      <c r="A59" s="127" t="s">
        <v>312</v>
      </c>
      <c r="B59" s="200">
        <f t="shared" ref="B59:Q59" si="8">IF(B$27=0,0,B$27/B$5)</f>
        <v>6.2333972363022759E-2</v>
      </c>
      <c r="C59" s="200">
        <f t="shared" si="8"/>
        <v>6.3837046724004198E-2</v>
      </c>
      <c r="D59" s="200">
        <f t="shared" si="8"/>
        <v>6.4367877668126516E-2</v>
      </c>
      <c r="E59" s="200">
        <f t="shared" si="8"/>
        <v>5.6447111269769215E-2</v>
      </c>
      <c r="F59" s="200">
        <f t="shared" si="8"/>
        <v>6.1333979943021026E-2</v>
      </c>
      <c r="G59" s="200">
        <f t="shared" si="8"/>
        <v>6.7917879341676965E-2</v>
      </c>
      <c r="H59" s="200">
        <f t="shared" si="8"/>
        <v>5.9809407205811974E-2</v>
      </c>
      <c r="I59" s="200">
        <f t="shared" si="8"/>
        <v>5.7288703658158399E-2</v>
      </c>
      <c r="J59" s="200">
        <f t="shared" si="8"/>
        <v>6.2356626505611412E-2</v>
      </c>
      <c r="K59" s="200">
        <f t="shared" si="8"/>
        <v>5.5903634629304685E-2</v>
      </c>
      <c r="L59" s="200">
        <f t="shared" si="8"/>
        <v>0.10785341190716052</v>
      </c>
      <c r="M59" s="200">
        <f t="shared" si="8"/>
        <v>0.14358153282755071</v>
      </c>
      <c r="N59" s="200">
        <f t="shared" si="8"/>
        <v>0.1381609717972449</v>
      </c>
      <c r="O59" s="200">
        <f t="shared" si="8"/>
        <v>0.15820221632239748</v>
      </c>
      <c r="P59" s="200">
        <f t="shared" si="8"/>
        <v>0.11717516065632494</v>
      </c>
      <c r="Q59" s="200">
        <f t="shared" si="8"/>
        <v>0.11276350104556709</v>
      </c>
    </row>
    <row r="60" spans="1:17" x14ac:dyDescent="0.25">
      <c r="A60" s="142" t="s">
        <v>318</v>
      </c>
      <c r="B60" s="199">
        <f t="shared" ref="B60:Q60" si="9">IF(B$28=0,0,B$28/B$5)</f>
        <v>9.3156662418171683E-4</v>
      </c>
      <c r="C60" s="199">
        <f t="shared" si="9"/>
        <v>1.8969544860164282E-3</v>
      </c>
      <c r="D60" s="199">
        <f t="shared" si="9"/>
        <v>1.997032010798234E-3</v>
      </c>
      <c r="E60" s="199">
        <f t="shared" si="9"/>
        <v>1.1670142026573135E-3</v>
      </c>
      <c r="F60" s="199">
        <f t="shared" si="9"/>
        <v>7.0757418078242545E-3</v>
      </c>
      <c r="G60" s="199">
        <f t="shared" si="9"/>
        <v>1.3921381672572503E-2</v>
      </c>
      <c r="H60" s="199">
        <f t="shared" si="9"/>
        <v>7.9590646838910081E-4</v>
      </c>
      <c r="I60" s="199">
        <f t="shared" si="9"/>
        <v>1.1884112904324677E-3</v>
      </c>
      <c r="J60" s="199">
        <f t="shared" si="9"/>
        <v>1.5310007771002399E-3</v>
      </c>
      <c r="K60" s="199">
        <f t="shared" si="9"/>
        <v>8.7440064090302944E-4</v>
      </c>
      <c r="L60" s="199">
        <f t="shared" si="9"/>
        <v>5.5444536447087439E-2</v>
      </c>
      <c r="M60" s="199">
        <f t="shared" si="9"/>
        <v>9.2593015495096423E-2</v>
      </c>
      <c r="N60" s="199">
        <f t="shared" si="9"/>
        <v>8.6956962081835357E-2</v>
      </c>
      <c r="O60" s="199">
        <f t="shared" si="9"/>
        <v>0.10779493881163772</v>
      </c>
      <c r="P60" s="199">
        <f t="shared" si="9"/>
        <v>6.8806963584171627E-2</v>
      </c>
      <c r="Q60" s="199">
        <f t="shared" si="9"/>
        <v>6.374525958883781E-2</v>
      </c>
    </row>
    <row r="61" spans="1:17" x14ac:dyDescent="0.25">
      <c r="A61" s="142" t="s">
        <v>317</v>
      </c>
      <c r="B61" s="199">
        <f t="shared" ref="B61:Q61" si="10">IF(B$34=0,0,B$34/B$5)</f>
        <v>4.7328175905382762E-2</v>
      </c>
      <c r="C61" s="199">
        <f t="shared" si="10"/>
        <v>4.7328175905382755E-2</v>
      </c>
      <c r="D61" s="199">
        <f t="shared" si="10"/>
        <v>4.7328175905382755E-2</v>
      </c>
      <c r="E61" s="199">
        <f t="shared" si="10"/>
        <v>4.7328175905382755E-2</v>
      </c>
      <c r="F61" s="199">
        <f t="shared" si="10"/>
        <v>4.7328175905382755E-2</v>
      </c>
      <c r="G61" s="199">
        <f t="shared" si="10"/>
        <v>4.7328175905382755E-2</v>
      </c>
      <c r="H61" s="199">
        <f t="shared" si="10"/>
        <v>4.7328175905382783E-2</v>
      </c>
      <c r="I61" s="199">
        <f t="shared" si="10"/>
        <v>4.7328175905382755E-2</v>
      </c>
      <c r="J61" s="199">
        <f t="shared" si="10"/>
        <v>4.7328175905382748E-2</v>
      </c>
      <c r="K61" s="199">
        <f t="shared" si="10"/>
        <v>4.7328175905382748E-2</v>
      </c>
      <c r="L61" s="199">
        <f t="shared" si="10"/>
        <v>4.7328175905382748E-2</v>
      </c>
      <c r="M61" s="199">
        <f t="shared" si="10"/>
        <v>4.7328175905382755E-2</v>
      </c>
      <c r="N61" s="199">
        <f t="shared" si="10"/>
        <v>4.7328175905382755E-2</v>
      </c>
      <c r="O61" s="199">
        <f t="shared" si="10"/>
        <v>4.7328175905382741E-2</v>
      </c>
      <c r="P61" s="199">
        <f t="shared" si="10"/>
        <v>4.7328175905382762E-2</v>
      </c>
      <c r="Q61" s="199">
        <f t="shared" si="10"/>
        <v>4.7328175905382762E-2</v>
      </c>
    </row>
    <row r="62" spans="1:17" x14ac:dyDescent="0.25">
      <c r="A62" s="142" t="s">
        <v>316</v>
      </c>
      <c r="B62" s="199">
        <f t="shared" ref="B62:Q62" si="11">IF(B$45=0,0,B$45/B$5)</f>
        <v>1.407422983345828E-2</v>
      </c>
      <c r="C62" s="199">
        <f t="shared" si="11"/>
        <v>1.4611916332605017E-2</v>
      </c>
      <c r="D62" s="199">
        <f t="shared" si="11"/>
        <v>1.5042669751945516E-2</v>
      </c>
      <c r="E62" s="199">
        <f t="shared" si="11"/>
        <v>7.9519211617291429E-3</v>
      </c>
      <c r="F62" s="199">
        <f t="shared" si="11"/>
        <v>6.9300622298140201E-3</v>
      </c>
      <c r="G62" s="199">
        <f t="shared" si="11"/>
        <v>6.668321763721707E-3</v>
      </c>
      <c r="H62" s="199">
        <f t="shared" si="11"/>
        <v>1.1685324832040083E-2</v>
      </c>
      <c r="I62" s="199">
        <f t="shared" si="11"/>
        <v>8.7721164623431828E-3</v>
      </c>
      <c r="J62" s="199">
        <f t="shared" si="11"/>
        <v>1.3497449823128418E-2</v>
      </c>
      <c r="K62" s="199">
        <f t="shared" si="11"/>
        <v>7.7010580830189097E-3</v>
      </c>
      <c r="L62" s="199">
        <f t="shared" si="11"/>
        <v>5.0806995546903268E-3</v>
      </c>
      <c r="M62" s="199">
        <f t="shared" si="11"/>
        <v>3.6603414270715215E-3</v>
      </c>
      <c r="N62" s="199">
        <f t="shared" si="11"/>
        <v>3.87583381002678E-3</v>
      </c>
      <c r="O62" s="199">
        <f t="shared" si="11"/>
        <v>3.0791016053769997E-3</v>
      </c>
      <c r="P62" s="199">
        <f t="shared" si="11"/>
        <v>1.0400211667705393E-3</v>
      </c>
      <c r="Q62" s="199">
        <f t="shared" si="11"/>
        <v>1.6900655513465259E-3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0.18935897456728634</v>
      </c>
      <c r="C64" s="276">
        <f t="shared" si="13"/>
        <v>0.19659317248233363</v>
      </c>
      <c r="D64" s="276">
        <f t="shared" si="13"/>
        <v>0.20238866017458107</v>
      </c>
      <c r="E64" s="276">
        <f t="shared" si="13"/>
        <v>0.10698756911339581</v>
      </c>
      <c r="F64" s="276">
        <f t="shared" si="13"/>
        <v>9.3239167830373379E-2</v>
      </c>
      <c r="G64" s="276">
        <f t="shared" si="13"/>
        <v>8.9717631884997567E-2</v>
      </c>
      <c r="H64" s="276">
        <f t="shared" si="13"/>
        <v>0.15721791912339789</v>
      </c>
      <c r="I64" s="276">
        <f t="shared" si="13"/>
        <v>0.11802272648307043</v>
      </c>
      <c r="J64" s="276">
        <f t="shared" si="13"/>
        <v>0.18159880064662681</v>
      </c>
      <c r="K64" s="276">
        <f t="shared" si="13"/>
        <v>0.1036123808506296</v>
      </c>
      <c r="L64" s="276">
        <f t="shared" si="13"/>
        <v>6.8357279165181153E-2</v>
      </c>
      <c r="M64" s="276">
        <f t="shared" si="13"/>
        <v>4.924734833793102E-2</v>
      </c>
      <c r="N64" s="276">
        <f t="shared" si="13"/>
        <v>5.2146648487660215E-2</v>
      </c>
      <c r="O64" s="276">
        <f t="shared" si="13"/>
        <v>4.1427170756910048E-2</v>
      </c>
      <c r="P64" s="276">
        <f t="shared" si="13"/>
        <v>1.3992761522180651E-2</v>
      </c>
      <c r="Q64" s="276">
        <f t="shared" si="13"/>
        <v>2.2738656647035647E-2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225.96792361319737</v>
      </c>
      <c r="C68" s="230">
        <f t="shared" si="14"/>
        <v>222.83762870192814</v>
      </c>
      <c r="D68" s="230">
        <f t="shared" si="14"/>
        <v>222.60895738689601</v>
      </c>
      <c r="E68" s="230">
        <f t="shared" si="14"/>
        <v>234.298339519644</v>
      </c>
      <c r="F68" s="230">
        <f t="shared" si="14"/>
        <v>235.50118711682498</v>
      </c>
      <c r="G68" s="230">
        <f t="shared" si="14"/>
        <v>234.38355147460481</v>
      </c>
      <c r="H68" s="230">
        <f t="shared" si="14"/>
        <v>222.00668403717972</v>
      </c>
      <c r="I68" s="230">
        <f t="shared" si="14"/>
        <v>226.96797211515039</v>
      </c>
      <c r="J68" s="230">
        <f t="shared" si="14"/>
        <v>217.07615260116319</v>
      </c>
      <c r="K68" s="230">
        <f t="shared" si="14"/>
        <v>228.53481283085873</v>
      </c>
      <c r="L68" s="230">
        <f t="shared" si="14"/>
        <v>234.18773735769872</v>
      </c>
      <c r="M68" s="230">
        <f t="shared" si="14"/>
        <v>233.34877389878682</v>
      </c>
      <c r="N68" s="230">
        <f t="shared" si="14"/>
        <v>231.68029448794459</v>
      </c>
      <c r="O68" s="230">
        <f t="shared" si="14"/>
        <v>233.11446695345742</v>
      </c>
      <c r="P68" s="230">
        <f t="shared" si="14"/>
        <v>229.74668528959782</v>
      </c>
      <c r="Q68" s="230">
        <f t="shared" si="14"/>
        <v>228.86074429489997</v>
      </c>
    </row>
    <row r="69" spans="1:17" x14ac:dyDescent="0.25">
      <c r="A69" s="132" t="s">
        <v>83</v>
      </c>
      <c r="B69" s="275">
        <f>IF(B$6=0,0,B$6/WWP!B$5*1000)</f>
        <v>2.7749575430184477</v>
      </c>
      <c r="C69" s="275">
        <f>IF(C$6=0,0,C$6/WWP!C$5*1000)</f>
        <v>2.7365165318474647</v>
      </c>
      <c r="D69" s="275">
        <f>IF(D$6=0,0,D$6/WWP!D$5*1000)</f>
        <v>2.7337083758031282</v>
      </c>
      <c r="E69" s="275">
        <f>IF(E$6=0,0,E$6/WWP!E$5*1000)</f>
        <v>2.877257684058133</v>
      </c>
      <c r="F69" s="275">
        <f>IF(F$6=0,0,F$6/WWP!F$5*1000)</f>
        <v>2.8920290328386464</v>
      </c>
      <c r="G69" s="275">
        <f>IF(G$6=0,0,G$6/WWP!G$5*1000)</f>
        <v>2.8783041138052972</v>
      </c>
      <c r="H69" s="275">
        <f>IF(H$6=0,0,H$6/WWP!H$5*1000)</f>
        <v>2.7263122686564567</v>
      </c>
      <c r="I69" s="275">
        <f>IF(I$6=0,0,I$6/WWP!I$5*1000)</f>
        <v>2.7872384547934708</v>
      </c>
      <c r="J69" s="275">
        <f>IF(J$6=0,0,J$6/WWP!J$5*1000)</f>
        <v>2.6657637838065278</v>
      </c>
      <c r="K69" s="275">
        <f>IF(K$6=0,0,K$6/WWP!K$5*1000)</f>
        <v>2.8064797541480013</v>
      </c>
      <c r="L69" s="275">
        <f>IF(L$6=0,0,L$6/WWP!L$5*1000)</f>
        <v>2.875899454541941</v>
      </c>
      <c r="M69" s="275">
        <f>IF(M$6=0,0,M$6/WWP!M$5*1000)</f>
        <v>2.8655967180234172</v>
      </c>
      <c r="N69" s="275">
        <f>IF(N$6=0,0,N$6/WWP!N$5*1000)</f>
        <v>2.8451072633589893</v>
      </c>
      <c r="O69" s="275">
        <f>IF(O$6=0,0,O$6/WWP!O$5*1000)</f>
        <v>2.8627193546572949</v>
      </c>
      <c r="P69" s="275">
        <f>IF(P$6=0,0,P$6/WWP!P$5*1000)</f>
        <v>2.82136193108171</v>
      </c>
      <c r="Q69" s="275">
        <f>IF(Q$6=0,0,Q$6/WWP!Q$5*1000)</f>
        <v>2.8104822955715205</v>
      </c>
    </row>
    <row r="70" spans="1:17" x14ac:dyDescent="0.25">
      <c r="A70" s="76" t="s">
        <v>82</v>
      </c>
      <c r="B70" s="274">
        <f>IF(B$7=0,0,B$7/WWP!B$5*1000)</f>
        <v>3.0162581989330954</v>
      </c>
      <c r="C70" s="274">
        <f>IF(C$7=0,0,C$7/WWP!C$5*1000)</f>
        <v>2.9744744911385488</v>
      </c>
      <c r="D70" s="274">
        <f>IF(D$7=0,0,D$7/WWP!D$5*1000)</f>
        <v>2.9714221476120959</v>
      </c>
      <c r="E70" s="274">
        <f>IF(E$7=0,0,E$7/WWP!E$5*1000)</f>
        <v>3.127454004411014</v>
      </c>
      <c r="F70" s="274">
        <f>IF(F$7=0,0,F$7/WWP!F$5*1000)</f>
        <v>3.1435098183028765</v>
      </c>
      <c r="G70" s="274">
        <f>IF(G$7=0,0,G$7/WWP!G$5*1000)</f>
        <v>3.1285914280492362</v>
      </c>
      <c r="H70" s="274">
        <f>IF(H$7=0,0,H$7/WWP!H$5*1000)</f>
        <v>2.9633829007135399</v>
      </c>
      <c r="I70" s="274">
        <f>IF(I$7=0,0,I$7/WWP!I$5*1000)</f>
        <v>3.0296070160798596</v>
      </c>
      <c r="J70" s="274">
        <f>IF(J$7=0,0,J$7/WWP!J$5*1000)</f>
        <v>2.8975693302244871</v>
      </c>
      <c r="K70" s="274">
        <f>IF(K$7=0,0,K$7/WWP!K$5*1000)</f>
        <v>3.0505214719000011</v>
      </c>
      <c r="L70" s="274">
        <f>IF(L$7=0,0,L$7/WWP!L$5*1000)</f>
        <v>3.1259776679803704</v>
      </c>
      <c r="M70" s="274">
        <f>IF(M$7=0,0,M$7/WWP!M$5*1000)</f>
        <v>3.1147790413298013</v>
      </c>
      <c r="N70" s="274">
        <f>IF(N$7=0,0,N$7/WWP!N$5*1000)</f>
        <v>3.0925078949554234</v>
      </c>
      <c r="O70" s="274">
        <f>IF(O$7=0,0,O$7/WWP!O$5*1000)</f>
        <v>3.1116514724535813</v>
      </c>
      <c r="P70" s="274">
        <f>IF(P$7=0,0,P$7/WWP!P$5*1000)</f>
        <v>3.0666977511757718</v>
      </c>
      <c r="Q70" s="274">
        <f>IF(Q$7=0,0,Q$7/WWP!Q$5*1000)</f>
        <v>3.0548720604038264</v>
      </c>
    </row>
    <row r="71" spans="1:17" x14ac:dyDescent="0.25">
      <c r="A71" s="76" t="s">
        <v>81</v>
      </c>
      <c r="B71" s="274">
        <f>IF(B$8=0,0,B$8/WWP!B$5*1000)</f>
        <v>7.4803203333540749</v>
      </c>
      <c r="C71" s="274">
        <f>IF(C$8=0,0,C$8/WWP!C$5*1000)</f>
        <v>7.3766967380236004</v>
      </c>
      <c r="D71" s="274">
        <f>IF(D$8=0,0,D$8/WWP!D$5*1000)</f>
        <v>7.3691269260779979</v>
      </c>
      <c r="E71" s="274">
        <f>IF(E$8=0,0,E$8/WWP!E$5*1000)</f>
        <v>7.7560859309393138</v>
      </c>
      <c r="F71" s="274">
        <f>IF(F$8=0,0,F$8/WWP!F$5*1000)</f>
        <v>7.7959043493911331</v>
      </c>
      <c r="G71" s="274">
        <f>IF(G$8=0,0,G$8/WWP!G$5*1000)</f>
        <v>7.7589067415621056</v>
      </c>
      <c r="H71" s="274">
        <f>IF(H$8=0,0,H$8/WWP!H$5*1000)</f>
        <v>7.3491895937695775</v>
      </c>
      <c r="I71" s="274">
        <f>IF(I$8=0,0,I$8/WWP!I$5*1000)</f>
        <v>7.5134253998780505</v>
      </c>
      <c r="J71" s="274">
        <f>IF(J$8=0,0,J$8/WWP!J$5*1000)</f>
        <v>7.185971938956726</v>
      </c>
      <c r="K71" s="274">
        <f>IF(K$8=0,0,K$8/WWP!K$5*1000)</f>
        <v>7.5652932503120018</v>
      </c>
      <c r="L71" s="274">
        <f>IF(L$8=0,0,L$8/WWP!L$5*1000)</f>
        <v>7.752424616591318</v>
      </c>
      <c r="M71" s="274">
        <f>IF(M$8=0,0,M$8/WWP!M$5*1000)</f>
        <v>7.7246520224979074</v>
      </c>
      <c r="N71" s="274">
        <f>IF(N$8=0,0,N$8/WWP!N$5*1000)</f>
        <v>7.6694195794894497</v>
      </c>
      <c r="O71" s="274">
        <f>IF(O$8=0,0,O$8/WWP!O$5*1000)</f>
        <v>7.7168956516848812</v>
      </c>
      <c r="P71" s="274">
        <f>IF(P$8=0,0,P$8/WWP!P$5*1000)</f>
        <v>7.605410422915913</v>
      </c>
      <c r="Q71" s="274">
        <f>IF(Q$8=0,0,Q$8/WWP!Q$5*1000)</f>
        <v>7.57608270980149</v>
      </c>
    </row>
    <row r="72" spans="1:17" x14ac:dyDescent="0.25">
      <c r="A72" s="76" t="s">
        <v>80</v>
      </c>
      <c r="B72" s="274">
        <f>IF(B$9=0,0,B$9/WWP!B$5*1000)</f>
        <v>22.923562311891523</v>
      </c>
      <c r="C72" s="274">
        <f>IF(C$9=0,0,C$9/WWP!C$5*1000)</f>
        <v>22.606006132652965</v>
      </c>
      <c r="D72" s="274">
        <f>IF(D$9=0,0,D$9/WWP!D$5*1000)</f>
        <v>22.582808321851928</v>
      </c>
      <c r="E72" s="274">
        <f>IF(E$9=0,0,E$9/WWP!E$5*1000)</f>
        <v>23.76865043352371</v>
      </c>
      <c r="F72" s="274">
        <f>IF(F$9=0,0,F$9/WWP!F$5*1000)</f>
        <v>23.890674619101858</v>
      </c>
      <c r="G72" s="274">
        <f>IF(G$9=0,0,G$9/WWP!G$5*1000)</f>
        <v>23.77729485317419</v>
      </c>
      <c r="H72" s="274">
        <f>IF(H$9=0,0,H$9/WWP!H$5*1000)</f>
        <v>22.521710045422903</v>
      </c>
      <c r="I72" s="274">
        <f>IF(I$9=0,0,I$9/WWP!I$5*1000)</f>
        <v>23.025013322206931</v>
      </c>
      <c r="J72" s="274">
        <f>IF(J$9=0,0,J$9/WWP!J$5*1000)</f>
        <v>22.021526909706097</v>
      </c>
      <c r="K72" s="274">
        <f>IF(K$9=0,0,K$9/WWP!K$5*1000)</f>
        <v>23.18396318644001</v>
      </c>
      <c r="L72" s="274">
        <f>IF(L$9=0,0,L$9/WWP!L$5*1000)</f>
        <v>23.757430276650808</v>
      </c>
      <c r="M72" s="274">
        <f>IF(M$9=0,0,M$9/WWP!M$5*1000)</f>
        <v>23.672320714106494</v>
      </c>
      <c r="N72" s="274">
        <f>IF(N$9=0,0,N$9/WWP!N$5*1000)</f>
        <v>23.503060001661215</v>
      </c>
      <c r="O72" s="274">
        <f>IF(O$9=0,0,O$9/WWP!O$5*1000)</f>
        <v>23.648551190647218</v>
      </c>
      <c r="P72" s="274">
        <f>IF(P$9=0,0,P$9/WWP!P$5*1000)</f>
        <v>23.306902908935861</v>
      </c>
      <c r="Q72" s="274">
        <f>IF(Q$9=0,0,Q$9/WWP!Q$5*1000)</f>
        <v>23.217027659069078</v>
      </c>
    </row>
    <row r="73" spans="1:17" x14ac:dyDescent="0.25">
      <c r="A73" s="129" t="s">
        <v>79</v>
      </c>
      <c r="B73" s="273">
        <f>IF(B$10=0,0,B$10/WWP!B$5*1000)</f>
        <v>5.0673137742075998</v>
      </c>
      <c r="C73" s="273">
        <f>IF(C$10=0,0,C$10/WWP!C$5*1000)</f>
        <v>4.9971171451127612</v>
      </c>
      <c r="D73" s="273">
        <f>IF(D$10=0,0,D$10/WWP!D$5*1000)</f>
        <v>4.9919892079883219</v>
      </c>
      <c r="E73" s="273">
        <f>IF(E$10=0,0,E$10/WWP!E$5*1000)</f>
        <v>5.2541227274105031</v>
      </c>
      <c r="F73" s="273">
        <f>IF(F$10=0,0,F$10/WWP!F$5*1000)</f>
        <v>5.281096494748831</v>
      </c>
      <c r="G73" s="273">
        <f>IF(G$10=0,0,G$10/WWP!G$5*1000)</f>
        <v>5.2560335991227163</v>
      </c>
      <c r="H73" s="273">
        <f>IF(H$10=0,0,H$10/WWP!H$5*1000)</f>
        <v>4.9784832731987461</v>
      </c>
      <c r="I73" s="273">
        <f>IF(I$10=0,0,I$10/WWP!I$5*1000)</f>
        <v>5.089739787014163</v>
      </c>
      <c r="J73" s="273">
        <f>IF(J$10=0,0,J$10/WWP!J$5*1000)</f>
        <v>4.8679164747771377</v>
      </c>
      <c r="K73" s="273">
        <f>IF(K$10=0,0,K$10/WWP!K$5*1000)</f>
        <v>5.1248760727920022</v>
      </c>
      <c r="L73" s="273">
        <f>IF(L$10=0,0,L$10/WWP!L$5*1000)</f>
        <v>5.2516424822070213</v>
      </c>
      <c r="M73" s="273">
        <f>IF(M$10=0,0,M$10/WWP!M$5*1000)</f>
        <v>5.232828789434067</v>
      </c>
      <c r="N73" s="273">
        <f>IF(N$10=0,0,N$10/WWP!N$5*1000)</f>
        <v>5.1954132635251105</v>
      </c>
      <c r="O73" s="273">
        <f>IF(O$10=0,0,O$10/WWP!O$5*1000)</f>
        <v>5.2275744737220169</v>
      </c>
      <c r="P73" s="273">
        <f>IF(P$10=0,0,P$10/WWP!P$5*1000)</f>
        <v>5.1520522219752962</v>
      </c>
      <c r="Q73" s="273">
        <f>IF(Q$10=0,0,Q$10/WWP!Q$5*1000)</f>
        <v>5.1321850614784283</v>
      </c>
    </row>
    <row r="74" spans="1:17" x14ac:dyDescent="0.25">
      <c r="A74" s="127" t="s">
        <v>314</v>
      </c>
      <c r="B74" s="296">
        <f>IF(B$15=0,0,B$15/WWP!B$5*1000)</f>
        <v>90.621182290382649</v>
      </c>
      <c r="C74" s="296">
        <f>IF(C$15=0,0,C$15/WWP!C$5*1000)</f>
        <v>86.016973172609624</v>
      </c>
      <c r="D74" s="296">
        <f>IF(D$15=0,0,D$15/WWP!D$5*1000)</f>
        <v>83.39850119364624</v>
      </c>
      <c r="E74" s="296">
        <f>IF(E$15=0,0,E$15/WWP!E$5*1000)</f>
        <v>131.42376799264622</v>
      </c>
      <c r="F74" s="296">
        <f>IF(F$15=0,0,F$15/WWP!F$5*1000)</f>
        <v>137.00096978702115</v>
      </c>
      <c r="G74" s="296">
        <f>IF(G$15=0,0,G$15/WWP!G$5*1000)</f>
        <v>136.35079401199738</v>
      </c>
      <c r="H74" s="296">
        <f>IF(H$15=0,0,H$15/WWP!H$5*1000)</f>
        <v>102.9337123426709</v>
      </c>
      <c r="I74" s="296">
        <f>IF(I$15=0,0,I$15/WWP!I$5*1000)</f>
        <v>122.43829137740964</v>
      </c>
      <c r="J74" s="296">
        <f>IF(J$15=0,0,J$15/WWP!J$5*1000)</f>
        <v>90.199797244186968</v>
      </c>
      <c r="K74" s="296">
        <f>IF(K$15=0,0,K$15/WWP!K$5*1000)</f>
        <v>129.75718590308867</v>
      </c>
      <c r="L74" s="296">
        <f>IF(L$15=0,0,L$15/WWP!L$5*1000)</f>
        <v>136.23688068424494</v>
      </c>
      <c r="M74" s="296">
        <f>IF(M$15=0,0,M$15/WWP!M$5*1000)</f>
        <v>135.74882026767563</v>
      </c>
      <c r="N74" s="296">
        <f>IF(N$15=0,0,N$15/WWP!N$5*1000)</f>
        <v>134.77819544767561</v>
      </c>
      <c r="O74" s="296">
        <f>IF(O$15=0,0,O$15/WWP!O$5*1000)</f>
        <v>135.61251403868818</v>
      </c>
      <c r="P74" s="296">
        <f>IF(P$15=0,0,P$15/WWP!P$5*1000)</f>
        <v>154.86325015302805</v>
      </c>
      <c r="Q74" s="296">
        <f>IF(Q$15=0,0,Q$15/WWP!Q$5*1000)</f>
        <v>151.53353082361812</v>
      </c>
    </row>
    <row r="75" spans="1:17" x14ac:dyDescent="0.25">
      <c r="A75" s="127" t="s">
        <v>313</v>
      </c>
      <c r="B75" s="296">
        <f>IF(B$26=0,0,B$26/WWP!B$5*1000)</f>
        <v>37.209796555481354</v>
      </c>
      <c r="C75" s="296">
        <f>IF(C$26=0,0,C$26/WWP!C$5*1000)</f>
        <v>38.096192000279515</v>
      </c>
      <c r="D75" s="296">
        <f>IF(D$26=0,0,D$26/WWP!D$5*1000)</f>
        <v>39.179006448613073</v>
      </c>
      <c r="E75" s="296">
        <f>IF(E$26=0,0,E$26/WWP!E$5*1000)</f>
        <v>21.798526512955807</v>
      </c>
      <c r="F75" s="296">
        <f>IF(F$26=0,0,F$26/WWP!F$5*1000)</f>
        <v>19.094843218401667</v>
      </c>
      <c r="G75" s="296">
        <f>IF(G$26=0,0,G$26/WWP!G$5*1000)</f>
        <v>18.286455767070979</v>
      </c>
      <c r="H75" s="296">
        <f>IF(H$26=0,0,H$26/WWP!H$5*1000)</f>
        <v>30.352376548944825</v>
      </c>
      <c r="I75" s="296">
        <f>IF(I$26=0,0,I$26/WWP!I$5*1000)</f>
        <v>23.294576970006723</v>
      </c>
      <c r="J75" s="296">
        <f>IF(J$26=0,0,J$26/WWP!J$5*1000)</f>
        <v>34.280701387124026</v>
      </c>
      <c r="K75" s="296">
        <f>IF(K$26=0,0,K$26/WWP!K$5*1000)</f>
        <v>20.591530450946887</v>
      </c>
      <c r="L75" s="296">
        <f>IF(L$26=0,0,L$26/WWP!L$5*1000)</f>
        <v>13.921099135014188</v>
      </c>
      <c r="M75" s="296">
        <f>IF(M$26=0,0,M$26/WWP!M$5*1000)</f>
        <v>9.9933933534794779</v>
      </c>
      <c r="N75" s="296">
        <f>IF(N$26=0,0,N$26/WWP!N$5*1000)</f>
        <v>10.506065526372039</v>
      </c>
      <c r="O75" s="296">
        <f>IF(O$26=0,0,O$26/WWP!O$5*1000)</f>
        <v>8.3980626143660349</v>
      </c>
      <c r="P75" s="296">
        <f>IF(P$26=0,0,P$26/WWP!P$5*1000)</f>
        <v>2.7956145636496519</v>
      </c>
      <c r="Q75" s="296">
        <f>IF(Q$26=0,0,Q$26/WWP!Q$5*1000)</f>
        <v>4.5254390218635354</v>
      </c>
    </row>
    <row r="76" spans="1:17" x14ac:dyDescent="0.25">
      <c r="A76" s="127" t="s">
        <v>312</v>
      </c>
      <c r="B76" s="296">
        <f>IF(B$27=0,0,B$27/WWP!B$5*1000)</f>
        <v>14.08547830543468</v>
      </c>
      <c r="C76" s="296">
        <f>IF(C$27=0,0,C$27/WWP!C$5*1000)</f>
        <v>14.225296115311286</v>
      </c>
      <c r="D76" s="296">
        <f>IF(D$27=0,0,D$27/WWP!D$5*1000)</f>
        <v>14.328866136908909</v>
      </c>
      <c r="E76" s="296">
        <f>IF(E$27=0,0,E$27/WWP!E$5*1000)</f>
        <v>13.225464441187512</v>
      </c>
      <c r="F76" s="296">
        <f>IF(F$27=0,0,F$27/WWP!F$5*1000)</f>
        <v>14.444225087180982</v>
      </c>
      <c r="G76" s="296">
        <f>IF(G$27=0,0,G$27/WWP!G$5*1000)</f>
        <v>15.918833768725941</v>
      </c>
      <c r="H76" s="296">
        <f>IF(H$27=0,0,H$27/WWP!H$5*1000)</f>
        <v>13.278088167991713</v>
      </c>
      <c r="I76" s="296">
        <f>IF(I$27=0,0,I$27/WWP!I$5*1000)</f>
        <v>13.002700894398009</v>
      </c>
      <c r="J76" s="296">
        <f>IF(J$27=0,0,J$27/WWP!J$5*1000)</f>
        <v>13.536136571025843</v>
      </c>
      <c r="K76" s="296">
        <f>IF(K$27=0,0,K$27/WWP!K$5*1000)</f>
        <v>12.775926676572857</v>
      </c>
      <c r="L76" s="296">
        <f>IF(L$27=0,0,L$27/WWP!L$5*1000)</f>
        <v>25.257946500845808</v>
      </c>
      <c r="M76" s="296">
        <f>IF(M$27=0,0,M$27/WWP!M$5*1000)</f>
        <v>33.50457463981737</v>
      </c>
      <c r="N76" s="296">
        <f>IF(N$27=0,0,N$27/WWP!N$5*1000)</f>
        <v>32.009174632726307</v>
      </c>
      <c r="O76" s="296">
        <f>IF(O$27=0,0,O$27/WWP!O$5*1000)</f>
        <v>36.879225328851263</v>
      </c>
      <c r="P76" s="296">
        <f>IF(P$27=0,0,P$27/WWP!P$5*1000)</f>
        <v>26.920604759066752</v>
      </c>
      <c r="Q76" s="296">
        <f>IF(Q$27=0,0,Q$27/WWP!Q$5*1000)</f>
        <v>25.807138778587216</v>
      </c>
    </row>
    <row r="77" spans="1:17" x14ac:dyDescent="0.25">
      <c r="A77" s="72" t="s">
        <v>311</v>
      </c>
      <c r="B77" s="295">
        <f>IF(B$47=0,0,B$47/WWP!B$5*1000)</f>
        <v>42.789054300493937</v>
      </c>
      <c r="C77" s="295">
        <f>IF(C$47=0,0,C$47/WWP!C$5*1000)</f>
        <v>43.808356374952382</v>
      </c>
      <c r="D77" s="295">
        <f>IF(D$47=0,0,D$47/WWP!D$5*1000)</f>
        <v>45.05352862839429</v>
      </c>
      <c r="E77" s="295">
        <f>IF(E$47=0,0,E$47/WWP!E$5*1000)</f>
        <v>25.067009792511787</v>
      </c>
      <c r="F77" s="295">
        <f>IF(F$47=0,0,F$47/WWP!F$5*1000)</f>
        <v>21.957934709837808</v>
      </c>
      <c r="G77" s="295">
        <f>IF(G$47=0,0,G$47/WWP!G$5*1000)</f>
        <v>21.02833719109697</v>
      </c>
      <c r="H77" s="295">
        <f>IF(H$47=0,0,H$47/WWP!H$5*1000)</f>
        <v>34.903428895811061</v>
      </c>
      <c r="I77" s="295">
        <f>IF(I$47=0,0,I$47/WWP!I$5*1000)</f>
        <v>26.787378893363549</v>
      </c>
      <c r="J77" s="295">
        <f>IF(J$47=0,0,J$47/WWP!J$5*1000)</f>
        <v>39.420768961355378</v>
      </c>
      <c r="K77" s="295">
        <f>IF(K$47=0,0,K$47/WWP!K$5*1000)</f>
        <v>23.679036064658284</v>
      </c>
      <c r="L77" s="295">
        <f>IF(L$47=0,0,L$47/WWP!L$5*1000)</f>
        <v>16.008436539622338</v>
      </c>
      <c r="M77" s="295">
        <f>IF(M$47=0,0,M$47/WWP!M$5*1000)</f>
        <v>11.491808352422659</v>
      </c>
      <c r="N77" s="295">
        <f>IF(N$47=0,0,N$47/WWP!N$5*1000)</f>
        <v>12.08135087818045</v>
      </c>
      <c r="O77" s="295">
        <f>IF(O$47=0,0,O$47/WWP!O$5*1000)</f>
        <v>9.6572728283869473</v>
      </c>
      <c r="P77" s="295">
        <f>IF(P$47=0,0,P$47/WWP!P$5*1000)</f>
        <v>3.2147905777688317</v>
      </c>
      <c r="Q77" s="295">
        <f>IF(Q$47=0,0,Q$47/WWP!Q$5*1000)</f>
        <v>5.2039858845067526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287.21369586249421</v>
      </c>
      <c r="C5" s="96">
        <v>292.68201172597031</v>
      </c>
      <c r="D5" s="96">
        <v>283.65689405305585</v>
      </c>
      <c r="E5" s="96">
        <v>404.30375818094711</v>
      </c>
      <c r="F5" s="96">
        <v>473.66496275370702</v>
      </c>
      <c r="G5" s="96">
        <v>485.0137338195961</v>
      </c>
      <c r="H5" s="96">
        <v>376.08766234824412</v>
      </c>
      <c r="I5" s="96">
        <v>464.9543922101609</v>
      </c>
      <c r="J5" s="96">
        <v>359.55072528266282</v>
      </c>
      <c r="K5" s="96">
        <v>455.33202799734505</v>
      </c>
      <c r="L5" s="96">
        <v>564.8282556980954</v>
      </c>
      <c r="M5" s="96">
        <v>651.69711701601341</v>
      </c>
      <c r="N5" s="96">
        <v>611.76888762283511</v>
      </c>
      <c r="O5" s="96">
        <v>656.01718156787933</v>
      </c>
      <c r="P5" s="96">
        <v>836.76703658332576</v>
      </c>
      <c r="Q5" s="96">
        <v>812.4492960352452</v>
      </c>
    </row>
    <row r="6" spans="1:17" x14ac:dyDescent="0.25">
      <c r="A6" s="132" t="s">
        <v>83</v>
      </c>
      <c r="B6" s="160">
        <v>3.7349691926386841</v>
      </c>
      <c r="C6" s="160">
        <v>3.7863799858719314</v>
      </c>
      <c r="D6" s="160">
        <v>3.6658578030897071</v>
      </c>
      <c r="E6" s="160">
        <v>5.4994166618999696</v>
      </c>
      <c r="F6" s="160">
        <v>6.5612411322681776</v>
      </c>
      <c r="G6" s="160">
        <v>6.7362290906463738</v>
      </c>
      <c r="H6" s="160">
        <v>4.9475571349200065</v>
      </c>
      <c r="I6" s="160">
        <v>6.3203372354527101</v>
      </c>
      <c r="J6" s="160">
        <v>4.6745262659007345</v>
      </c>
      <c r="K6" s="160">
        <v>6.2322646184469352</v>
      </c>
      <c r="L6" s="160">
        <v>8.0585877625423699</v>
      </c>
      <c r="M6" s="160">
        <v>9.5707830822746409</v>
      </c>
      <c r="N6" s="160">
        <v>8.9201597729879065</v>
      </c>
      <c r="O6" s="160">
        <v>9.6245534928417307</v>
      </c>
      <c r="P6" s="160">
        <v>12.583575029454474</v>
      </c>
      <c r="Q6" s="160">
        <v>12.170762790283048</v>
      </c>
    </row>
    <row r="7" spans="1:17" x14ac:dyDescent="0.25">
      <c r="A7" s="76" t="s">
        <v>82</v>
      </c>
      <c r="B7" s="159">
        <v>1.0143425918294986</v>
      </c>
      <c r="C7" s="159">
        <v>1.0283047303550323</v>
      </c>
      <c r="D7" s="159">
        <v>0.99557332697499457</v>
      </c>
      <c r="E7" s="159">
        <v>1.4935310741990315</v>
      </c>
      <c r="F7" s="159">
        <v>1.7819012667735938</v>
      </c>
      <c r="G7" s="159">
        <v>1.8294244805099009</v>
      </c>
      <c r="H7" s="159">
        <v>1.3436571143211493</v>
      </c>
      <c r="I7" s="159">
        <v>1.7164766085035232</v>
      </c>
      <c r="J7" s="159">
        <v>1.2695074158775028</v>
      </c>
      <c r="K7" s="159">
        <v>1.692557855230024</v>
      </c>
      <c r="L7" s="159">
        <v>2.1885505277134061</v>
      </c>
      <c r="M7" s="159">
        <v>2.5992323943785531</v>
      </c>
      <c r="N7" s="159">
        <v>2.422536175532275</v>
      </c>
      <c r="O7" s="159">
        <v>2.6138353575638602</v>
      </c>
      <c r="P7" s="159">
        <v>3.4174461559186922</v>
      </c>
      <c r="Q7" s="159">
        <v>3.3053346457500465</v>
      </c>
    </row>
    <row r="8" spans="1:17" x14ac:dyDescent="0.25">
      <c r="A8" s="76" t="s">
        <v>81</v>
      </c>
      <c r="B8" s="159">
        <v>13.731084947018326</v>
      </c>
      <c r="C8" s="159">
        <v>13.920089442817284</v>
      </c>
      <c r="D8" s="159">
        <v>13.47700671725037</v>
      </c>
      <c r="E8" s="159">
        <v>20.217826024489366</v>
      </c>
      <c r="F8" s="159">
        <v>24.121473216595959</v>
      </c>
      <c r="G8" s="159">
        <v>24.764791647690913</v>
      </c>
      <c r="H8" s="159">
        <v>18.188992678629884</v>
      </c>
      <c r="I8" s="159">
        <v>23.235824178911663</v>
      </c>
      <c r="J8" s="159">
        <v>17.185233380413763</v>
      </c>
      <c r="K8" s="159">
        <v>22.912037683431059</v>
      </c>
      <c r="L8" s="159">
        <v>29.626255910908135</v>
      </c>
      <c r="M8" s="159">
        <v>35.185627707776419</v>
      </c>
      <c r="N8" s="159">
        <v>32.793703312272953</v>
      </c>
      <c r="O8" s="159">
        <v>35.383307002317302</v>
      </c>
      <c r="P8" s="159">
        <v>46.261730353001354</v>
      </c>
      <c r="Q8" s="159">
        <v>44.744084656109507</v>
      </c>
    </row>
    <row r="9" spans="1:17" x14ac:dyDescent="0.25">
      <c r="A9" s="76" t="s">
        <v>80</v>
      </c>
      <c r="B9" s="159">
        <v>29.918993120059369</v>
      </c>
      <c r="C9" s="159">
        <v>30.330819587617363</v>
      </c>
      <c r="D9" s="159">
        <v>29.365375919545652</v>
      </c>
      <c r="E9" s="159">
        <v>44.053110155771535</v>
      </c>
      <c r="F9" s="159">
        <v>52.55886144450254</v>
      </c>
      <c r="G9" s="159">
        <v>53.9606035346727</v>
      </c>
      <c r="H9" s="159">
        <v>39.632436104832991</v>
      </c>
      <c r="I9" s="159">
        <v>50.629099334115388</v>
      </c>
      <c r="J9" s="159">
        <v>37.445320690908972</v>
      </c>
      <c r="K9" s="159">
        <v>49.92359310732914</v>
      </c>
      <c r="L9" s="159">
        <v>64.5533656074319</v>
      </c>
      <c r="M9" s="159">
        <v>76.666815286328003</v>
      </c>
      <c r="N9" s="159">
        <v>71.454993364833712</v>
      </c>
      <c r="O9" s="159">
        <v>77.097543482691762</v>
      </c>
      <c r="P9" s="159">
        <v>100.80080325000425</v>
      </c>
      <c r="Q9" s="159">
        <v>97.493968332064654</v>
      </c>
    </row>
    <row r="10" spans="1:17" x14ac:dyDescent="0.25">
      <c r="A10" s="129" t="s">
        <v>79</v>
      </c>
      <c r="B10" s="158">
        <v>11.766866823573256</v>
      </c>
      <c r="C10" s="158">
        <v>11.928834413148607</v>
      </c>
      <c r="D10" s="158">
        <v>11.549134233323858</v>
      </c>
      <c r="E10" s="158">
        <v>17.1285252592894</v>
      </c>
      <c r="F10" s="158">
        <v>18.727484982239275</v>
      </c>
      <c r="G10" s="158">
        <v>18.95764917473188</v>
      </c>
      <c r="H10" s="158">
        <v>15.453108399007567</v>
      </c>
      <c r="I10" s="158">
        <v>19.74116164283631</v>
      </c>
      <c r="J10" s="158">
        <v>14.597652620547633</v>
      </c>
      <c r="K10" s="158">
        <v>19.557148349942636</v>
      </c>
      <c r="L10" s="158">
        <v>22.480012702111065</v>
      </c>
      <c r="M10" s="158">
        <v>26.698390784889405</v>
      </c>
      <c r="N10" s="158">
        <v>24.88343006372688</v>
      </c>
      <c r="O10" s="158">
        <v>26.848387229448136</v>
      </c>
      <c r="P10" s="158">
        <v>35.10279156044831</v>
      </c>
      <c r="Q10" s="158">
        <v>33.951221998434505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0.51565780940805284</v>
      </c>
      <c r="F11" s="91">
        <v>1.880637968914598</v>
      </c>
      <c r="G11" s="91">
        <v>2.6351183898693642</v>
      </c>
      <c r="H11" s="91">
        <v>0.35037937844807071</v>
      </c>
      <c r="I11" s="91">
        <v>0.44671569654078902</v>
      </c>
      <c r="J11" s="91">
        <v>0.33804311823607835</v>
      </c>
      <c r="K11" s="91">
        <v>0.20228952350068791</v>
      </c>
      <c r="L11" s="91">
        <v>3.6732065782091357</v>
      </c>
      <c r="M11" s="91">
        <v>4.3624843970592782</v>
      </c>
      <c r="N11" s="91">
        <v>4.065922035262246</v>
      </c>
      <c r="O11" s="91">
        <v>4.3869936326260968</v>
      </c>
      <c r="P11" s="91">
        <v>5.7357532036107033</v>
      </c>
      <c r="Q11" s="91">
        <v>5.5475881457654612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4.9768989677994053</v>
      </c>
      <c r="G12" s="91">
        <v>5.1096326033834876</v>
      </c>
      <c r="H12" s="91">
        <v>0</v>
      </c>
      <c r="I12" s="91">
        <v>0</v>
      </c>
      <c r="J12" s="91">
        <v>0</v>
      </c>
      <c r="K12" s="91">
        <v>0</v>
      </c>
      <c r="L12" s="91">
        <v>6.1126814742523257</v>
      </c>
      <c r="M12" s="91">
        <v>7.2597271587758785</v>
      </c>
      <c r="N12" s="91">
        <v>6.766209787422083</v>
      </c>
      <c r="O12" s="91">
        <v>7.3005136343000583</v>
      </c>
      <c r="P12" s="91">
        <v>9.5450205704707205</v>
      </c>
      <c r="Q12" s="91">
        <v>9.2318900566532811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11.766866823573256</v>
      </c>
      <c r="C14" s="157">
        <v>11.928834413148607</v>
      </c>
      <c r="D14" s="157">
        <v>11.549134233323858</v>
      </c>
      <c r="E14" s="157">
        <v>16.612867449881346</v>
      </c>
      <c r="F14" s="157">
        <v>11.869948045525273</v>
      </c>
      <c r="G14" s="157">
        <v>11.212898181479028</v>
      </c>
      <c r="H14" s="157">
        <v>15.102729020559496</v>
      </c>
      <c r="I14" s="157">
        <v>19.294445946295522</v>
      </c>
      <c r="J14" s="157">
        <v>14.259609502311555</v>
      </c>
      <c r="K14" s="157">
        <v>19.354858826441948</v>
      </c>
      <c r="L14" s="157">
        <v>12.694124649649604</v>
      </c>
      <c r="M14" s="157">
        <v>15.076179229054247</v>
      </c>
      <c r="N14" s="157">
        <v>14.051298241042552</v>
      </c>
      <c r="O14" s="157">
        <v>15.160879962521982</v>
      </c>
      <c r="P14" s="157">
        <v>19.822017786366882</v>
      </c>
      <c r="Q14" s="157">
        <v>19.171743796015765</v>
      </c>
    </row>
    <row r="15" spans="1:17" x14ac:dyDescent="0.25">
      <c r="A15" s="156" t="s">
        <v>314</v>
      </c>
      <c r="B15" s="206">
        <v>106.30473151339896</v>
      </c>
      <c r="C15" s="206">
        <v>104.66415511877919</v>
      </c>
      <c r="D15" s="206">
        <v>98.235995025963248</v>
      </c>
      <c r="E15" s="206">
        <v>210.54295467503601</v>
      </c>
      <c r="F15" s="206">
        <v>256.59808415395435</v>
      </c>
      <c r="G15" s="206">
        <v>263.60033357719482</v>
      </c>
      <c r="H15" s="206">
        <v>161.95351856354435</v>
      </c>
      <c r="I15" s="206">
        <v>231.20339182295845</v>
      </c>
      <c r="J15" s="206">
        <v>138.81363461454941</v>
      </c>
      <c r="K15" s="206">
        <v>239.17015539201356</v>
      </c>
      <c r="L15" s="206">
        <v>309.36346553888535</v>
      </c>
      <c r="M15" s="206">
        <v>357.97570549959011</v>
      </c>
      <c r="N15" s="206">
        <v>336.37337050712421</v>
      </c>
      <c r="O15" s="206">
        <v>364.19993804146395</v>
      </c>
      <c r="P15" s="206">
        <v>537.82584296970072</v>
      </c>
      <c r="Q15" s="206">
        <v>509.7945836656998</v>
      </c>
    </row>
    <row r="16" spans="1:17" x14ac:dyDescent="0.25">
      <c r="A16" s="88" t="s">
        <v>33</v>
      </c>
      <c r="B16" s="87">
        <v>1.3732826267051346</v>
      </c>
      <c r="C16" s="87">
        <v>0.39386468859234774</v>
      </c>
      <c r="D16" s="87">
        <v>0.3926326077039799</v>
      </c>
      <c r="E16" s="87">
        <v>0.23787802145195255</v>
      </c>
      <c r="F16" s="87">
        <v>2.3127531551934752</v>
      </c>
      <c r="G16" s="87">
        <v>2.4919198042687674</v>
      </c>
      <c r="H16" s="87">
        <v>1.2285440901369942</v>
      </c>
      <c r="I16" s="87">
        <v>0.83872863686025778</v>
      </c>
      <c r="J16" s="87">
        <v>0.47783421131738862</v>
      </c>
      <c r="K16" s="87">
        <v>0.49123600111450905</v>
      </c>
      <c r="L16" s="87">
        <v>0.34160656540783119</v>
      </c>
      <c r="M16" s="87">
        <v>0.28704643380968697</v>
      </c>
      <c r="N16" s="87">
        <v>0.35290455628061029</v>
      </c>
      <c r="O16" s="87">
        <v>7.2565040767947467E-2</v>
      </c>
      <c r="P16" s="87">
        <v>0.1023730663106983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3.1428304737361055</v>
      </c>
      <c r="C18" s="87">
        <v>3.3504449894492119</v>
      </c>
      <c r="D18" s="87">
        <v>2.908564980175937</v>
      </c>
      <c r="E18" s="87">
        <v>1.4124655102226394E-2</v>
      </c>
      <c r="F18" s="87">
        <v>0</v>
      </c>
      <c r="G18" s="87">
        <v>0</v>
      </c>
      <c r="H18" s="87">
        <v>0.6234153110544588</v>
      </c>
      <c r="I18" s="87">
        <v>0.40481563611423216</v>
      </c>
      <c r="J18" s="87">
        <v>0.41930373163391382</v>
      </c>
      <c r="K18" s="87">
        <v>0.5440464759998217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19.111105177739002</v>
      </c>
      <c r="C19" s="87">
        <v>16.527964422301814</v>
      </c>
      <c r="D19" s="87">
        <v>12.626324052758283</v>
      </c>
      <c r="E19" s="87">
        <v>12.826889980663921</v>
      </c>
      <c r="F19" s="87">
        <v>13.351098072876168</v>
      </c>
      <c r="G19" s="87">
        <v>12.998507037275402</v>
      </c>
      <c r="H19" s="87">
        <v>12.211163380339645</v>
      </c>
      <c r="I19" s="87">
        <v>14.49859774954213</v>
      </c>
      <c r="J19" s="87">
        <v>11.44363391382625</v>
      </c>
      <c r="K19" s="87">
        <v>8.72593175450932</v>
      </c>
      <c r="L19" s="87">
        <v>9.5689494019690269</v>
      </c>
      <c r="M19" s="87">
        <v>0</v>
      </c>
      <c r="N19" s="87">
        <v>0.68282725604707606</v>
      </c>
      <c r="O19" s="87">
        <v>0</v>
      </c>
      <c r="P19" s="87">
        <v>0</v>
      </c>
      <c r="Q19" s="87">
        <v>4.1409396105026391E-2</v>
      </c>
    </row>
    <row r="20" spans="1:17" x14ac:dyDescent="0.25">
      <c r="A20" s="88" t="s">
        <v>29</v>
      </c>
      <c r="B20" s="87">
        <v>15.7817395111552</v>
      </c>
      <c r="C20" s="87">
        <v>11.955944471985363</v>
      </c>
      <c r="D20" s="87">
        <v>12.898006026518971</v>
      </c>
      <c r="E20" s="87">
        <v>6.3817397143487566</v>
      </c>
      <c r="F20" s="87">
        <v>7.4815585154621029</v>
      </c>
      <c r="G20" s="87">
        <v>8.2287798788931728</v>
      </c>
      <c r="H20" s="87">
        <v>9.7550345115075672</v>
      </c>
      <c r="I20" s="87">
        <v>9.2901238110906998</v>
      </c>
      <c r="J20" s="87">
        <v>8.4172360954622274</v>
      </c>
      <c r="K20" s="87">
        <v>6.9162407975166893</v>
      </c>
      <c r="L20" s="87">
        <v>8.1079721443150845</v>
      </c>
      <c r="M20" s="87">
        <v>6.6950960515893287</v>
      </c>
      <c r="N20" s="87">
        <v>5.4625370419940822</v>
      </c>
      <c r="O20" s="87">
        <v>0.38467016892475858</v>
      </c>
      <c r="P20" s="87">
        <v>0.43414100504026126</v>
      </c>
      <c r="Q20" s="87">
        <v>0.38223565295976719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58.963895911156591</v>
      </c>
      <c r="C22" s="87">
        <v>65.274442884664026</v>
      </c>
      <c r="D22" s="87">
        <v>62.609086467828774</v>
      </c>
      <c r="E22" s="87">
        <v>87.78007863866334</v>
      </c>
      <c r="F22" s="87">
        <v>84.814450842408277</v>
      </c>
      <c r="G22" s="87">
        <v>85.465880300695673</v>
      </c>
      <c r="H22" s="87">
        <v>84.512585790550546</v>
      </c>
      <c r="I22" s="87">
        <v>68.956044705557076</v>
      </c>
      <c r="J22" s="87">
        <v>59.40641709174988</v>
      </c>
      <c r="K22" s="87">
        <v>52.111285630384614</v>
      </c>
      <c r="L22" s="87">
        <v>37.152596248341887</v>
      </c>
      <c r="M22" s="87">
        <v>0</v>
      </c>
      <c r="N22" s="87">
        <v>5.4615164699115981</v>
      </c>
      <c r="O22" s="87">
        <v>0</v>
      </c>
      <c r="P22" s="87">
        <v>0</v>
      </c>
      <c r="Q22" s="87">
        <v>0.47919894529378154</v>
      </c>
    </row>
    <row r="23" spans="1:17" x14ac:dyDescent="0.25">
      <c r="A23" s="88" t="s">
        <v>25</v>
      </c>
      <c r="B23" s="87">
        <v>7.9318778129069161</v>
      </c>
      <c r="C23" s="87">
        <v>7.1614936617864169</v>
      </c>
      <c r="D23" s="87">
        <v>6.8013808909773052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89.731215271175188</v>
      </c>
      <c r="F24" s="87">
        <v>131.11289389114449</v>
      </c>
      <c r="G24" s="87">
        <v>134.20881513300927</v>
      </c>
      <c r="H24" s="87">
        <v>34.696302062753617</v>
      </c>
      <c r="I24" s="87">
        <v>109.30150606729138</v>
      </c>
      <c r="J24" s="87">
        <v>26.714265343666803</v>
      </c>
      <c r="K24" s="87">
        <v>127.79894959385359</v>
      </c>
      <c r="L24" s="87">
        <v>207.56013171144767</v>
      </c>
      <c r="M24" s="87">
        <v>301.12806285554183</v>
      </c>
      <c r="N24" s="87">
        <v>269.68845392113968</v>
      </c>
      <c r="O24" s="87">
        <v>294.02667100838624</v>
      </c>
      <c r="P24" s="87">
        <v>495.15908587821059</v>
      </c>
      <c r="Q24" s="87">
        <v>474.59417059906207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13.571028393630613</v>
      </c>
      <c r="F25" s="87">
        <v>17.525329676869809</v>
      </c>
      <c r="G25" s="87">
        <v>20.206431423052546</v>
      </c>
      <c r="H25" s="87">
        <v>18.92647341720151</v>
      </c>
      <c r="I25" s="87">
        <v>27.913575216502704</v>
      </c>
      <c r="J25" s="87">
        <v>31.934944226892949</v>
      </c>
      <c r="K25" s="87">
        <v>42.582465138634987</v>
      </c>
      <c r="L25" s="87">
        <v>46.632209467403854</v>
      </c>
      <c r="M25" s="87">
        <v>49.865500158649226</v>
      </c>
      <c r="N25" s="87">
        <v>54.72513126175118</v>
      </c>
      <c r="O25" s="87">
        <v>69.716031823384952</v>
      </c>
      <c r="P25" s="87">
        <v>42.130243020139133</v>
      </c>
      <c r="Q25" s="87">
        <v>34.297569072279153</v>
      </c>
    </row>
    <row r="26" spans="1:17" x14ac:dyDescent="0.25">
      <c r="A26" s="156" t="s">
        <v>313</v>
      </c>
      <c r="B26" s="204">
        <v>46.400174457412014</v>
      </c>
      <c r="C26" s="204">
        <v>48.835914343110275</v>
      </c>
      <c r="D26" s="204">
        <v>48.675283158065291</v>
      </c>
      <c r="E26" s="204">
        <v>38.600829861000307</v>
      </c>
      <c r="F26" s="204">
        <v>40.135722374476245</v>
      </c>
      <c r="G26" s="204">
        <v>39.649831561582822</v>
      </c>
      <c r="H26" s="204">
        <v>51.031643871785327</v>
      </c>
      <c r="I26" s="204">
        <v>48.938718321345711</v>
      </c>
      <c r="J26" s="204">
        <v>55.692572222892451</v>
      </c>
      <c r="K26" s="204">
        <v>42.364709678213011</v>
      </c>
      <c r="L26" s="204">
        <v>36.140187755580435</v>
      </c>
      <c r="M26" s="204">
        <v>30.92267251183894</v>
      </c>
      <c r="N26" s="204">
        <v>30.517273565010569</v>
      </c>
      <c r="O26" s="204">
        <v>26.158483420011951</v>
      </c>
      <c r="P26" s="204">
        <v>11.551919979501596</v>
      </c>
      <c r="Q26" s="204">
        <v>18.156381450227279</v>
      </c>
    </row>
    <row r="27" spans="1:17" x14ac:dyDescent="0.25">
      <c r="A27" s="156" t="s">
        <v>312</v>
      </c>
      <c r="B27" s="204">
        <v>12.092183499513268</v>
      </c>
      <c r="C27" s="204">
        <v>12.669382283433723</v>
      </c>
      <c r="D27" s="204">
        <v>12.390038415430919</v>
      </c>
      <c r="E27" s="204">
        <v>14.980794563447038</v>
      </c>
      <c r="F27" s="204">
        <v>19.334216593937693</v>
      </c>
      <c r="G27" s="204">
        <v>22.320762976180688</v>
      </c>
      <c r="H27" s="204">
        <v>15.072831808424755</v>
      </c>
      <c r="I27" s="204">
        <v>17.513329703475392</v>
      </c>
      <c r="J27" s="204">
        <v>15.155272412483534</v>
      </c>
      <c r="K27" s="204">
        <v>16.643180329933728</v>
      </c>
      <c r="L27" s="204">
        <v>43.932250842144221</v>
      </c>
      <c r="M27" s="204">
        <v>70.59211516818462</v>
      </c>
      <c r="N27" s="204">
        <v>63.461528421341953</v>
      </c>
      <c r="O27" s="204">
        <v>78.996982280148131</v>
      </c>
      <c r="P27" s="204">
        <v>73.724902395597169</v>
      </c>
      <c r="Q27" s="204">
        <v>68.47440579532369</v>
      </c>
    </row>
    <row r="28" spans="1:17" x14ac:dyDescent="0.25">
      <c r="A28" s="152" t="s">
        <v>318</v>
      </c>
      <c r="B28" s="264">
        <v>0.18038601546250235</v>
      </c>
      <c r="C28" s="264">
        <v>0.37237715364814805</v>
      </c>
      <c r="D28" s="264">
        <v>0.37954437762705689</v>
      </c>
      <c r="E28" s="264">
        <v>0.33273208989114111</v>
      </c>
      <c r="F28" s="264">
        <v>2.548660065999552</v>
      </c>
      <c r="G28" s="264">
        <v>5.2066148767893159</v>
      </c>
      <c r="H28" s="264">
        <v>0.20415253342420633</v>
      </c>
      <c r="I28" s="264">
        <v>0.38941165165991626</v>
      </c>
      <c r="J28" s="264">
        <v>0.37103504945443766</v>
      </c>
      <c r="K28" s="264">
        <v>0.28252590414098505</v>
      </c>
      <c r="L28" s="264">
        <v>24.697952974840149</v>
      </c>
      <c r="M28" s="264">
        <v>49.227622913888048</v>
      </c>
      <c r="N28" s="264">
        <v>43.266693907962221</v>
      </c>
      <c r="O28" s="264">
        <v>57.695140078818348</v>
      </c>
      <c r="P28" s="264">
        <v>48.360023815725071</v>
      </c>
      <c r="Q28" s="264">
        <v>43.424067667609854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5.4417800316335953E-2</v>
      </c>
      <c r="N29" s="83">
        <v>0</v>
      </c>
      <c r="O29" s="83">
        <v>0.2316529757874177</v>
      </c>
      <c r="P29" s="83">
        <v>6.7920971778496042E-2</v>
      </c>
      <c r="Q29" s="83">
        <v>0</v>
      </c>
    </row>
    <row r="30" spans="1:17" x14ac:dyDescent="0.25">
      <c r="A30" s="154" t="s">
        <v>30</v>
      </c>
      <c r="B30" s="208">
        <v>0.18038601546250235</v>
      </c>
      <c r="C30" s="208">
        <v>0.37237715364814805</v>
      </c>
      <c r="D30" s="208">
        <v>0.37954437762705689</v>
      </c>
      <c r="E30" s="208">
        <v>0.33273208989114111</v>
      </c>
      <c r="F30" s="208">
        <v>0.69604557347750473</v>
      </c>
      <c r="G30" s="208">
        <v>0.70060783905201718</v>
      </c>
      <c r="H30" s="208">
        <v>0.20415253342420633</v>
      </c>
      <c r="I30" s="208">
        <v>0.38941165165991626</v>
      </c>
      <c r="J30" s="208">
        <v>0.37103504945443766</v>
      </c>
      <c r="K30" s="208">
        <v>0.28252590414098505</v>
      </c>
      <c r="L30" s="208">
        <v>0.36016031858989567</v>
      </c>
      <c r="M30" s="208">
        <v>0.37209840674304034</v>
      </c>
      <c r="N30" s="208">
        <v>0</v>
      </c>
      <c r="O30" s="208">
        <v>0.37224031656090367</v>
      </c>
      <c r="P30" s="208">
        <v>0.38685864093999356</v>
      </c>
      <c r="Q30" s="208">
        <v>0.37861728402583106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4.2938539767391672</v>
      </c>
      <c r="M31" s="208">
        <v>3.6790346072770586</v>
      </c>
      <c r="N31" s="208">
        <v>3.3711651322708138</v>
      </c>
      <c r="O31" s="208">
        <v>3.3673781698351486</v>
      </c>
      <c r="P31" s="208">
        <v>1.9113875340503188</v>
      </c>
      <c r="Q31" s="208">
        <v>1.2004638340725931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1.0903109651192369</v>
      </c>
      <c r="N32" s="208">
        <v>0</v>
      </c>
      <c r="O32" s="208">
        <v>1.1894425693965927</v>
      </c>
      <c r="P32" s="208">
        <v>0.27149659883271166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1.8526144925220471</v>
      </c>
      <c r="G33" s="208">
        <v>4.5060070377372989</v>
      </c>
      <c r="H33" s="208">
        <v>0</v>
      </c>
      <c r="I33" s="208">
        <v>0</v>
      </c>
      <c r="J33" s="208">
        <v>0</v>
      </c>
      <c r="K33" s="208">
        <v>0</v>
      </c>
      <c r="L33" s="208">
        <v>20.043938679511086</v>
      </c>
      <c r="M33" s="208">
        <v>44.031761134432379</v>
      </c>
      <c r="N33" s="208">
        <v>39.89552877569141</v>
      </c>
      <c r="O33" s="208">
        <v>52.534426047238284</v>
      </c>
      <c r="P33" s="208">
        <v>45.72236007012355</v>
      </c>
      <c r="Q33" s="208">
        <v>41.844986549511432</v>
      </c>
    </row>
    <row r="34" spans="1:17" x14ac:dyDescent="0.25">
      <c r="A34" s="152" t="s">
        <v>317</v>
      </c>
      <c r="B34" s="264">
        <v>8.1125037531218851</v>
      </c>
      <c r="C34" s="264">
        <v>8.2982705263573759</v>
      </c>
      <c r="D34" s="264">
        <v>8.0249120800600711</v>
      </c>
      <c r="E34" s="264">
        <v>11.487387053377088</v>
      </c>
      <c r="F34" s="264">
        <v>13.499202539256293</v>
      </c>
      <c r="G34" s="264">
        <v>13.867579347315395</v>
      </c>
      <c r="H34" s="264">
        <v>10.690156092527946</v>
      </c>
      <c r="I34" s="264">
        <v>13.116765753527467</v>
      </c>
      <c r="J34" s="264">
        <v>10.224072601149862</v>
      </c>
      <c r="K34" s="264">
        <v>12.8917886774368</v>
      </c>
      <c r="L34" s="264">
        <v>16.27510233883908</v>
      </c>
      <c r="M34" s="264">
        <v>18.832512209143324</v>
      </c>
      <c r="N34" s="264">
        <v>17.696048948532244</v>
      </c>
      <c r="O34" s="264">
        <v>19.159958830622273</v>
      </c>
      <c r="P34" s="264">
        <v>24.418995559570195</v>
      </c>
      <c r="Q34" s="264">
        <v>23.563675048817093</v>
      </c>
    </row>
    <row r="35" spans="1:17" x14ac:dyDescent="0.25">
      <c r="A35" s="150" t="s">
        <v>33</v>
      </c>
      <c r="B35" s="87">
        <v>0.10480023141621193</v>
      </c>
      <c r="C35" s="87">
        <v>3.1227460184526715E-2</v>
      </c>
      <c r="D35" s="87">
        <v>3.2074212265640542E-2</v>
      </c>
      <c r="E35" s="87">
        <v>1.297880951717317E-2</v>
      </c>
      <c r="F35" s="87">
        <v>0.12167013393026398</v>
      </c>
      <c r="G35" s="87">
        <v>0.13109579621500692</v>
      </c>
      <c r="H35" s="87">
        <v>8.1093193939865998E-2</v>
      </c>
      <c r="I35" s="87">
        <v>4.7583242502322862E-2</v>
      </c>
      <c r="J35" s="87">
        <v>3.5194033218622418E-2</v>
      </c>
      <c r="K35" s="87">
        <v>2.6478682955811763E-2</v>
      </c>
      <c r="L35" s="87">
        <v>1.7971358712145523E-2</v>
      </c>
      <c r="M35" s="87">
        <v>1.5101040060156178E-2</v>
      </c>
      <c r="N35" s="87">
        <v>1.8565727401924241E-2</v>
      </c>
      <c r="O35" s="87">
        <v>3.8175272657460222E-3</v>
      </c>
      <c r="P35" s="87">
        <v>4.6480612345758173E-3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0.23984091442248148</v>
      </c>
      <c r="C37" s="87">
        <v>0.26563916628931594</v>
      </c>
      <c r="D37" s="87">
        <v>0.2376010772719781</v>
      </c>
      <c r="E37" s="87">
        <v>7.7065214746874959E-4</v>
      </c>
      <c r="F37" s="87">
        <v>0</v>
      </c>
      <c r="G37" s="87">
        <v>0</v>
      </c>
      <c r="H37" s="87">
        <v>4.1150121619797787E-2</v>
      </c>
      <c r="I37" s="87">
        <v>2.2966236915510196E-2</v>
      </c>
      <c r="J37" s="87">
        <v>3.0883074318038647E-2</v>
      </c>
      <c r="K37" s="87">
        <v>2.9325281776055992E-2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1.4584384935036805</v>
      </c>
      <c r="C38" s="87">
        <v>1.3104153936046241</v>
      </c>
      <c r="D38" s="87">
        <v>1.031446165847389</v>
      </c>
      <c r="E38" s="87">
        <v>0.69984507497007187</v>
      </c>
      <c r="F38" s="87">
        <v>0.70237927769988895</v>
      </c>
      <c r="G38" s="87">
        <v>0.68383004410450066</v>
      </c>
      <c r="H38" s="87">
        <v>0.80602906170249966</v>
      </c>
      <c r="I38" s="87">
        <v>0.82254290880381564</v>
      </c>
      <c r="J38" s="87">
        <v>0.84286060429741971</v>
      </c>
      <c r="K38" s="87">
        <v>0.47034659491058672</v>
      </c>
      <c r="L38" s="87">
        <v>0.5034066660746136</v>
      </c>
      <c r="M38" s="87">
        <v>0</v>
      </c>
      <c r="N38" s="87">
        <v>3.5922417188328212E-2</v>
      </c>
      <c r="O38" s="87">
        <v>0</v>
      </c>
      <c r="P38" s="87">
        <v>0</v>
      </c>
      <c r="Q38" s="87">
        <v>1.9140210293533667E-3</v>
      </c>
    </row>
    <row r="39" spans="1:17" x14ac:dyDescent="0.25">
      <c r="A39" s="150" t="s">
        <v>29</v>
      </c>
      <c r="B39" s="87">
        <v>1.2043623947152466</v>
      </c>
      <c r="C39" s="87">
        <v>0.94792397181296606</v>
      </c>
      <c r="D39" s="87">
        <v>1.0536399040244235</v>
      </c>
      <c r="E39" s="87">
        <v>0.34819267301431372</v>
      </c>
      <c r="F39" s="87">
        <v>0.39359246988346702</v>
      </c>
      <c r="G39" s="87">
        <v>0.43290255499136382</v>
      </c>
      <c r="H39" s="87">
        <v>0.64390599562735928</v>
      </c>
      <c r="I39" s="87">
        <v>0.52705272569986661</v>
      </c>
      <c r="J39" s="87">
        <v>0.61995662875615676</v>
      </c>
      <c r="K39" s="87">
        <v>0.37280033814298158</v>
      </c>
      <c r="L39" s="87">
        <v>0.42654705906957874</v>
      </c>
      <c r="M39" s="87">
        <v>0.35221797511922959</v>
      </c>
      <c r="N39" s="87">
        <v>0.28737507589427463</v>
      </c>
      <c r="O39" s="87">
        <v>2.0236863958850517E-2</v>
      </c>
      <c r="P39" s="87">
        <v>1.9711375741575738E-2</v>
      </c>
      <c r="Q39" s="87">
        <v>1.7667658713931483E-2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4.4997510465247164</v>
      </c>
      <c r="C41" s="87">
        <v>5.1752673577643789</v>
      </c>
      <c r="D41" s="87">
        <v>5.1145449708573159</v>
      </c>
      <c r="E41" s="87">
        <v>4.7893492349557363</v>
      </c>
      <c r="F41" s="87">
        <v>4.4619485525485425</v>
      </c>
      <c r="G41" s="87">
        <v>4.4962191833151541</v>
      </c>
      <c r="H41" s="87">
        <v>5.5784693157479284</v>
      </c>
      <c r="I41" s="87">
        <v>3.9120545704846572</v>
      </c>
      <c r="J41" s="87">
        <v>4.3754745202571055</v>
      </c>
      <c r="K41" s="87">
        <v>2.8089110071251833</v>
      </c>
      <c r="L41" s="87">
        <v>1.954536890909409</v>
      </c>
      <c r="M41" s="87">
        <v>0</v>
      </c>
      <c r="N41" s="87">
        <v>0.28732138527810036</v>
      </c>
      <c r="O41" s="87">
        <v>0</v>
      </c>
      <c r="P41" s="87">
        <v>0</v>
      </c>
      <c r="Q41" s="87">
        <v>2.2149486464617129E-2</v>
      </c>
    </row>
    <row r="42" spans="1:17" x14ac:dyDescent="0.25">
      <c r="A42" s="150" t="s">
        <v>25</v>
      </c>
      <c r="B42" s="87">
        <v>0.60531067253954784</v>
      </c>
      <c r="C42" s="87">
        <v>0.56779717670156404</v>
      </c>
      <c r="D42" s="87">
        <v>0.55560574979332344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4.8958047643097373</v>
      </c>
      <c r="F43" s="87">
        <v>6.8976333785978641</v>
      </c>
      <c r="G43" s="87">
        <v>7.0605046955342905</v>
      </c>
      <c r="H43" s="87">
        <v>2.290218132795955</v>
      </c>
      <c r="I43" s="87">
        <v>6.2009568297780389</v>
      </c>
      <c r="J43" s="87">
        <v>1.9675919380573863</v>
      </c>
      <c r="K43" s="87">
        <v>6.8886397998191615</v>
      </c>
      <c r="L43" s="87">
        <v>10.919396636517588</v>
      </c>
      <c r="M43" s="87">
        <v>15.841851369014659</v>
      </c>
      <c r="N43" s="87">
        <v>14.187865330265177</v>
      </c>
      <c r="O43" s="87">
        <v>15.468258841340674</v>
      </c>
      <c r="P43" s="87">
        <v>22.481789741780862</v>
      </c>
      <c r="Q43" s="87">
        <v>21.936645022091067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0.74044584446258666</v>
      </c>
      <c r="F44" s="87">
        <v>0.9219787265962669</v>
      </c>
      <c r="G44" s="87">
        <v>1.0630270731550804</v>
      </c>
      <c r="H44" s="87">
        <v>1.2492902710945404</v>
      </c>
      <c r="I44" s="87">
        <v>1.5836092393432546</v>
      </c>
      <c r="J44" s="87">
        <v>2.3521118022451324</v>
      </c>
      <c r="K44" s="87">
        <v>2.2952869727070184</v>
      </c>
      <c r="L44" s="87">
        <v>2.4532437275557442</v>
      </c>
      <c r="M44" s="87">
        <v>2.6233418249492773</v>
      </c>
      <c r="N44" s="87">
        <v>2.8789990125044387</v>
      </c>
      <c r="O44" s="87">
        <v>3.6676455980570015</v>
      </c>
      <c r="P44" s="87">
        <v>1.9128463808131819</v>
      </c>
      <c r="Q44" s="87">
        <v>1.5852988605181229</v>
      </c>
    </row>
    <row r="45" spans="1:17" x14ac:dyDescent="0.25">
      <c r="A45" s="152" t="s">
        <v>316</v>
      </c>
      <c r="B45" s="264">
        <v>3.7992937309288815</v>
      </c>
      <c r="C45" s="264">
        <v>3.9987346034281983</v>
      </c>
      <c r="D45" s="264">
        <v>3.9855819577437899</v>
      </c>
      <c r="E45" s="264">
        <v>3.1606754201788094</v>
      </c>
      <c r="F45" s="264">
        <v>3.2863539886818489</v>
      </c>
      <c r="G45" s="264">
        <v>3.2465687520759761</v>
      </c>
      <c r="H45" s="264">
        <v>4.1785231824726035</v>
      </c>
      <c r="I45" s="264">
        <v>4.007152298288009</v>
      </c>
      <c r="J45" s="264">
        <v>4.5601647618792338</v>
      </c>
      <c r="K45" s="264">
        <v>3.4688657483559417</v>
      </c>
      <c r="L45" s="264">
        <v>2.9591955284649978</v>
      </c>
      <c r="M45" s="264">
        <v>2.531980045153245</v>
      </c>
      <c r="N45" s="264">
        <v>2.4987855648474886</v>
      </c>
      <c r="O45" s="264">
        <v>2.1418833707075171</v>
      </c>
      <c r="P45" s="264">
        <v>0.94588302030191185</v>
      </c>
      <c r="Q45" s="264">
        <v>1.4866630788967381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62.25034971705081</v>
      </c>
      <c r="C47" s="242">
        <v>65.518131820836956</v>
      </c>
      <c r="D47" s="242">
        <v>65.30262945341174</v>
      </c>
      <c r="E47" s="242">
        <v>51.786769905814474</v>
      </c>
      <c r="F47" s="242">
        <v>53.845977588959251</v>
      </c>
      <c r="G47" s="242">
        <v>53.194107776386041</v>
      </c>
      <c r="H47" s="242">
        <v>68.46391667277824</v>
      </c>
      <c r="I47" s="242">
        <v>65.656053362561622</v>
      </c>
      <c r="J47" s="242">
        <v>74.717005659088869</v>
      </c>
      <c r="K47" s="242">
        <v>56.836380982805004</v>
      </c>
      <c r="L47" s="242">
        <v>48.485579050778405</v>
      </c>
      <c r="M47" s="242">
        <v>41.485774580752995</v>
      </c>
      <c r="N47" s="242">
        <v>40.941892440004722</v>
      </c>
      <c r="O47" s="242">
        <v>35.094151261392533</v>
      </c>
      <c r="P47" s="242">
        <v>15.498024889699288</v>
      </c>
      <c r="Q47" s="242">
        <v>24.358552701352529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1.0000000000000002</v>
      </c>
      <c r="D51" s="77">
        <f t="shared" si="0"/>
        <v>0.99999999999999967</v>
      </c>
      <c r="E51" s="77">
        <f t="shared" si="0"/>
        <v>1.0000000000000002</v>
      </c>
      <c r="F51" s="77">
        <f t="shared" si="0"/>
        <v>1.0000000000000002</v>
      </c>
      <c r="G51" s="77">
        <f t="shared" si="0"/>
        <v>1.0000000000000002</v>
      </c>
      <c r="H51" s="77">
        <f t="shared" si="0"/>
        <v>1.0000000000000002</v>
      </c>
      <c r="I51" s="77">
        <f t="shared" si="0"/>
        <v>0.99999999999999967</v>
      </c>
      <c r="J51" s="77">
        <f t="shared" si="0"/>
        <v>1.0000000000000002</v>
      </c>
      <c r="K51" s="77">
        <f t="shared" si="0"/>
        <v>1</v>
      </c>
      <c r="L51" s="77">
        <f t="shared" si="0"/>
        <v>0.99999999999999978</v>
      </c>
      <c r="M51" s="77">
        <f t="shared" si="0"/>
        <v>1.0000000000000004</v>
      </c>
      <c r="N51" s="77">
        <f t="shared" si="0"/>
        <v>1.0000000000000002</v>
      </c>
      <c r="O51" s="77">
        <f t="shared" si="0"/>
        <v>1.0000000000000002</v>
      </c>
      <c r="P51" s="77">
        <f t="shared" si="0"/>
        <v>1.0000000000000002</v>
      </c>
      <c r="Q51" s="77">
        <f t="shared" si="0"/>
        <v>0.99999999999999978</v>
      </c>
    </row>
    <row r="52" spans="1:17" x14ac:dyDescent="0.25">
      <c r="A52" s="132" t="s">
        <v>83</v>
      </c>
      <c r="B52" s="203">
        <f t="shared" ref="B52:Q52" si="1">IF(B$6=0,0,B$6/B$5)</f>
        <v>1.3004147248001814E-2</v>
      </c>
      <c r="C52" s="203">
        <f t="shared" si="1"/>
        <v>1.2936838733420383E-2</v>
      </c>
      <c r="D52" s="203">
        <f t="shared" si="1"/>
        <v>1.2923563220021849E-2</v>
      </c>
      <c r="E52" s="203">
        <f t="shared" si="1"/>
        <v>1.3602190310184286E-2</v>
      </c>
      <c r="F52" s="203">
        <f t="shared" si="1"/>
        <v>1.3852071924686238E-2</v>
      </c>
      <c r="G52" s="203">
        <f t="shared" si="1"/>
        <v>1.3888738856108262E-2</v>
      </c>
      <c r="H52" s="203">
        <f t="shared" si="1"/>
        <v>1.3155329542128771E-2</v>
      </c>
      <c r="I52" s="203">
        <f t="shared" si="1"/>
        <v>1.3593456350436834E-2</v>
      </c>
      <c r="J52" s="203">
        <f t="shared" si="1"/>
        <v>1.3001020265571234E-2</v>
      </c>
      <c r="K52" s="203">
        <f t="shared" si="1"/>
        <v>1.3687296819109931E-2</v>
      </c>
      <c r="L52" s="203">
        <f t="shared" si="1"/>
        <v>1.4267324060448103E-2</v>
      </c>
      <c r="M52" s="203">
        <f t="shared" si="1"/>
        <v>1.4685937427646269E-2</v>
      </c>
      <c r="N52" s="203">
        <f t="shared" si="1"/>
        <v>1.4580930729657049E-2</v>
      </c>
      <c r="O52" s="203">
        <f t="shared" si="1"/>
        <v>1.4671191187156216E-2</v>
      </c>
      <c r="P52" s="203">
        <f t="shared" si="1"/>
        <v>1.5038325458941994E-2</v>
      </c>
      <c r="Q52" s="203">
        <f t="shared" si="1"/>
        <v>1.4980335203287643E-2</v>
      </c>
    </row>
    <row r="53" spans="1:17" x14ac:dyDescent="0.25">
      <c r="A53" s="76" t="s">
        <v>82</v>
      </c>
      <c r="B53" s="202">
        <f t="shared" ref="B53:Q53" si="2">IF(B$7=0,0,B$7/B$5)</f>
        <v>3.5316651205767116E-3</v>
      </c>
      <c r="C53" s="202">
        <f t="shared" si="2"/>
        <v>3.5133854803410477E-3</v>
      </c>
      <c r="D53" s="202">
        <f t="shared" si="2"/>
        <v>3.5097801176261212E-3</v>
      </c>
      <c r="E53" s="202">
        <f t="shared" si="2"/>
        <v>3.6940816007220941E-3</v>
      </c>
      <c r="F53" s="202">
        <f t="shared" si="2"/>
        <v>3.7619444267405827E-3</v>
      </c>
      <c r="G53" s="202">
        <f t="shared" si="2"/>
        <v>3.7719024286235301E-3</v>
      </c>
      <c r="H53" s="202">
        <f t="shared" si="2"/>
        <v>3.5727231941923409E-3</v>
      </c>
      <c r="I53" s="202">
        <f t="shared" si="2"/>
        <v>3.6917096327324728E-3</v>
      </c>
      <c r="J53" s="202">
        <f t="shared" si="2"/>
        <v>3.5308158949741305E-3</v>
      </c>
      <c r="K53" s="202">
        <f t="shared" si="2"/>
        <v>3.7171948186343986E-3</v>
      </c>
      <c r="L53" s="202">
        <f t="shared" si="2"/>
        <v>3.8747185638021648E-3</v>
      </c>
      <c r="M53" s="202">
        <f t="shared" si="2"/>
        <v>3.9884055437898851E-3</v>
      </c>
      <c r="N53" s="202">
        <f t="shared" si="2"/>
        <v>3.9598878343512717E-3</v>
      </c>
      <c r="O53" s="202">
        <f t="shared" si="2"/>
        <v>3.9844007611459205E-3</v>
      </c>
      <c r="P53" s="202">
        <f t="shared" si="2"/>
        <v>4.0841070531085393E-3</v>
      </c>
      <c r="Q53" s="202">
        <f t="shared" si="2"/>
        <v>4.0683580647802742E-3</v>
      </c>
    </row>
    <row r="54" spans="1:17" x14ac:dyDescent="0.25">
      <c r="A54" s="76" t="s">
        <v>81</v>
      </c>
      <c r="B54" s="202">
        <f t="shared" ref="B54:Q54" si="3">IF(B$8=0,0,B$8/B$5)</f>
        <v>4.7807904514387052E-2</v>
      </c>
      <c r="C54" s="202">
        <f t="shared" si="3"/>
        <v>4.7560454298948375E-2</v>
      </c>
      <c r="D54" s="202">
        <f t="shared" si="3"/>
        <v>4.7511648755237376E-2</v>
      </c>
      <c r="E54" s="202">
        <f t="shared" si="3"/>
        <v>5.0006525082660326E-2</v>
      </c>
      <c r="F54" s="202">
        <f t="shared" si="3"/>
        <v>5.0925179427169225E-2</v>
      </c>
      <c r="G54" s="202">
        <f t="shared" si="3"/>
        <v>5.1059980204400425E-2</v>
      </c>
      <c r="H54" s="202">
        <f t="shared" si="3"/>
        <v>4.8363704794409094E-2</v>
      </c>
      <c r="I54" s="202">
        <f t="shared" si="3"/>
        <v>4.9974415917355172E-2</v>
      </c>
      <c r="J54" s="202">
        <f t="shared" si="3"/>
        <v>4.7796408606611752E-2</v>
      </c>
      <c r="K54" s="202">
        <f t="shared" si="3"/>
        <v>5.0319407102117256E-2</v>
      </c>
      <c r="L54" s="202">
        <f t="shared" si="3"/>
        <v>5.2451795058113336E-2</v>
      </c>
      <c r="M54" s="202">
        <f t="shared" si="3"/>
        <v>5.3990767780106419E-2</v>
      </c>
      <c r="N54" s="202">
        <f t="shared" si="3"/>
        <v>5.3604725535651584E-2</v>
      </c>
      <c r="O54" s="202">
        <f t="shared" si="3"/>
        <v>5.3936555316663033E-2</v>
      </c>
      <c r="P54" s="202">
        <f t="shared" si="3"/>
        <v>5.5286272439574742E-2</v>
      </c>
      <c r="Q54" s="202">
        <f t="shared" si="3"/>
        <v>5.5073079482572958E-2</v>
      </c>
    </row>
    <row r="55" spans="1:17" x14ac:dyDescent="0.25">
      <c r="A55" s="76" t="s">
        <v>80</v>
      </c>
      <c r="B55" s="202">
        <f t="shared" ref="B55:Q55" si="4">IF(B$9=0,0,B$9/B$5)</f>
        <v>0.10416979952927913</v>
      </c>
      <c r="C55" s="202">
        <f t="shared" si="4"/>
        <v>0.10363062426950663</v>
      </c>
      <c r="D55" s="202">
        <f t="shared" si="4"/>
        <v>0.10352428068980084</v>
      </c>
      <c r="E55" s="202">
        <f t="shared" si="4"/>
        <v>0.10896042706596722</v>
      </c>
      <c r="F55" s="202">
        <f t="shared" si="4"/>
        <v>0.11096210523773051</v>
      </c>
      <c r="G55" s="202">
        <f t="shared" si="4"/>
        <v>0.1112558259118157</v>
      </c>
      <c r="H55" s="202">
        <f t="shared" si="4"/>
        <v>0.10538084620317784</v>
      </c>
      <c r="I55" s="202">
        <f t="shared" si="4"/>
        <v>0.10889046362902378</v>
      </c>
      <c r="J55" s="202">
        <f t="shared" si="4"/>
        <v>0.10414475081776325</v>
      </c>
      <c r="K55" s="202">
        <f t="shared" si="4"/>
        <v>0.10964217326618683</v>
      </c>
      <c r="L55" s="202">
        <f t="shared" si="4"/>
        <v>0.11428848496194234</v>
      </c>
      <c r="M55" s="202">
        <f t="shared" si="4"/>
        <v>0.11764178985073545</v>
      </c>
      <c r="N55" s="202">
        <f t="shared" si="4"/>
        <v>0.11680063306666032</v>
      </c>
      <c r="O55" s="202">
        <f t="shared" si="4"/>
        <v>0.1175236650028416</v>
      </c>
      <c r="P55" s="202">
        <f t="shared" si="4"/>
        <v>0.12046459628906098</v>
      </c>
      <c r="Q55" s="202">
        <f t="shared" si="4"/>
        <v>0.12000006499831496</v>
      </c>
    </row>
    <row r="56" spans="1:17" x14ac:dyDescent="0.25">
      <c r="A56" s="129" t="s">
        <v>79</v>
      </c>
      <c r="B56" s="201">
        <f t="shared" ref="B56:Q56" si="5">IF(B$10=0,0,B$10/B$5)</f>
        <v>4.0969031049294863E-2</v>
      </c>
      <c r="C56" s="201">
        <f t="shared" si="5"/>
        <v>4.0756978342479169E-2</v>
      </c>
      <c r="D56" s="201">
        <f t="shared" si="5"/>
        <v>4.0715154383533798E-2</v>
      </c>
      <c r="E56" s="201">
        <f t="shared" si="5"/>
        <v>4.2365486129425214E-2</v>
      </c>
      <c r="F56" s="201">
        <f t="shared" si="5"/>
        <v>3.9537408199594996E-2</v>
      </c>
      <c r="G56" s="201">
        <f t="shared" si="5"/>
        <v>3.9086829614980133E-2</v>
      </c>
      <c r="H56" s="201">
        <f t="shared" si="5"/>
        <v>4.1089112848106471E-2</v>
      </c>
      <c r="I56" s="201">
        <f t="shared" si="5"/>
        <v>4.2458275421373461E-2</v>
      </c>
      <c r="J56" s="201">
        <f t="shared" si="5"/>
        <v>4.0599702890521512E-2</v>
      </c>
      <c r="K56" s="201">
        <f t="shared" si="5"/>
        <v>4.2951400620684366E-2</v>
      </c>
      <c r="L56" s="201">
        <f t="shared" si="5"/>
        <v>3.9799731113534777E-2</v>
      </c>
      <c r="M56" s="201">
        <f t="shared" si="5"/>
        <v>4.0967483341242672E-2</v>
      </c>
      <c r="N56" s="201">
        <f t="shared" si="5"/>
        <v>4.0674559571698743E-2</v>
      </c>
      <c r="O56" s="201">
        <f t="shared" si="5"/>
        <v>4.0926347638152651E-2</v>
      </c>
      <c r="P56" s="201">
        <f t="shared" si="5"/>
        <v>4.1950495210446491E-2</v>
      </c>
      <c r="Q56" s="201">
        <f t="shared" si="5"/>
        <v>4.1788727203182476E-2</v>
      </c>
    </row>
    <row r="57" spans="1:17" x14ac:dyDescent="0.25">
      <c r="A57" s="127" t="s">
        <v>314</v>
      </c>
      <c r="B57" s="200">
        <f t="shared" ref="B57:Q57" si="6">IF(B$15=0,0,B$15/B$5)</f>
        <v>0.37012417250566343</v>
      </c>
      <c r="C57" s="200">
        <f t="shared" si="6"/>
        <v>0.35760364807377781</v>
      </c>
      <c r="D57" s="200">
        <f t="shared" si="6"/>
        <v>0.34631978663486657</v>
      </c>
      <c r="E57" s="200">
        <f t="shared" si="6"/>
        <v>0.52075438433299703</v>
      </c>
      <c r="F57" s="200">
        <f t="shared" si="6"/>
        <v>0.54172907926774061</v>
      </c>
      <c r="G57" s="200">
        <f t="shared" si="6"/>
        <v>0.54349045232447502</v>
      </c>
      <c r="H57" s="200">
        <f t="shared" si="6"/>
        <v>0.43062704464253604</v>
      </c>
      <c r="I57" s="200">
        <f t="shared" si="6"/>
        <v>0.49726036724577011</v>
      </c>
      <c r="J57" s="200">
        <f t="shared" si="6"/>
        <v>0.3860752457262332</v>
      </c>
      <c r="K57" s="200">
        <f t="shared" si="6"/>
        <v>0.52526539027781305</v>
      </c>
      <c r="L57" s="200">
        <f t="shared" si="6"/>
        <v>0.54771244607182379</v>
      </c>
      <c r="M57" s="200">
        <f t="shared" si="6"/>
        <v>0.54929766628197929</v>
      </c>
      <c r="N57" s="200">
        <f t="shared" si="6"/>
        <v>0.54983732797229723</v>
      </c>
      <c r="O57" s="200">
        <f t="shared" si="6"/>
        <v>0.55516829173746196</v>
      </c>
      <c r="P57" s="200">
        <f t="shared" si="6"/>
        <v>0.64274262662848536</v>
      </c>
      <c r="Q57" s="200">
        <f t="shared" si="6"/>
        <v>0.62747864531792785</v>
      </c>
    </row>
    <row r="58" spans="1:17" x14ac:dyDescent="0.25">
      <c r="A58" s="127" t="s">
        <v>313</v>
      </c>
      <c r="B58" s="200">
        <f t="shared" ref="B58:Q58" si="7">IF(B$26=0,0,B$26/B$5)</f>
        <v>0.16155279196583458</v>
      </c>
      <c r="C58" s="200">
        <f t="shared" si="7"/>
        <v>0.16685656236651103</v>
      </c>
      <c r="D58" s="200">
        <f t="shared" si="7"/>
        <v>0.17159915439587711</v>
      </c>
      <c r="E58" s="200">
        <f t="shared" si="7"/>
        <v>9.5474823273159912E-2</v>
      </c>
      <c r="F58" s="200">
        <f t="shared" si="7"/>
        <v>8.4734412571161058E-2</v>
      </c>
      <c r="G58" s="200">
        <f t="shared" si="7"/>
        <v>8.1749915098962594E-2</v>
      </c>
      <c r="H58" s="200">
        <f t="shared" si="7"/>
        <v>0.13569082153120937</v>
      </c>
      <c r="I58" s="200">
        <f t="shared" si="7"/>
        <v>0.10525487906182689</v>
      </c>
      <c r="J58" s="200">
        <f t="shared" si="7"/>
        <v>0.15489489606538667</v>
      </c>
      <c r="K58" s="200">
        <f t="shared" si="7"/>
        <v>9.3041356797462157E-2</v>
      </c>
      <c r="L58" s="200">
        <f t="shared" si="7"/>
        <v>6.3984383555516763E-2</v>
      </c>
      <c r="M58" s="200">
        <f t="shared" si="7"/>
        <v>4.7449454208770288E-2</v>
      </c>
      <c r="N58" s="200">
        <f t="shared" si="7"/>
        <v>4.9883663884236193E-2</v>
      </c>
      <c r="O58" s="200">
        <f t="shared" si="7"/>
        <v>3.9874692546151377E-2</v>
      </c>
      <c r="P58" s="200">
        <f t="shared" si="7"/>
        <v>1.380541951875903E-2</v>
      </c>
      <c r="Q58" s="200">
        <f t="shared" si="7"/>
        <v>2.2347710237217842E-2</v>
      </c>
    </row>
    <row r="59" spans="1:17" x14ac:dyDescent="0.25">
      <c r="A59" s="127" t="s">
        <v>312</v>
      </c>
      <c r="B59" s="200">
        <f t="shared" ref="B59:Q59" si="8">IF(B$27=0,0,B$27/B$5)</f>
        <v>4.2101695266309636E-2</v>
      </c>
      <c r="C59" s="200">
        <f t="shared" si="8"/>
        <v>4.3287191476925134E-2</v>
      </c>
      <c r="D59" s="200">
        <f t="shared" si="8"/>
        <v>4.3679666086710575E-2</v>
      </c>
      <c r="E59" s="200">
        <f t="shared" si="8"/>
        <v>3.7053315138224234E-2</v>
      </c>
      <c r="F59" s="200">
        <f t="shared" si="8"/>
        <v>4.0818338096058338E-2</v>
      </c>
      <c r="G59" s="200">
        <f t="shared" si="8"/>
        <v>4.602088852288673E-2</v>
      </c>
      <c r="H59" s="200">
        <f t="shared" si="8"/>
        <v>4.007797467832868E-2</v>
      </c>
      <c r="I59" s="200">
        <f t="shared" si="8"/>
        <v>3.7666769035616103E-2</v>
      </c>
      <c r="J59" s="200">
        <f t="shared" si="8"/>
        <v>4.2150582231670182E-2</v>
      </c>
      <c r="K59" s="200">
        <f t="shared" si="8"/>
        <v>3.6551745334353618E-2</v>
      </c>
      <c r="L59" s="200">
        <f t="shared" si="8"/>
        <v>7.777983909081615E-2</v>
      </c>
      <c r="M59" s="200">
        <f t="shared" si="8"/>
        <v>0.10832043494593216</v>
      </c>
      <c r="N59" s="200">
        <f t="shared" si="8"/>
        <v>0.10373448160781094</v>
      </c>
      <c r="O59" s="200">
        <f t="shared" si="8"/>
        <v>0.12041907513968697</v>
      </c>
      <c r="P59" s="200">
        <f t="shared" si="8"/>
        <v>8.8106843568586959E-2</v>
      </c>
      <c r="Q59" s="200">
        <f t="shared" si="8"/>
        <v>8.4281451321921233E-2</v>
      </c>
    </row>
    <row r="60" spans="1:17" x14ac:dyDescent="0.25">
      <c r="A60" s="142" t="s">
        <v>318</v>
      </c>
      <c r="B60" s="199">
        <f t="shared" ref="B60:Q60" si="9">IF(B$28=0,0,B$28/B$5)</f>
        <v>6.280550616529915E-4</v>
      </c>
      <c r="C60" s="199">
        <f t="shared" si="9"/>
        <v>1.2722925862515733E-3</v>
      </c>
      <c r="D60" s="199">
        <f t="shared" si="9"/>
        <v>1.3380403775981064E-3</v>
      </c>
      <c r="E60" s="199">
        <f t="shared" si="9"/>
        <v>8.2297550581319622E-4</v>
      </c>
      <c r="F60" s="199">
        <f t="shared" si="9"/>
        <v>5.380723225088503E-3</v>
      </c>
      <c r="G60" s="199">
        <f t="shared" si="9"/>
        <v>1.0734984421546193E-2</v>
      </c>
      <c r="H60" s="199">
        <f t="shared" si="9"/>
        <v>5.4283230709963623E-4</v>
      </c>
      <c r="I60" s="199">
        <f t="shared" si="9"/>
        <v>8.3752655783903408E-4</v>
      </c>
      <c r="J60" s="199">
        <f t="shared" si="9"/>
        <v>1.0319407620795267E-3</v>
      </c>
      <c r="K60" s="199">
        <f t="shared" si="9"/>
        <v>6.2048326664741543E-4</v>
      </c>
      <c r="L60" s="199">
        <f t="shared" si="9"/>
        <v>4.3726482741758187E-2</v>
      </c>
      <c r="M60" s="199">
        <f t="shared" si="9"/>
        <v>7.5537579695443752E-2</v>
      </c>
      <c r="N60" s="199">
        <f t="shared" si="9"/>
        <v>7.0723920067404272E-2</v>
      </c>
      <c r="O60" s="199">
        <f t="shared" si="9"/>
        <v>8.7947605184557992E-2</v>
      </c>
      <c r="P60" s="199">
        <f t="shared" si="9"/>
        <v>5.7793892088756238E-2</v>
      </c>
      <c r="Q60" s="199">
        <f t="shared" si="9"/>
        <v>5.3448341797475145E-2</v>
      </c>
    </row>
    <row r="61" spans="1:17" x14ac:dyDescent="0.25">
      <c r="A61" s="142" t="s">
        <v>317</v>
      </c>
      <c r="B61" s="199">
        <f t="shared" ref="B61:Q61" si="10">IF(B$34=0,0,B$34/B$5)</f>
        <v>2.8245532403182505E-2</v>
      </c>
      <c r="C61" s="199">
        <f t="shared" si="10"/>
        <v>2.8352512945437884E-2</v>
      </c>
      <c r="D61" s="199">
        <f t="shared" si="10"/>
        <v>2.8290911478989374E-2</v>
      </c>
      <c r="E61" s="199">
        <f t="shared" si="10"/>
        <v>2.8412763475317189E-2</v>
      </c>
      <c r="F61" s="199">
        <f t="shared" si="10"/>
        <v>2.8499474524729652E-2</v>
      </c>
      <c r="G61" s="199">
        <f t="shared" si="10"/>
        <v>2.8592137459912688E-2</v>
      </c>
      <c r="H61" s="199">
        <f t="shared" si="10"/>
        <v>2.8424639154020513E-2</v>
      </c>
      <c r="I61" s="199">
        <f t="shared" si="10"/>
        <v>2.8210865352141134E-2</v>
      </c>
      <c r="J61" s="199">
        <f t="shared" si="10"/>
        <v>2.8435688992456208E-2</v>
      </c>
      <c r="K61" s="199">
        <f t="shared" si="10"/>
        <v>2.8312940633976158E-2</v>
      </c>
      <c r="L61" s="199">
        <f t="shared" si="10"/>
        <v>2.881424959649723E-2</v>
      </c>
      <c r="M61" s="199">
        <f t="shared" si="10"/>
        <v>2.8897645420580514E-2</v>
      </c>
      <c r="N61" s="199">
        <f t="shared" si="10"/>
        <v>2.8926036133178006E-2</v>
      </c>
      <c r="O61" s="199">
        <f t="shared" si="10"/>
        <v>2.9206489355705627E-2</v>
      </c>
      <c r="P61" s="199">
        <f t="shared" si="10"/>
        <v>2.9182549612945391E-2</v>
      </c>
      <c r="Q61" s="199">
        <f t="shared" si="10"/>
        <v>2.9003256158640165E-2</v>
      </c>
    </row>
    <row r="62" spans="1:17" x14ac:dyDescent="0.25">
      <c r="A62" s="142" t="s">
        <v>316</v>
      </c>
      <c r="B62" s="199">
        <f t="shared" ref="B62:Q62" si="11">IF(B$45=0,0,B$45/B$5)</f>
        <v>1.3228107801474143E-2</v>
      </c>
      <c r="C62" s="199">
        <f t="shared" si="11"/>
        <v>1.366238594523567E-2</v>
      </c>
      <c r="D62" s="199">
        <f t="shared" si="11"/>
        <v>1.4050714230123091E-2</v>
      </c>
      <c r="E62" s="199">
        <f t="shared" si="11"/>
        <v>7.8175761570938498E-3</v>
      </c>
      <c r="F62" s="199">
        <f t="shared" si="11"/>
        <v>6.9381403462401847E-3</v>
      </c>
      <c r="G62" s="199">
        <f t="shared" si="11"/>
        <v>6.6937666414278443E-3</v>
      </c>
      <c r="H62" s="199">
        <f t="shared" si="11"/>
        <v>1.1110503217208535E-2</v>
      </c>
      <c r="I62" s="199">
        <f t="shared" si="11"/>
        <v>8.6183771256359339E-3</v>
      </c>
      <c r="J62" s="199">
        <f t="shared" si="11"/>
        <v>1.2682952477134442E-2</v>
      </c>
      <c r="K62" s="199">
        <f t="shared" si="11"/>
        <v>7.6183214337300431E-3</v>
      </c>
      <c r="L62" s="199">
        <f t="shared" si="11"/>
        <v>5.2391067525607432E-3</v>
      </c>
      <c r="M62" s="199">
        <f t="shared" si="11"/>
        <v>3.885209829907886E-3</v>
      </c>
      <c r="N62" s="199">
        <f t="shared" si="11"/>
        <v>4.084525407228666E-3</v>
      </c>
      <c r="O62" s="199">
        <f t="shared" si="11"/>
        <v>3.2649805994233588E-3</v>
      </c>
      <c r="P62" s="199">
        <f t="shared" si="11"/>
        <v>1.1304018668853481E-3</v>
      </c>
      <c r="Q62" s="199">
        <f t="shared" si="11"/>
        <v>1.8298533658059131E-3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0.2167387928006527</v>
      </c>
      <c r="C64" s="276">
        <f t="shared" si="13"/>
        <v>0.22385431695809063</v>
      </c>
      <c r="D64" s="276">
        <f t="shared" si="13"/>
        <v>0.23021696571632552</v>
      </c>
      <c r="E64" s="276">
        <f t="shared" si="13"/>
        <v>0.12808876706665978</v>
      </c>
      <c r="F64" s="276">
        <f t="shared" si="13"/>
        <v>0.11367946084911859</v>
      </c>
      <c r="G64" s="276">
        <f t="shared" si="13"/>
        <v>0.10967546703774768</v>
      </c>
      <c r="H64" s="276">
        <f t="shared" si="13"/>
        <v>0.18204244256591173</v>
      </c>
      <c r="I64" s="276">
        <f t="shared" si="13"/>
        <v>0.14120966370586488</v>
      </c>
      <c r="J64" s="276">
        <f t="shared" si="13"/>
        <v>0.20780657750126821</v>
      </c>
      <c r="K64" s="276">
        <f t="shared" si="13"/>
        <v>0.12482403496363846</v>
      </c>
      <c r="L64" s="276">
        <f t="shared" si="13"/>
        <v>8.5841277524002418E-2</v>
      </c>
      <c r="M64" s="276">
        <f t="shared" si="13"/>
        <v>6.3658060619798035E-2</v>
      </c>
      <c r="N64" s="276">
        <f t="shared" si="13"/>
        <v>6.6923789797636829E-2</v>
      </c>
      <c r="O64" s="276">
        <f t="shared" si="13"/>
        <v>5.3495780670740366E-2</v>
      </c>
      <c r="P64" s="276">
        <f t="shared" si="13"/>
        <v>1.8521313833035995E-2</v>
      </c>
      <c r="Q64" s="276">
        <f t="shared" si="13"/>
        <v>2.9981628170794576E-2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0.459304415916236</v>
      </c>
      <c r="C68" s="253">
        <f>IF(C$5=0,0,C$5/WWP_fec!C$5)</f>
        <v>0.46575646032292467</v>
      </c>
      <c r="D68" s="253">
        <f>IF(D$5=0,0,D$5/WWP_fec!D$5)</f>
        <v>0.4662349008291693</v>
      </c>
      <c r="E68" s="253">
        <f>IF(E$5=0,0,E$5/WWP_fec!E$5)</f>
        <v>0.44297396807740685</v>
      </c>
      <c r="F68" s="253">
        <f>IF(F$5=0,0,F$5/WWP_fec!F$5)</f>
        <v>0.44071143097668608</v>
      </c>
      <c r="G68" s="253">
        <f>IF(G$5=0,0,G$5/WWP_fec!G$5)</f>
        <v>0.44281292146138318</v>
      </c>
      <c r="H68" s="253">
        <f>IF(H$5=0,0,H$5/WWP_fec!H$5)</f>
        <v>0.46749973146566498</v>
      </c>
      <c r="I68" s="253">
        <f>IF(I$5=0,0,I$5/WWP_fec!I$5)</f>
        <v>0.45728066477286128</v>
      </c>
      <c r="J68" s="253">
        <f>IF(J$5=0,0,J$5/WWP_fec!J$5)</f>
        <v>0.4781182268402156</v>
      </c>
      <c r="K68" s="253">
        <f>IF(K$5=0,0,K$5/WWP_fec!K$5)</f>
        <v>0.45414553645172201</v>
      </c>
      <c r="L68" s="253">
        <f>IF(L$5=0,0,L$5/WWP_fec!L$5)</f>
        <v>0.4431831757801995</v>
      </c>
      <c r="M68" s="253">
        <f>IF(M$5=0,0,M$5/WWP_fec!M$5)</f>
        <v>0.44477656101155033</v>
      </c>
      <c r="N68" s="253">
        <f>IF(N$5=0,0,N$5/WWP_fec!N$5)</f>
        <v>0.44797968424701218</v>
      </c>
      <c r="O68" s="253">
        <f>IF(O$5=0,0,O$5/WWP_fec!O$5)</f>
        <v>0.44522361279141914</v>
      </c>
      <c r="P68" s="253">
        <f>IF(P$5=0,0,P$5/WWP_fec!P$5)</f>
        <v>0.45175000039777902</v>
      </c>
      <c r="Q68" s="253">
        <f>IF(Q$5=0,0,Q$5/WWP_fec!Q$5)</f>
        <v>0.45349876620704971</v>
      </c>
    </row>
    <row r="69" spans="1:17" x14ac:dyDescent="0.25">
      <c r="A69" s="132" t="s">
        <v>83</v>
      </c>
      <c r="B69" s="282">
        <f>IF(B$6=0,0,B$6/WWP_fec!B$6)</f>
        <v>0.4863769124915418</v>
      </c>
      <c r="C69" s="282">
        <f>IF(C$6=0,0,C$6/WWP_fec!C$6)</f>
        <v>0.49065644075024772</v>
      </c>
      <c r="D69" s="282">
        <f>IF(D$6=0,0,D$6/WWP_fec!D$6)</f>
        <v>0.49065644075024784</v>
      </c>
      <c r="E69" s="282">
        <f>IF(E$6=0,0,E$6/WWP_fec!E$6)</f>
        <v>0.49065644075024784</v>
      </c>
      <c r="F69" s="282">
        <f>IF(F$6=0,0,F$6/WWP_fec!F$6)</f>
        <v>0.49711801899204205</v>
      </c>
      <c r="G69" s="282">
        <f>IF(G$6=0,0,G$6/WWP_fec!G$6)</f>
        <v>0.50081064284570476</v>
      </c>
      <c r="H69" s="282">
        <f>IF(H$6=0,0,H$6/WWP_fec!H$6)</f>
        <v>0.50081064284570476</v>
      </c>
      <c r="I69" s="282">
        <f>IF(I$6=0,0,I$6/WWP_fec!I$6)</f>
        <v>0.50617790923896255</v>
      </c>
      <c r="J69" s="282">
        <f>IF(J$6=0,0,J$6/WWP_fec!J$6)</f>
        <v>0.50617790923896244</v>
      </c>
      <c r="K69" s="282">
        <f>IF(K$6=0,0,K$6/WWP_fec!K$6)</f>
        <v>0.50617790923896244</v>
      </c>
      <c r="L69" s="282">
        <f>IF(L$6=0,0,L$6/WWP_fec!L$6)</f>
        <v>0.51489211733826223</v>
      </c>
      <c r="M69" s="282">
        <f>IF(M$6=0,0,M$6/WWP_fec!M$6)</f>
        <v>0.53190493318564636</v>
      </c>
      <c r="N69" s="282">
        <f>IF(N$6=0,0,N$6/WWP_fec!N$6)</f>
        <v>0.53190493318564636</v>
      </c>
      <c r="O69" s="282">
        <f>IF(O$6=0,0,O$6/WWP_fec!O$6)</f>
        <v>0.53190493318564636</v>
      </c>
      <c r="P69" s="282">
        <f>IF(P$6=0,0,P$6/WWP_fec!P$6)</f>
        <v>0.55320754334997069</v>
      </c>
      <c r="Q69" s="282">
        <f>IF(Q$6=0,0,Q$6/WWP_fec!Q$6)</f>
        <v>0.5532075433499708</v>
      </c>
    </row>
    <row r="70" spans="1:17" x14ac:dyDescent="0.25">
      <c r="A70" s="76" t="s">
        <v>82</v>
      </c>
      <c r="B70" s="281">
        <f>IF(B$7=0,0,B$7/WWP_fec!B$7)</f>
        <v>0.12152298162872475</v>
      </c>
      <c r="C70" s="281">
        <f>IF(C$7=0,0,C$7/WWP_fec!C$7)</f>
        <v>0.12259223681046895</v>
      </c>
      <c r="D70" s="281">
        <f>IF(D$7=0,0,D$7/WWP_fec!D$7)</f>
        <v>0.12259223681046896</v>
      </c>
      <c r="E70" s="281">
        <f>IF(E$7=0,0,E$7/WWP_fec!E$7)</f>
        <v>0.12259223681046898</v>
      </c>
      <c r="F70" s="281">
        <f>IF(F$7=0,0,F$7/WWP_fec!F$7)</f>
        <v>0.12420668485231307</v>
      </c>
      <c r="G70" s="281">
        <f>IF(G$7=0,0,G$7/WWP_fec!G$7)</f>
        <v>0.1251292999049719</v>
      </c>
      <c r="H70" s="281">
        <f>IF(H$7=0,0,H$7/WWP_fec!H$7)</f>
        <v>0.1251292999049719</v>
      </c>
      <c r="I70" s="281">
        <f>IF(I$7=0,0,I$7/WWP_fec!I$7)</f>
        <v>0.12647033028399032</v>
      </c>
      <c r="J70" s="281">
        <f>IF(J$7=0,0,J$7/WWP_fec!J$7)</f>
        <v>0.1264703302839903</v>
      </c>
      <c r="K70" s="281">
        <f>IF(K$7=0,0,K$7/WWP_fec!K$7)</f>
        <v>0.12647033028399032</v>
      </c>
      <c r="L70" s="281">
        <f>IF(L$7=0,0,L$7/WWP_fec!L$7)</f>
        <v>0.12864760581570772</v>
      </c>
      <c r="M70" s="281">
        <f>IF(M$7=0,0,M$7/WWP_fec!M$7)</f>
        <v>0.13289831767019053</v>
      </c>
      <c r="N70" s="281">
        <f>IF(N$7=0,0,N$7/WWP_fec!N$7)</f>
        <v>0.13289831767019053</v>
      </c>
      <c r="O70" s="281">
        <f>IF(O$7=0,0,O$7/WWP_fec!O$7)</f>
        <v>0.13289831767019056</v>
      </c>
      <c r="P70" s="281">
        <f>IF(P$7=0,0,P$7/WWP_fec!P$7)</f>
        <v>0.13822084971716159</v>
      </c>
      <c r="Q70" s="281">
        <f>IF(Q$7=0,0,Q$7/WWP_fec!Q$7)</f>
        <v>0.13822084971716156</v>
      </c>
    </row>
    <row r="71" spans="1:17" x14ac:dyDescent="0.25">
      <c r="A71" s="76" t="s">
        <v>81</v>
      </c>
      <c r="B71" s="281">
        <f>IF(B$8=0,0,B$8/WWP_fec!B$8)</f>
        <v>0.66332585882743778</v>
      </c>
      <c r="C71" s="281">
        <f>IF(C$8=0,0,C$8/WWP_fec!C$8)</f>
        <v>0.66916232368560835</v>
      </c>
      <c r="D71" s="281">
        <f>IF(D$8=0,0,D$8/WWP_fec!D$8)</f>
        <v>0.66916232368560835</v>
      </c>
      <c r="E71" s="281">
        <f>IF(E$8=0,0,E$8/WWP_fec!E$8)</f>
        <v>0.66916232368560835</v>
      </c>
      <c r="F71" s="281">
        <f>IF(F$8=0,0,F$8/WWP_fec!F$8)</f>
        <v>0.67797469085711426</v>
      </c>
      <c r="G71" s="281">
        <f>IF(G$8=0,0,G$8/WWP_fec!G$8)</f>
        <v>0.68301072942339813</v>
      </c>
      <c r="H71" s="281">
        <f>IF(H$8=0,0,H$8/WWP_fec!H$8)</f>
        <v>0.68301072942339802</v>
      </c>
      <c r="I71" s="281">
        <f>IF(I$8=0,0,I$8/WWP_fec!I$8)</f>
        <v>0.69033066278870825</v>
      </c>
      <c r="J71" s="281">
        <f>IF(J$8=0,0,J$8/WWP_fec!J$8)</f>
        <v>0.69033066278870825</v>
      </c>
      <c r="K71" s="281">
        <f>IF(K$8=0,0,K$8/WWP_fec!K$8)</f>
        <v>0.69033066278870825</v>
      </c>
      <c r="L71" s="281">
        <f>IF(L$8=0,0,L$8/WWP_fec!L$8)</f>
        <v>0.70221518983555808</v>
      </c>
      <c r="M71" s="281">
        <f>IF(M$8=0,0,M$8/WWP_fec!M$8)</f>
        <v>0.72541744387600959</v>
      </c>
      <c r="N71" s="281">
        <f>IF(N$8=0,0,N$8/WWP_fec!N$8)</f>
        <v>0.72541744387600948</v>
      </c>
      <c r="O71" s="281">
        <f>IF(O$8=0,0,O$8/WWP_fec!O$8)</f>
        <v>0.72541744387600959</v>
      </c>
      <c r="P71" s="281">
        <f>IF(P$8=0,0,P$8/WWP_fec!P$8)</f>
        <v>0.7544701637309269</v>
      </c>
      <c r="Q71" s="281">
        <f>IF(Q$8=0,0,Q$8/WWP_fec!Q$8)</f>
        <v>0.75447016373092701</v>
      </c>
    </row>
    <row r="72" spans="1:17" x14ac:dyDescent="0.25">
      <c r="A72" s="76" t="s">
        <v>80</v>
      </c>
      <c r="B72" s="281">
        <f>IF(B$9=0,0,B$9/WWP_fec!B$9)</f>
        <v>0.47163620537208689</v>
      </c>
      <c r="C72" s="281">
        <f>IF(C$9=0,0,C$9/WWP_fec!C$9)</f>
        <v>0.47578603324606888</v>
      </c>
      <c r="D72" s="281">
        <f>IF(D$9=0,0,D$9/WWP_fec!D$9)</f>
        <v>0.47578603324606888</v>
      </c>
      <c r="E72" s="281">
        <f>IF(E$9=0,0,E$9/WWP_fec!E$9)</f>
        <v>0.47578603324606883</v>
      </c>
      <c r="F72" s="281">
        <f>IF(F$9=0,0,F$9/WWP_fec!F$9)</f>
        <v>0.48205177934627597</v>
      </c>
      <c r="G72" s="281">
        <f>IF(G$9=0,0,G$9/WWP_fec!G$9)</f>
        <v>0.48563249022600596</v>
      </c>
      <c r="H72" s="281">
        <f>IF(H$9=0,0,H$9/WWP_fec!H$9)</f>
        <v>0.48563249022600602</v>
      </c>
      <c r="I72" s="281">
        <f>IF(I$9=0,0,I$9/WWP_fec!I$9)</f>
        <v>0.49083708997143743</v>
      </c>
      <c r="J72" s="281">
        <f>IF(J$9=0,0,J$9/WWP_fec!J$9)</f>
        <v>0.49083708997143743</v>
      </c>
      <c r="K72" s="281">
        <f>IF(K$9=0,0,K$9/WWP_fec!K$9)</f>
        <v>0.49083708997143743</v>
      </c>
      <c r="L72" s="281">
        <f>IF(L$9=0,0,L$9/WWP_fec!L$9)</f>
        <v>0.49928719509612901</v>
      </c>
      <c r="M72" s="281">
        <f>IF(M$9=0,0,M$9/WWP_fec!M$9)</f>
        <v>0.51578440066423648</v>
      </c>
      <c r="N72" s="281">
        <f>IF(N$9=0,0,N$9/WWP_fec!N$9)</f>
        <v>0.51578440066423648</v>
      </c>
      <c r="O72" s="281">
        <f>IF(O$9=0,0,O$9/WWP_fec!O$9)</f>
        <v>0.51578440066423648</v>
      </c>
      <c r="P72" s="281">
        <f>IF(P$9=0,0,P$9/WWP_fec!P$9)</f>
        <v>0.53644138902940164</v>
      </c>
      <c r="Q72" s="281">
        <f>IF(Q$9=0,0,Q$9/WWP_fec!Q$9)</f>
        <v>0.53644138902940175</v>
      </c>
    </row>
    <row r="73" spans="1:17" x14ac:dyDescent="0.25">
      <c r="A73" s="129" t="s">
        <v>79</v>
      </c>
      <c r="B73" s="280">
        <f>IF(B$10=0,0,B$10/WWP_fec!B$10)</f>
        <v>0.83912239383683973</v>
      </c>
      <c r="C73" s="280">
        <f>IF(C$10=0,0,C$10/WWP_fec!C$10)</f>
        <v>0.84650565546935019</v>
      </c>
      <c r="D73" s="280">
        <f>IF(D$10=0,0,D$10/WWP_fec!D$10)</f>
        <v>0.84650565546934997</v>
      </c>
      <c r="E73" s="280">
        <f>IF(E$10=0,0,E$10/WWP_fec!E$10)</f>
        <v>0.83687269284009358</v>
      </c>
      <c r="F73" s="280">
        <f>IF(F$10=0,0,F$10/WWP_fec!F$10)</f>
        <v>0.77701876930119296</v>
      </c>
      <c r="G73" s="280">
        <f>IF(G$10=0,0,G$10/WWP_fec!G$10)</f>
        <v>0.77182657661911502</v>
      </c>
      <c r="H73" s="280">
        <f>IF(H$10=0,0,H$10/WWP_fec!H$10)</f>
        <v>0.85659814205950668</v>
      </c>
      <c r="I73" s="280">
        <f>IF(I$10=0,0,I$10/WWP_fec!I$10)</f>
        <v>0.86579323126170538</v>
      </c>
      <c r="J73" s="280">
        <f>IF(J$10=0,0,J$10/WWP_fec!J$10)</f>
        <v>0.86561974334535918</v>
      </c>
      <c r="K73" s="280">
        <f>IF(K$10=0,0,K$10/WWP_fec!K$10)</f>
        <v>0.86984401251583343</v>
      </c>
      <c r="L73" s="280">
        <f>IF(L$10=0,0,L$10/WWP_fec!L$10)</f>
        <v>0.78656098555712084</v>
      </c>
      <c r="M73" s="280">
        <f>IF(M$10=0,0,M$10/WWP_fec!M$10)</f>
        <v>0.81255015250960161</v>
      </c>
      <c r="N73" s="280">
        <f>IF(N$10=0,0,N$10/WWP_fec!N$10)</f>
        <v>0.8125501525096015</v>
      </c>
      <c r="O73" s="280">
        <f>IF(O$10=0,0,O$10/WWP_fec!O$10)</f>
        <v>0.8125501525096015</v>
      </c>
      <c r="P73" s="280">
        <f>IF(P$10=0,0,P$10/WWP_fec!P$10)</f>
        <v>0.84509250746428477</v>
      </c>
      <c r="Q73" s="280">
        <f>IF(Q$10=0,0,Q$10/WWP_fec!Q$10)</f>
        <v>0.84509250746428455</v>
      </c>
    </row>
    <row r="74" spans="1:17" x14ac:dyDescent="0.25">
      <c r="A74" s="127" t="s">
        <v>314</v>
      </c>
      <c r="B74" s="305">
        <f>IF(B$15=0,0,B$15/WWP_fec!B$15)</f>
        <v>0.42390168354097729</v>
      </c>
      <c r="C74" s="305">
        <f>IF(C$15=0,0,C$15/WWP_fec!C$15)</f>
        <v>0.4314845008226158</v>
      </c>
      <c r="D74" s="305">
        <f>IF(D$15=0,0,D$15/WWP_fec!D$15)</f>
        <v>0.43098928722705093</v>
      </c>
      <c r="E74" s="305">
        <f>IF(E$15=0,0,E$15/WWP_fec!E$15)</f>
        <v>0.4112504975678577</v>
      </c>
      <c r="F74" s="305">
        <f>IF(F$15=0,0,F$15/WWP_fec!F$15)</f>
        <v>0.41039864952381683</v>
      </c>
      <c r="G74" s="305">
        <f>IF(G$15=0,0,G$15/WWP_fec!G$15)</f>
        <v>0.41369632567512715</v>
      </c>
      <c r="H74" s="305">
        <f>IF(H$15=0,0,H$15/WWP_fec!H$15)</f>
        <v>0.43420126172998708</v>
      </c>
      <c r="I74" s="305">
        <f>IF(I$15=0,0,I$15/WWP_fec!I$15)</f>
        <v>0.42151593935231763</v>
      </c>
      <c r="J74" s="305">
        <f>IF(J$15=0,0,J$15/WWP_fec!J$15)</f>
        <v>0.4442360624808685</v>
      </c>
      <c r="K74" s="305">
        <f>IF(K$15=0,0,K$15/WWP_fec!K$15)</f>
        <v>0.42014072807437436</v>
      </c>
      <c r="L74" s="305">
        <f>IF(L$15=0,0,L$15/WWP_fec!L$15)</f>
        <v>0.41725863629836174</v>
      </c>
      <c r="M74" s="305">
        <f>IF(M$15=0,0,M$15/WWP_fec!M$15)</f>
        <v>0.41997080986719931</v>
      </c>
      <c r="N74" s="305">
        <f>IF(N$15=0,0,N$15/WWP_fec!N$15)</f>
        <v>0.42341086582638154</v>
      </c>
      <c r="O74" s="305">
        <f>IF(O$15=0,0,O$15/WWP_fec!O$15)</f>
        <v>0.42488588352003054</v>
      </c>
      <c r="P74" s="305">
        <f>IF(P$15=0,0,P$15/WWP_fec!P$15)</f>
        <v>0.43076077477875152</v>
      </c>
      <c r="Q74" s="305">
        <f>IF(Q$15=0,0,Q$15/WWP_fec!Q$15)</f>
        <v>0.4297715111611129</v>
      </c>
    </row>
    <row r="75" spans="1:17" x14ac:dyDescent="0.25">
      <c r="A75" s="127" t="s">
        <v>313</v>
      </c>
      <c r="B75" s="305">
        <f>IF(B$26=0,0,B$26/WWP_fec!B$26)</f>
        <v>0.45061390422010494</v>
      </c>
      <c r="C75" s="305">
        <f>IF(C$26=0,0,C$26/WWP_fec!C$26)</f>
        <v>0.45457876128331776</v>
      </c>
      <c r="D75" s="305">
        <f>IF(D$26=0,0,D$26/WWP_fec!D$26)</f>
        <v>0.4545787612833177</v>
      </c>
      <c r="E75" s="305">
        <f>IF(E$26=0,0,E$26/WWP_fec!E$26)</f>
        <v>0.45457876128331787</v>
      </c>
      <c r="F75" s="305">
        <f>IF(F$26=0,0,F$26/WWP_fec!F$26)</f>
        <v>0.46056522347792123</v>
      </c>
      <c r="G75" s="305">
        <f>IF(G$26=0,0,G$26/WWP_fec!G$26)</f>
        <v>0.46398633087175573</v>
      </c>
      <c r="H75" s="305">
        <f>IF(H$26=0,0,H$26/WWP_fec!H$26)</f>
        <v>0.46398633087175578</v>
      </c>
      <c r="I75" s="305">
        <f>IF(I$26=0,0,I$26/WWP_fec!I$26)</f>
        <v>0.46895894532433285</v>
      </c>
      <c r="J75" s="305">
        <f>IF(J$26=0,0,J$26/WWP_fec!J$26)</f>
        <v>0.46895894532433297</v>
      </c>
      <c r="K75" s="305">
        <f>IF(K$26=0,0,K$26/WWP_fec!K$26)</f>
        <v>0.4689589453243328</v>
      </c>
      <c r="L75" s="305">
        <f>IF(L$26=0,0,L$26/WWP_fec!L$26)</f>
        <v>0.47703240282809589</v>
      </c>
      <c r="M75" s="305">
        <f>IF(M$26=0,0,M$26/WWP_fec!M$26)</f>
        <v>0.49279427633376066</v>
      </c>
      <c r="N75" s="305">
        <f>IF(N$26=0,0,N$26/WWP_fec!N$26)</f>
        <v>0.49279427633376072</v>
      </c>
      <c r="O75" s="305">
        <f>IF(O$26=0,0,O$26/WWP_fec!O$26)</f>
        <v>0.49279427633376061</v>
      </c>
      <c r="P75" s="305">
        <f>IF(P$26=0,0,P$26/WWP_fec!P$26)</f>
        <v>0.51253051810364936</v>
      </c>
      <c r="Q75" s="305">
        <f>IF(Q$26=0,0,Q$26/WWP_fec!Q$26)</f>
        <v>0.51253051810364936</v>
      </c>
    </row>
    <row r="76" spans="1:17" x14ac:dyDescent="0.25">
      <c r="A76" s="127" t="s">
        <v>312</v>
      </c>
      <c r="B76" s="305">
        <f>IF(B$27=0,0,B$27/WWP_fec!B$27)</f>
        <v>0.31022400498972424</v>
      </c>
      <c r="C76" s="305">
        <f>IF(C$27=0,0,C$27/WWP_fec!C$27)</f>
        <v>0.31582427625105369</v>
      </c>
      <c r="D76" s="305">
        <f>IF(D$27=0,0,D$27/WWP_fec!D$27)</f>
        <v>0.31638428240850647</v>
      </c>
      <c r="E76" s="305">
        <f>IF(E$27=0,0,E$27/WWP_fec!E$27)</f>
        <v>0.29077934491206331</v>
      </c>
      <c r="F76" s="305">
        <f>IF(F$27=0,0,F$27/WWP_fec!F$27)</f>
        <v>0.29329758494583014</v>
      </c>
      <c r="G76" s="305">
        <f>IF(G$27=0,0,G$27/WWP_fec!G$27)</f>
        <v>0.30004829792385768</v>
      </c>
      <c r="H76" s="305">
        <f>IF(H$27=0,0,H$27/WWP_fec!H$27)</f>
        <v>0.31326915405350597</v>
      </c>
      <c r="I76" s="305">
        <f>IF(I$27=0,0,I$27/WWP_fec!I$27)</f>
        <v>0.30065761807475416</v>
      </c>
      <c r="J76" s="305">
        <f>IF(J$27=0,0,J$27/WWP_fec!J$27)</f>
        <v>0.32318877345097075</v>
      </c>
      <c r="K76" s="305">
        <f>IF(K$27=0,0,K$27/WWP_fec!K$27)</f>
        <v>0.29693618497597879</v>
      </c>
      <c r="L76" s="305">
        <f>IF(L$27=0,0,L$27/WWP_fec!L$27)</f>
        <v>0.31960709902819728</v>
      </c>
      <c r="M76" s="305">
        <f>IF(M$27=0,0,M$27/WWP_fec!M$27)</f>
        <v>0.33554726428775455</v>
      </c>
      <c r="N76" s="305">
        <f>IF(N$27=0,0,N$27/WWP_fec!N$27)</f>
        <v>0.33635360052614599</v>
      </c>
      <c r="O76" s="305">
        <f>IF(O$27=0,0,O$27/WWP_fec!O$27)</f>
        <v>0.3388916851419766</v>
      </c>
      <c r="P76" s="305">
        <f>IF(P$27=0,0,P$27/WWP_fec!P$27)</f>
        <v>0.33968177550783457</v>
      </c>
      <c r="Q76" s="305">
        <f>IF(Q$27=0,0,Q$27/WWP_fec!Q$27)</f>
        <v>0.33895306401657121</v>
      </c>
    </row>
    <row r="77" spans="1:17" x14ac:dyDescent="0.25">
      <c r="A77" s="72" t="s">
        <v>311</v>
      </c>
      <c r="B77" s="304">
        <f>IF(B$47=0,0,B$47/WWP_fec!B$47)</f>
        <v>0.52571622159012243</v>
      </c>
      <c r="C77" s="304">
        <f>IF(C$47=0,0,C$47/WWP_fec!C$47)</f>
        <v>0.53034188816387084</v>
      </c>
      <c r="D77" s="304">
        <f>IF(D$47=0,0,D$47/WWP_fec!D$47)</f>
        <v>0.53034188816387062</v>
      </c>
      <c r="E77" s="304">
        <f>IF(E$47=0,0,E$47/WWP_fec!E$47)</f>
        <v>0.53034188816387073</v>
      </c>
      <c r="F77" s="304">
        <f>IF(F$47=0,0,F$47/WWP_fec!F$47)</f>
        <v>0.53732609405757481</v>
      </c>
      <c r="G77" s="304">
        <f>IF(G$47=0,0,G$47/WWP_fec!G$47)</f>
        <v>0.54131738601704849</v>
      </c>
      <c r="H77" s="304">
        <f>IF(H$47=0,0,H$47/WWP_fec!H$47)</f>
        <v>0.54131738601704849</v>
      </c>
      <c r="I77" s="304">
        <f>IF(I$47=0,0,I$47/WWP_fec!I$47)</f>
        <v>0.54711876954505501</v>
      </c>
      <c r="J77" s="304">
        <f>IF(J$47=0,0,J$47/WWP_fec!J$47)</f>
        <v>0.54711876954505501</v>
      </c>
      <c r="K77" s="304">
        <f>IF(K$47=0,0,K$47/WWP_fec!K$47)</f>
        <v>0.54711876954505512</v>
      </c>
      <c r="L77" s="304">
        <f>IF(L$47=0,0,L$47/WWP_fec!L$47)</f>
        <v>0.55653780329944524</v>
      </c>
      <c r="M77" s="304">
        <f>IF(M$47=0,0,M$47/WWP_fec!M$47)</f>
        <v>0.57492665572272073</v>
      </c>
      <c r="N77" s="304">
        <f>IF(N$47=0,0,N$47/WWP_fec!N$47)</f>
        <v>0.57492665572272073</v>
      </c>
      <c r="O77" s="304">
        <f>IF(O$47=0,0,O$47/WWP_fec!O$47)</f>
        <v>0.57492665572272084</v>
      </c>
      <c r="P77" s="304">
        <f>IF(P$47=0,0,P$47/WWP_fec!P$47)</f>
        <v>0.59795227112092419</v>
      </c>
      <c r="Q77" s="304">
        <f>IF(Q$47=0,0,Q$47/WWP_fec!Q$47)</f>
        <v>0.59795227112092419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739.71320101953825</v>
      </c>
      <c r="C5" s="96">
        <v>702.79031764900799</v>
      </c>
      <c r="D5" s="96">
        <v>661.184148188628</v>
      </c>
      <c r="E5" s="96">
        <v>670.81740160636821</v>
      </c>
      <c r="F5" s="96">
        <v>722.09957334534022</v>
      </c>
      <c r="G5" s="96">
        <v>748.65762981346893</v>
      </c>
      <c r="H5" s="96">
        <v>689.40292939930828</v>
      </c>
      <c r="I5" s="96">
        <v>593.18515721023198</v>
      </c>
      <c r="J5" s="96">
        <v>518.94740299143609</v>
      </c>
      <c r="K5" s="96">
        <v>428.32672628893198</v>
      </c>
      <c r="L5" s="96">
        <v>562.73452908836293</v>
      </c>
      <c r="M5" s="96">
        <v>434.11585669235461</v>
      </c>
      <c r="N5" s="96">
        <v>409.65748601977918</v>
      </c>
      <c r="O5" s="96">
        <v>431.76832515083782</v>
      </c>
      <c r="P5" s="96">
        <v>363.31486544985313</v>
      </c>
      <c r="Q5" s="96">
        <v>329.59882146706803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2.6047675175135216</v>
      </c>
      <c r="F10" s="158">
        <v>26.386963173016511</v>
      </c>
      <c r="G10" s="158">
        <v>30.361532569549624</v>
      </c>
      <c r="H10" s="158">
        <v>1.7336247951566062</v>
      </c>
      <c r="I10" s="158">
        <v>2.122822673464221</v>
      </c>
      <c r="J10" s="158">
        <v>1.64901161667389</v>
      </c>
      <c r="K10" s="158">
        <v>0.96643735122105578</v>
      </c>
      <c r="L10" s="158">
        <v>37.771813132946676</v>
      </c>
      <c r="M10" s="158">
        <v>43.512294652708704</v>
      </c>
      <c r="N10" s="158">
        <v>40.235710707968721</v>
      </c>
      <c r="O10" s="158">
        <v>43.504674350349404</v>
      </c>
      <c r="P10" s="158">
        <v>54.551893638030229</v>
      </c>
      <c r="Q10" s="158">
        <v>52.555599608713464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2.6047675175135216</v>
      </c>
      <c r="F11" s="91">
        <v>9.4039682643139226</v>
      </c>
      <c r="G11" s="91">
        <v>13.054162306316933</v>
      </c>
      <c r="H11" s="91">
        <v>1.7336247951566062</v>
      </c>
      <c r="I11" s="91">
        <v>2.122822673464221</v>
      </c>
      <c r="J11" s="91">
        <v>1.64901161667389</v>
      </c>
      <c r="K11" s="91">
        <v>0.96643735122105578</v>
      </c>
      <c r="L11" s="91">
        <v>17.633157170528122</v>
      </c>
      <c r="M11" s="91">
        <v>20.359616168715007</v>
      </c>
      <c r="N11" s="91">
        <v>18.692582957369666</v>
      </c>
      <c r="O11" s="91">
        <v>20.294530867028591</v>
      </c>
      <c r="P11" s="91">
        <v>25.32543121564262</v>
      </c>
      <c r="Q11" s="91">
        <v>24.307629157038377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16.98299490870259</v>
      </c>
      <c r="G12" s="91">
        <v>17.307370263232691</v>
      </c>
      <c r="H12" s="91">
        <v>0</v>
      </c>
      <c r="I12" s="91">
        <v>0</v>
      </c>
      <c r="J12" s="91">
        <v>0</v>
      </c>
      <c r="K12" s="91">
        <v>0</v>
      </c>
      <c r="L12" s="91">
        <v>20.138655962418557</v>
      </c>
      <c r="M12" s="91">
        <v>23.152678483993693</v>
      </c>
      <c r="N12" s="91">
        <v>21.543127750599059</v>
      </c>
      <c r="O12" s="91">
        <v>23.210143483320817</v>
      </c>
      <c r="P12" s="91">
        <v>29.226462422387609</v>
      </c>
      <c r="Q12" s="91">
        <v>28.247970451675087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660.2543780308871</v>
      </c>
      <c r="C15" s="206">
        <v>623.22746739957699</v>
      </c>
      <c r="D15" s="206">
        <v>584.17576788230315</v>
      </c>
      <c r="E15" s="206">
        <v>613.62400087514823</v>
      </c>
      <c r="F15" s="206">
        <v>626.25625229237403</v>
      </c>
      <c r="G15" s="206">
        <v>630.53931869090081</v>
      </c>
      <c r="H15" s="206">
        <v>622.44083391257823</v>
      </c>
      <c r="I15" s="206">
        <v>540.45392633104962</v>
      </c>
      <c r="J15" s="206">
        <v>461.67197112702405</v>
      </c>
      <c r="K15" s="206">
        <v>392.34001606955871</v>
      </c>
      <c r="L15" s="206">
        <v>322.76749771152623</v>
      </c>
      <c r="M15" s="206">
        <v>55.570533690528869</v>
      </c>
      <c r="N15" s="206">
        <v>77.610427979750426</v>
      </c>
      <c r="O15" s="206">
        <v>3.7658950199789247</v>
      </c>
      <c r="P15" s="206">
        <v>4.2877499822837501</v>
      </c>
      <c r="Q15" s="206">
        <v>6.2907136532226069</v>
      </c>
    </row>
    <row r="16" spans="1:17" x14ac:dyDescent="0.25">
      <c r="A16" s="88" t="s">
        <v>33</v>
      </c>
      <c r="B16" s="87">
        <v>15.151551556521722</v>
      </c>
      <c r="C16" s="87">
        <v>4.2338976892410267</v>
      </c>
      <c r="D16" s="87">
        <v>4.2206532817647888</v>
      </c>
      <c r="E16" s="87">
        <v>2.5570995179744505</v>
      </c>
      <c r="F16" s="87">
        <v>25.290305354200626</v>
      </c>
      <c r="G16" s="87">
        <v>27.048601038565334</v>
      </c>
      <c r="H16" s="87">
        <v>13.25813921430592</v>
      </c>
      <c r="I16" s="87">
        <v>9.007464932127748</v>
      </c>
      <c r="J16" s="87">
        <v>5.1316656098978619</v>
      </c>
      <c r="K16" s="87">
        <v>5.2755931525142747</v>
      </c>
      <c r="L16" s="87">
        <v>3.606569137256606</v>
      </c>
      <c r="M16" s="87">
        <v>2.9336103799620501</v>
      </c>
      <c r="N16" s="87">
        <v>3.6066794340566446</v>
      </c>
      <c r="O16" s="87">
        <v>0.7416136615735095</v>
      </c>
      <c r="P16" s="87">
        <v>1.0059627846756383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19.393124850181778</v>
      </c>
      <c r="C18" s="87">
        <v>20.493907749621812</v>
      </c>
      <c r="D18" s="87">
        <v>17.791028527618156</v>
      </c>
      <c r="E18" s="87">
        <v>8.6397293366049066E-2</v>
      </c>
      <c r="F18" s="87">
        <v>0</v>
      </c>
      <c r="G18" s="87">
        <v>0</v>
      </c>
      <c r="H18" s="87">
        <v>3.7359727866347847</v>
      </c>
      <c r="I18" s="87">
        <v>2.4002356430012761</v>
      </c>
      <c r="J18" s="87">
        <v>2.4861385582131135</v>
      </c>
      <c r="K18" s="87">
        <v>3.2257640927079314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142.16713347147174</v>
      </c>
      <c r="C19" s="87">
        <v>121.87881439706841</v>
      </c>
      <c r="D19" s="87">
        <v>93.107739490707999</v>
      </c>
      <c r="E19" s="87">
        <v>94.308238551071369</v>
      </c>
      <c r="F19" s="87">
        <v>97.172603003213709</v>
      </c>
      <c r="G19" s="87">
        <v>93.726682548623245</v>
      </c>
      <c r="H19" s="87">
        <v>87.941629693925123</v>
      </c>
      <c r="I19" s="87">
        <v>100.28348115156209</v>
      </c>
      <c r="J19" s="87">
        <v>81.252450473618694</v>
      </c>
      <c r="K19" s="87">
        <v>60.678246594611949</v>
      </c>
      <c r="L19" s="87">
        <v>66.860539848011811</v>
      </c>
      <c r="M19" s="87">
        <v>0</v>
      </c>
      <c r="N19" s="87">
        <v>4.5692194189999844</v>
      </c>
      <c r="O19" s="87">
        <v>0</v>
      </c>
      <c r="P19" s="87">
        <v>0</v>
      </c>
      <c r="Q19" s="87">
        <v>0.2640937863284496</v>
      </c>
    </row>
    <row r="20" spans="1:17" x14ac:dyDescent="0.25">
      <c r="A20" s="88" t="s">
        <v>29</v>
      </c>
      <c r="B20" s="87">
        <v>135.69055592918443</v>
      </c>
      <c r="C20" s="87">
        <v>101.89997741768877</v>
      </c>
      <c r="D20" s="87">
        <v>109.92912570940099</v>
      </c>
      <c r="E20" s="87">
        <v>54.391280780992076</v>
      </c>
      <c r="F20" s="87">
        <v>62.936164790646785</v>
      </c>
      <c r="G20" s="87">
        <v>68.711526660313169</v>
      </c>
      <c r="H20" s="87">
        <v>81.455978137050991</v>
      </c>
      <c r="I20" s="87">
        <v>76.751348889545625</v>
      </c>
      <c r="J20" s="87">
        <v>69.539893911559304</v>
      </c>
      <c r="K20" s="87">
        <v>57.139261138866445</v>
      </c>
      <c r="L20" s="87">
        <v>65.851202109422019</v>
      </c>
      <c r="M20" s="87">
        <v>52.636923310566821</v>
      </c>
      <c r="N20" s="87">
        <v>42.946529989262359</v>
      </c>
      <c r="O20" s="87">
        <v>3.0242813584054153</v>
      </c>
      <c r="P20" s="87">
        <v>3.2817871976081117</v>
      </c>
      <c r="Q20" s="87">
        <v>2.8894208512656143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313.25700227156517</v>
      </c>
      <c r="C22" s="87">
        <v>343.7583356327462</v>
      </c>
      <c r="D22" s="87">
        <v>329.72162470534261</v>
      </c>
      <c r="E22" s="87">
        <v>462.2809847317443</v>
      </c>
      <c r="F22" s="87">
        <v>440.85717914431291</v>
      </c>
      <c r="G22" s="87">
        <v>440.96770960957991</v>
      </c>
      <c r="H22" s="87">
        <v>436.04911408066135</v>
      </c>
      <c r="I22" s="87">
        <v>352.01139571481286</v>
      </c>
      <c r="J22" s="87">
        <v>303.26182257373506</v>
      </c>
      <c r="K22" s="87">
        <v>266.0211510908581</v>
      </c>
      <c r="L22" s="87">
        <v>186.44918661683579</v>
      </c>
      <c r="M22" s="87">
        <v>0</v>
      </c>
      <c r="N22" s="87">
        <v>26.48799913743143</v>
      </c>
      <c r="O22" s="87">
        <v>0</v>
      </c>
      <c r="P22" s="87">
        <v>0</v>
      </c>
      <c r="Q22" s="87">
        <v>2.2334955325822805</v>
      </c>
    </row>
    <row r="23" spans="1:17" x14ac:dyDescent="0.25">
      <c r="A23" s="88" t="s">
        <v>25</v>
      </c>
      <c r="B23" s="87">
        <v>34.595009951962183</v>
      </c>
      <c r="C23" s="87">
        <v>30.962534513210812</v>
      </c>
      <c r="D23" s="87">
        <v>29.405596167468598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8.4798833819125841E-2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0.90370348304626236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79.458822988651121</v>
      </c>
      <c r="C27" s="204">
        <v>79.56285024943098</v>
      </c>
      <c r="D27" s="204">
        <v>77.008380306324881</v>
      </c>
      <c r="E27" s="204">
        <v>54.588633213706302</v>
      </c>
      <c r="F27" s="204">
        <v>69.456357879949621</v>
      </c>
      <c r="G27" s="204">
        <v>87.756778553018393</v>
      </c>
      <c r="H27" s="204">
        <v>65.228470691573392</v>
      </c>
      <c r="I27" s="204">
        <v>50.608408205718241</v>
      </c>
      <c r="J27" s="204">
        <v>55.626420247738139</v>
      </c>
      <c r="K27" s="204">
        <v>35.020272868152276</v>
      </c>
      <c r="L27" s="204">
        <v>202.19521824389011</v>
      </c>
      <c r="M27" s="204">
        <v>335.0330283491171</v>
      </c>
      <c r="N27" s="204">
        <v>291.81134733206005</v>
      </c>
      <c r="O27" s="204">
        <v>384.49775578050946</v>
      </c>
      <c r="P27" s="204">
        <v>304.47522182953912</v>
      </c>
      <c r="Q27" s="204">
        <v>270.7525082051319</v>
      </c>
    </row>
    <row r="28" spans="1:17" x14ac:dyDescent="0.25">
      <c r="A28" s="152" t="s">
        <v>318</v>
      </c>
      <c r="B28" s="264">
        <v>1.5389695243984549</v>
      </c>
      <c r="C28" s="264">
        <v>3.1492390615348351</v>
      </c>
      <c r="D28" s="264">
        <v>3.2098531499557259</v>
      </c>
      <c r="E28" s="264">
        <v>2.8139559160533181</v>
      </c>
      <c r="F28" s="264">
        <v>18.506696676502241</v>
      </c>
      <c r="G28" s="264">
        <v>36.458664490029861</v>
      </c>
      <c r="H28" s="264">
        <v>1.6915363299014063</v>
      </c>
      <c r="I28" s="264">
        <v>3.1923158930042193</v>
      </c>
      <c r="J28" s="264">
        <v>3.0416683224194578</v>
      </c>
      <c r="K28" s="264">
        <v>2.3160887203301179</v>
      </c>
      <c r="L28" s="264">
        <v>175.93616758261339</v>
      </c>
      <c r="M28" s="264">
        <v>330.51203577768422</v>
      </c>
      <c r="N28" s="264">
        <v>285.49727861506341</v>
      </c>
      <c r="O28" s="264">
        <v>384.19137788057895</v>
      </c>
      <c r="P28" s="264">
        <v>304.17416387621086</v>
      </c>
      <c r="Q28" s="264">
        <v>270.30285028556165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0.72778826650164163</v>
      </c>
      <c r="N29" s="83">
        <v>0</v>
      </c>
      <c r="O29" s="83">
        <v>3.0981465016633591</v>
      </c>
      <c r="P29" s="83">
        <v>0.87340139787042048</v>
      </c>
      <c r="Q29" s="83">
        <v>0</v>
      </c>
    </row>
    <row r="30" spans="1:17" x14ac:dyDescent="0.25">
      <c r="A30" s="154" t="s">
        <v>30</v>
      </c>
      <c r="B30" s="208">
        <v>1.5389695243984549</v>
      </c>
      <c r="C30" s="208">
        <v>3.1492390615348351</v>
      </c>
      <c r="D30" s="208">
        <v>3.2098531499557259</v>
      </c>
      <c r="E30" s="208">
        <v>2.8139559160533181</v>
      </c>
      <c r="F30" s="208">
        <v>5.8100286820680003</v>
      </c>
      <c r="G30" s="208">
        <v>5.8049909687267531</v>
      </c>
      <c r="H30" s="208">
        <v>1.6915363299014063</v>
      </c>
      <c r="I30" s="208">
        <v>3.1923158930042193</v>
      </c>
      <c r="J30" s="208">
        <v>3.0416683224194578</v>
      </c>
      <c r="K30" s="208">
        <v>2.3160887203301179</v>
      </c>
      <c r="L30" s="208">
        <v>2.9025500981354591</v>
      </c>
      <c r="M30" s="208">
        <v>2.9028453410347241</v>
      </c>
      <c r="N30" s="208">
        <v>0</v>
      </c>
      <c r="O30" s="208">
        <v>2.9039524198240083</v>
      </c>
      <c r="P30" s="208">
        <v>2.9017788710193786</v>
      </c>
      <c r="Q30" s="208">
        <v>2.8399614709893877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40.406896067261094</v>
      </c>
      <c r="M31" s="208">
        <v>33.658368970042282</v>
      </c>
      <c r="N31" s="208">
        <v>30.381820305492329</v>
      </c>
      <c r="O31" s="208">
        <v>30.537072411365134</v>
      </c>
      <c r="P31" s="208">
        <v>16.543928178953557</v>
      </c>
      <c r="Q31" s="208">
        <v>10.311241667462038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11.192421385193413</v>
      </c>
      <c r="N32" s="208">
        <v>0</v>
      </c>
      <c r="O32" s="208">
        <v>12.21004179180931</v>
      </c>
      <c r="P32" s="208">
        <v>2.679686516901592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12.696667994434241</v>
      </c>
      <c r="G33" s="208">
        <v>30.653673521303105</v>
      </c>
      <c r="H33" s="208">
        <v>0</v>
      </c>
      <c r="I33" s="208">
        <v>0</v>
      </c>
      <c r="J33" s="208">
        <v>0</v>
      </c>
      <c r="K33" s="208">
        <v>0</v>
      </c>
      <c r="L33" s="208">
        <v>132.62672141721683</v>
      </c>
      <c r="M33" s="208">
        <v>282.03061181491216</v>
      </c>
      <c r="N33" s="208">
        <v>255.1154583095711</v>
      </c>
      <c r="O33" s="208">
        <v>335.44216475591713</v>
      </c>
      <c r="P33" s="208">
        <v>281.17536891146591</v>
      </c>
      <c r="Q33" s="208">
        <v>257.15164714711022</v>
      </c>
    </row>
    <row r="34" spans="1:17" x14ac:dyDescent="0.25">
      <c r="A34" s="152" t="s">
        <v>317</v>
      </c>
      <c r="B34" s="264">
        <v>77.919853464252668</v>
      </c>
      <c r="C34" s="264">
        <v>76.413611187896151</v>
      </c>
      <c r="D34" s="264">
        <v>73.798527156369161</v>
      </c>
      <c r="E34" s="264">
        <v>51.774677297652985</v>
      </c>
      <c r="F34" s="264">
        <v>50.949661203447377</v>
      </c>
      <c r="G34" s="264">
        <v>51.298114062988539</v>
      </c>
      <c r="H34" s="264">
        <v>63.536934361671982</v>
      </c>
      <c r="I34" s="264">
        <v>47.416092312714021</v>
      </c>
      <c r="J34" s="264">
        <v>52.584751925318677</v>
      </c>
      <c r="K34" s="264">
        <v>32.704184147822161</v>
      </c>
      <c r="L34" s="264">
        <v>26.25905066127671</v>
      </c>
      <c r="M34" s="264">
        <v>4.520992571432858</v>
      </c>
      <c r="N34" s="264">
        <v>6.314068716996645</v>
      </c>
      <c r="O34" s="264">
        <v>0.30637789993048886</v>
      </c>
      <c r="P34" s="264">
        <v>0.30105795332828061</v>
      </c>
      <c r="Q34" s="264">
        <v>0.44965791957023693</v>
      </c>
    </row>
    <row r="35" spans="1:17" x14ac:dyDescent="0.25">
      <c r="A35" s="150" t="s">
        <v>33</v>
      </c>
      <c r="B35" s="87">
        <v>1.7881088203628883</v>
      </c>
      <c r="C35" s="87">
        <v>0.51911609927097291</v>
      </c>
      <c r="D35" s="87">
        <v>0.53319225643521118</v>
      </c>
      <c r="E35" s="87">
        <v>0.21575590617754972</v>
      </c>
      <c r="F35" s="87">
        <v>2.0575163677993729</v>
      </c>
      <c r="G35" s="87">
        <v>2.200564152290061</v>
      </c>
      <c r="H35" s="87">
        <v>1.3533519575220816</v>
      </c>
      <c r="I35" s="87">
        <v>0.79025938737225243</v>
      </c>
      <c r="J35" s="87">
        <v>0.58450020780213818</v>
      </c>
      <c r="K35" s="87">
        <v>0.43975623918572609</v>
      </c>
      <c r="L35" s="87">
        <v>0.29341579421748659</v>
      </c>
      <c r="M35" s="87">
        <v>0.23866660718335325</v>
      </c>
      <c r="N35" s="87">
        <v>0.29342476751647284</v>
      </c>
      <c r="O35" s="87">
        <v>6.0334670772082134E-2</v>
      </c>
      <c r="P35" s="87">
        <v>7.0632172661699674E-2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2.2886776624591056</v>
      </c>
      <c r="C37" s="87">
        <v>2.5127478816593571</v>
      </c>
      <c r="D37" s="87">
        <v>2.2475285250101198</v>
      </c>
      <c r="E37" s="87">
        <v>7.2897930606335426E-3</v>
      </c>
      <c r="F37" s="87">
        <v>0</v>
      </c>
      <c r="G37" s="87">
        <v>0</v>
      </c>
      <c r="H37" s="87">
        <v>0.38135714237981055</v>
      </c>
      <c r="I37" s="87">
        <v>0.21058186327450595</v>
      </c>
      <c r="J37" s="87">
        <v>0.28317287492342968</v>
      </c>
      <c r="K37" s="87">
        <v>0.26888917414595076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16.777839838892685</v>
      </c>
      <c r="C38" s="87">
        <v>14.943501085147563</v>
      </c>
      <c r="D38" s="87">
        <v>11.762237359111989</v>
      </c>
      <c r="E38" s="87">
        <v>7.9572810231151276</v>
      </c>
      <c r="F38" s="87">
        <v>7.905567701956369</v>
      </c>
      <c r="G38" s="87">
        <v>7.6252216310744334</v>
      </c>
      <c r="H38" s="87">
        <v>8.9768235775902756</v>
      </c>
      <c r="I38" s="87">
        <v>8.7982537790096949</v>
      </c>
      <c r="J38" s="87">
        <v>9.2547094445634226</v>
      </c>
      <c r="K38" s="87">
        <v>5.0579407379269936</v>
      </c>
      <c r="L38" s="87">
        <v>5.439501546956893</v>
      </c>
      <c r="M38" s="87">
        <v>0</v>
      </c>
      <c r="N38" s="87">
        <v>0.37173310527457504</v>
      </c>
      <c r="O38" s="87">
        <v>0</v>
      </c>
      <c r="P38" s="87">
        <v>0</v>
      </c>
      <c r="Q38" s="87">
        <v>1.8877327609887806E-2</v>
      </c>
    </row>
    <row r="39" spans="1:17" x14ac:dyDescent="0.25">
      <c r="A39" s="150" t="s">
        <v>29</v>
      </c>
      <c r="B39" s="87">
        <v>16.013507197055528</v>
      </c>
      <c r="C39" s="87">
        <v>12.49390577559123</v>
      </c>
      <c r="D39" s="87">
        <v>13.887271631191036</v>
      </c>
      <c r="E39" s="87">
        <v>4.5892778089279442</v>
      </c>
      <c r="F39" s="87">
        <v>5.1202303558492295</v>
      </c>
      <c r="G39" s="87">
        <v>5.5900903045678509</v>
      </c>
      <c r="H39" s="87">
        <v>8.3147872926770283</v>
      </c>
      <c r="I39" s="87">
        <v>6.7336897129744049</v>
      </c>
      <c r="J39" s="87">
        <v>7.9206412755047078</v>
      </c>
      <c r="K39" s="87">
        <v>4.7629424525095665</v>
      </c>
      <c r="L39" s="87">
        <v>5.3573859343258592</v>
      </c>
      <c r="M39" s="87">
        <v>4.2823259642495044</v>
      </c>
      <c r="N39" s="87">
        <v>3.4939549821772768</v>
      </c>
      <c r="O39" s="87">
        <v>0.24604322915840673</v>
      </c>
      <c r="P39" s="87">
        <v>0.23042578066658095</v>
      </c>
      <c r="Q39" s="87">
        <v>0.20653474953153825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36.968993354421279</v>
      </c>
      <c r="C41" s="87">
        <v>42.148039320605861</v>
      </c>
      <c r="D41" s="87">
        <v>41.653508434745405</v>
      </c>
      <c r="E41" s="87">
        <v>39.005072766371732</v>
      </c>
      <c r="F41" s="87">
        <v>35.866346777842402</v>
      </c>
      <c r="G41" s="87">
        <v>35.875339086881077</v>
      </c>
      <c r="H41" s="87">
        <v>44.510614391502784</v>
      </c>
      <c r="I41" s="87">
        <v>30.883307570083161</v>
      </c>
      <c r="J41" s="87">
        <v>34.541728122524979</v>
      </c>
      <c r="K41" s="87">
        <v>22.174655544053923</v>
      </c>
      <c r="L41" s="87">
        <v>15.168747385776472</v>
      </c>
      <c r="M41" s="87">
        <v>0</v>
      </c>
      <c r="N41" s="87">
        <v>2.15495586202832</v>
      </c>
      <c r="O41" s="87">
        <v>0</v>
      </c>
      <c r="P41" s="87">
        <v>0</v>
      </c>
      <c r="Q41" s="87">
        <v>0.15964944677395687</v>
      </c>
    </row>
    <row r="42" spans="1:17" x14ac:dyDescent="0.25">
      <c r="A42" s="150" t="s">
        <v>25</v>
      </c>
      <c r="B42" s="87">
        <v>4.0827265910611699</v>
      </c>
      <c r="C42" s="87">
        <v>3.7963010256211831</v>
      </c>
      <c r="D42" s="87">
        <v>3.7147889498753996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6.8988881751153221E-3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6.459639565485395E-2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</v>
      </c>
      <c r="D51" s="77">
        <f t="shared" si="0"/>
        <v>1</v>
      </c>
      <c r="E51" s="77">
        <f t="shared" si="0"/>
        <v>0.99999999999999978</v>
      </c>
      <c r="F51" s="77">
        <f t="shared" si="0"/>
        <v>0.99999999999999989</v>
      </c>
      <c r="G51" s="77">
        <f t="shared" si="0"/>
        <v>0.99999999999999978</v>
      </c>
      <c r="H51" s="77">
        <f t="shared" si="0"/>
        <v>1</v>
      </c>
      <c r="I51" s="77">
        <f t="shared" si="0"/>
        <v>1.0000000000000002</v>
      </c>
      <c r="J51" s="77">
        <f t="shared" si="0"/>
        <v>1</v>
      </c>
      <c r="K51" s="77">
        <f t="shared" si="0"/>
        <v>1.0000000000000002</v>
      </c>
      <c r="L51" s="77">
        <f t="shared" si="0"/>
        <v>1</v>
      </c>
      <c r="M51" s="77">
        <f t="shared" si="0"/>
        <v>1.0000000000000002</v>
      </c>
      <c r="N51" s="77">
        <f t="shared" si="0"/>
        <v>1</v>
      </c>
      <c r="O51" s="77">
        <f t="shared" si="0"/>
        <v>0.99999999999999989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3.8829754733196147E-3</v>
      </c>
      <c r="F56" s="201">
        <f t="shared" si="5"/>
        <v>3.6542000780821801E-2</v>
      </c>
      <c r="G56" s="201">
        <f t="shared" si="5"/>
        <v>4.0554629192938729E-2</v>
      </c>
      <c r="H56" s="201">
        <f t="shared" si="5"/>
        <v>2.5146757015772343E-3</v>
      </c>
      <c r="I56" s="201">
        <f t="shared" si="5"/>
        <v>3.5786847456668021E-3</v>
      </c>
      <c r="J56" s="201">
        <f t="shared" si="5"/>
        <v>3.1776083802872459E-3</v>
      </c>
      <c r="K56" s="201">
        <f t="shared" si="5"/>
        <v>2.2563087752995735E-3</v>
      </c>
      <c r="L56" s="201">
        <f t="shared" si="5"/>
        <v>6.7121904167027915E-2</v>
      </c>
      <c r="M56" s="201">
        <f t="shared" si="5"/>
        <v>0.10023198642003213</v>
      </c>
      <c r="N56" s="201">
        <f t="shared" si="5"/>
        <v>9.8217931030378028E-2</v>
      </c>
      <c r="O56" s="201">
        <f t="shared" si="5"/>
        <v>0.10075930033809471</v>
      </c>
      <c r="P56" s="201">
        <f t="shared" si="5"/>
        <v>0.15015045852991613</v>
      </c>
      <c r="Q56" s="201">
        <f t="shared" si="5"/>
        <v>0.15945323886409762</v>
      </c>
    </row>
    <row r="57" spans="1:17" x14ac:dyDescent="0.25">
      <c r="A57" s="127" t="s">
        <v>314</v>
      </c>
      <c r="B57" s="200">
        <f t="shared" ref="B57:Q57" si="6">IF(B$15=0,0,B$15/B$5)</f>
        <v>0.89258158042990987</v>
      </c>
      <c r="C57" s="200">
        <f t="shared" si="6"/>
        <v>0.88679005920914411</v>
      </c>
      <c r="D57" s="200">
        <f t="shared" si="6"/>
        <v>0.88352960288401339</v>
      </c>
      <c r="E57" s="200">
        <f t="shared" si="6"/>
        <v>0.91474073183810944</v>
      </c>
      <c r="F57" s="200">
        <f t="shared" si="6"/>
        <v>0.86727132297150711</v>
      </c>
      <c r="G57" s="200">
        <f t="shared" si="6"/>
        <v>0.84222653130243552</v>
      </c>
      <c r="H57" s="200">
        <f t="shared" si="6"/>
        <v>0.90286943581009216</v>
      </c>
      <c r="I57" s="200">
        <f t="shared" si="6"/>
        <v>0.91110493875608933</v>
      </c>
      <c r="J57" s="200">
        <f t="shared" si="6"/>
        <v>0.889631528100436</v>
      </c>
      <c r="K57" s="200">
        <f t="shared" si="6"/>
        <v>0.91598303815602189</v>
      </c>
      <c r="L57" s="200">
        <f t="shared" si="6"/>
        <v>0.57356974030794527</v>
      </c>
      <c r="M57" s="200">
        <f t="shared" si="6"/>
        <v>0.12800853236261789</v>
      </c>
      <c r="N57" s="200">
        <f t="shared" si="6"/>
        <v>0.18945199496733528</v>
      </c>
      <c r="O57" s="200">
        <f t="shared" si="6"/>
        <v>8.7220270701036558E-3</v>
      </c>
      <c r="P57" s="200">
        <f t="shared" si="6"/>
        <v>1.1801746611646891E-2</v>
      </c>
      <c r="Q57" s="200">
        <f t="shared" si="6"/>
        <v>1.9085971318775319E-2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0.10741841957009005</v>
      </c>
      <c r="C59" s="200">
        <f t="shared" si="8"/>
        <v>0.11320994079085586</v>
      </c>
      <c r="D59" s="200">
        <f t="shared" si="8"/>
        <v>0.11647039711598667</v>
      </c>
      <c r="E59" s="200">
        <f t="shared" si="8"/>
        <v>8.1376292688570703E-2</v>
      </c>
      <c r="F59" s="200">
        <f t="shared" si="8"/>
        <v>9.6186676247671035E-2</v>
      </c>
      <c r="G59" s="200">
        <f t="shared" si="8"/>
        <v>0.11721883950462557</v>
      </c>
      <c r="H59" s="200">
        <f t="shared" si="8"/>
        <v>9.461588848833058E-2</v>
      </c>
      <c r="I59" s="200">
        <f t="shared" si="8"/>
        <v>8.5316376498244056E-2</v>
      </c>
      <c r="J59" s="200">
        <f t="shared" si="8"/>
        <v>0.10719086351927676</v>
      </c>
      <c r="K59" s="200">
        <f t="shared" si="8"/>
        <v>8.1760653068678718E-2</v>
      </c>
      <c r="L59" s="200">
        <f t="shared" si="8"/>
        <v>0.35930835552502693</v>
      </c>
      <c r="M59" s="200">
        <f t="shared" si="8"/>
        <v>0.77175948121735016</v>
      </c>
      <c r="N59" s="200">
        <f t="shared" si="8"/>
        <v>0.71233007400228676</v>
      </c>
      <c r="O59" s="200">
        <f t="shared" si="8"/>
        <v>0.89051867259180151</v>
      </c>
      <c r="P59" s="200">
        <f t="shared" si="8"/>
        <v>0.83804779485843695</v>
      </c>
      <c r="Q59" s="200">
        <f t="shared" si="8"/>
        <v>0.82146078981712689</v>
      </c>
    </row>
    <row r="60" spans="1:17" x14ac:dyDescent="0.25">
      <c r="A60" s="142" t="s">
        <v>318</v>
      </c>
      <c r="B60" s="199">
        <f t="shared" ref="B60:Q60" si="9">IF(B$28=0,0,B$28/B$5)</f>
        <v>2.080494875956399E-3</v>
      </c>
      <c r="C60" s="199">
        <f t="shared" si="9"/>
        <v>4.4810507237347114E-3</v>
      </c>
      <c r="D60" s="199">
        <f t="shared" si="9"/>
        <v>4.8547037292854048E-3</v>
      </c>
      <c r="E60" s="199">
        <f t="shared" si="9"/>
        <v>4.1948165168567454E-3</v>
      </c>
      <c r="F60" s="199">
        <f t="shared" si="9"/>
        <v>2.5629009294056891E-2</v>
      </c>
      <c r="G60" s="199">
        <f t="shared" si="9"/>
        <v>4.8698714924088442E-2</v>
      </c>
      <c r="H60" s="199">
        <f t="shared" si="9"/>
        <v>2.4536250975540222E-3</v>
      </c>
      <c r="I60" s="199">
        <f t="shared" si="9"/>
        <v>5.3816516718283702E-3</v>
      </c>
      <c r="J60" s="199">
        <f t="shared" si="9"/>
        <v>5.8612266000098914E-3</v>
      </c>
      <c r="K60" s="199">
        <f t="shared" si="9"/>
        <v>5.4072944277770273E-3</v>
      </c>
      <c r="L60" s="199">
        <f t="shared" si="9"/>
        <v>0.3126450546186178</v>
      </c>
      <c r="M60" s="199">
        <f t="shared" si="9"/>
        <v>0.76134522773700153</v>
      </c>
      <c r="N60" s="199">
        <f t="shared" si="9"/>
        <v>0.69691703034392727</v>
      </c>
      <c r="O60" s="199">
        <f t="shared" si="9"/>
        <v>0.88980908394880998</v>
      </c>
      <c r="P60" s="199">
        <f t="shared" si="9"/>
        <v>0.83721915286781678</v>
      </c>
      <c r="Q60" s="199">
        <f t="shared" si="9"/>
        <v>0.8200965315422678</v>
      </c>
    </row>
    <row r="61" spans="1:17" x14ac:dyDescent="0.25">
      <c r="A61" s="142" t="s">
        <v>317</v>
      </c>
      <c r="B61" s="199">
        <f t="shared" ref="B61:Q61" si="10">IF(B$34=0,0,B$34/B$5)</f>
        <v>0.10533792469413365</v>
      </c>
      <c r="C61" s="199">
        <f t="shared" si="10"/>
        <v>0.10872889006712116</v>
      </c>
      <c r="D61" s="199">
        <f t="shared" si="10"/>
        <v>0.11161569338670127</v>
      </c>
      <c r="E61" s="199">
        <f t="shared" si="10"/>
        <v>7.7181476171713961E-2</v>
      </c>
      <c r="F61" s="199">
        <f t="shared" si="10"/>
        <v>7.0557666953614137E-2</v>
      </c>
      <c r="G61" s="199">
        <f t="shared" si="10"/>
        <v>6.8520124580537134E-2</v>
      </c>
      <c r="H61" s="199">
        <f t="shared" si="10"/>
        <v>9.2162263390776558E-2</v>
      </c>
      <c r="I61" s="199">
        <f t="shared" si="10"/>
        <v>7.9934724826415685E-2</v>
      </c>
      <c r="J61" s="199">
        <f t="shared" si="10"/>
        <v>0.10132963691926686</v>
      </c>
      <c r="K61" s="199">
        <f t="shared" si="10"/>
        <v>7.6353358640901703E-2</v>
      </c>
      <c r="L61" s="199">
        <f t="shared" si="10"/>
        <v>4.6663300906409112E-2</v>
      </c>
      <c r="M61" s="199">
        <f t="shared" si="10"/>
        <v>1.0414253480348577E-2</v>
      </c>
      <c r="N61" s="199">
        <f t="shared" si="10"/>
        <v>1.5413043658359479E-2</v>
      </c>
      <c r="O61" s="199">
        <f t="shared" si="10"/>
        <v>7.095886429914841E-4</v>
      </c>
      <c r="P61" s="199">
        <f t="shared" si="10"/>
        <v>8.2864199062021159E-4</v>
      </c>
      <c r="Q61" s="199">
        <f t="shared" si="10"/>
        <v>1.364258274859046E-3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1.1829294516041042</v>
      </c>
      <c r="C68" s="230">
        <f>IF(C$5=0,0,C$5/WWP_fec!C$5)</f>
        <v>1.1183780266068917</v>
      </c>
      <c r="D68" s="230">
        <f>IF(D$5=0,0,D$5/WWP_fec!D$5)</f>
        <v>1.0867605625791164</v>
      </c>
      <c r="E68" s="230">
        <f>IF(E$5=0,0,E$5/WWP_fec!E$5)</f>
        <v>0.73497868924571341</v>
      </c>
      <c r="F68" s="230">
        <f>IF(F$5=0,0,F$5/WWP_fec!F$5)</f>
        <v>0.67186209937625108</v>
      </c>
      <c r="G68" s="230">
        <f>IF(G$5=0,0,G$5/WWP_fec!G$5)</f>
        <v>0.68351728851324878</v>
      </c>
      <c r="H68" s="230">
        <f>IF(H$5=0,0,H$5/WWP_fec!H$5)</f>
        <v>0.85696957553312347</v>
      </c>
      <c r="I68" s="230">
        <f>IF(I$5=0,0,I$5/WWP_fec!I$5)</f>
        <v>0.58339507609142505</v>
      </c>
      <c r="J68" s="230">
        <f>IF(J$5=0,0,J$5/WWP_fec!J$5)</f>
        <v>0.69007846374538862</v>
      </c>
      <c r="K68" s="230">
        <f>IF(K$5=0,0,K$5/WWP_fec!K$5)</f>
        <v>0.42721060440806757</v>
      </c>
      <c r="L68" s="230">
        <f>IF(L$5=0,0,L$5/WWP_fec!L$5)</f>
        <v>0.44154036772526267</v>
      </c>
      <c r="M68" s="230">
        <f>IF(M$5=0,0,M$5/WWP_fec!M$5)</f>
        <v>0.29627959488957517</v>
      </c>
      <c r="N68" s="230">
        <f>IF(N$5=0,0,N$5/WWP_fec!N$5)</f>
        <v>0.29997967361443734</v>
      </c>
      <c r="O68" s="230">
        <f>IF(O$5=0,0,O$5/WWP_fec!O$5)</f>
        <v>0.29303112633897593</v>
      </c>
      <c r="P68" s="230">
        <f>IF(P$5=0,0,P$5/WWP_fec!P$5)</f>
        <v>0.19614478515030062</v>
      </c>
      <c r="Q68" s="230">
        <f>IF(Q$5=0,0,Q$5/WWP_fec!Q$5)</f>
        <v>0.18397783050344185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</v>
      </c>
      <c r="C73" s="273">
        <f>IF(C$10=0,0,C$10/WWP_fec!C$10)</f>
        <v>0</v>
      </c>
      <c r="D73" s="273">
        <f>IF(D$10=0,0,D$10/WWP_fec!D$10)</f>
        <v>0</v>
      </c>
      <c r="E73" s="273">
        <f>IF(E$10=0,0,E$10/WWP_fec!E$10)</f>
        <v>0.12726482715852799</v>
      </c>
      <c r="F73" s="273">
        <f>IF(F$10=0,0,F$10/WWP_fec!F$10)</f>
        <v>1.0948168250962653</v>
      </c>
      <c r="G73" s="273">
        <f>IF(G$10=0,0,G$10/WWP_fec!G$10)</f>
        <v>1.2361151706140632</v>
      </c>
      <c r="H73" s="273">
        <f>IF(H$10=0,0,H$10/WWP_fec!H$10)</f>
        <v>9.6098450888677703E-2</v>
      </c>
      <c r="I73" s="273">
        <f>IF(I$10=0,0,I$10/WWP_fec!I$10)</f>
        <v>9.3101182955013587E-2</v>
      </c>
      <c r="J73" s="273">
        <f>IF(J$10=0,0,J$10/WWP_fec!J$10)</f>
        <v>9.7784010176371672E-2</v>
      </c>
      <c r="K73" s="273">
        <f>IF(K$10=0,0,K$10/WWP_fec!K$10)</f>
        <v>4.2984269914471587E-2</v>
      </c>
      <c r="L73" s="273">
        <f>IF(L$10=0,0,L$10/WWP_fec!L$10)</f>
        <v>1.3216111110711219</v>
      </c>
      <c r="M73" s="273">
        <f>IF(M$10=0,0,M$10/WWP_fec!M$10)</f>
        <v>1.3242716364804921</v>
      </c>
      <c r="N73" s="273">
        <f>IF(N$10=0,0,N$10/WWP_fec!N$10)</f>
        <v>1.3138676134425</v>
      </c>
      <c r="O73" s="273">
        <f>IF(O$10=0,0,O$10/WWP_fec!O$10)</f>
        <v>1.3166425780496898</v>
      </c>
      <c r="P73" s="273">
        <f>IF(P$10=0,0,P$10/WWP_fec!P$10)</f>
        <v>1.3133256510981359</v>
      </c>
      <c r="Q73" s="273">
        <f>IF(Q$10=0,0,Q$10/WWP_fec!Q$10)</f>
        <v>1.3081809973338983</v>
      </c>
    </row>
    <row r="74" spans="1:17" x14ac:dyDescent="0.25">
      <c r="A74" s="127" t="s">
        <v>314</v>
      </c>
      <c r="B74" s="296">
        <f>IF(B$15=0,0,B$15/WWP_fec!B$15)</f>
        <v>2.6328361722762699</v>
      </c>
      <c r="C74" s="296">
        <f>IF(C$15=0,0,C$15/WWP_fec!C$15)</f>
        <v>2.5692940660025476</v>
      </c>
      <c r="D74" s="296">
        <f>IF(D$15=0,0,D$15/WWP_fec!D$15)</f>
        <v>2.5629454636090019</v>
      </c>
      <c r="E74" s="296">
        <f>IF(E$15=0,0,E$15/WWP_fec!E$15)</f>
        <v>1.1985828548334971</v>
      </c>
      <c r="F74" s="296">
        <f>IF(F$15=0,0,F$15/WWP_fec!F$15)</f>
        <v>1.0016236911668939</v>
      </c>
      <c r="G74" s="296">
        <f>IF(G$15=0,0,G$15/WWP_fec!G$15)</f>
        <v>0.98957310029250689</v>
      </c>
      <c r="H74" s="296">
        <f>IF(H$15=0,0,H$15/WWP_fec!H$15)</f>
        <v>1.6687787819260336</v>
      </c>
      <c r="I74" s="296">
        <f>IF(I$15=0,0,I$15/WWP_fec!I$15)</f>
        <v>0.98532267471458068</v>
      </c>
      <c r="J74" s="296">
        <f>IF(J$15=0,0,J$15/WWP_fec!J$15)</f>
        <v>1.4774581703068108</v>
      </c>
      <c r="K74" s="296">
        <f>IF(K$15=0,0,K$15/WWP_fec!K$15)</f>
        <v>0.68920814862538848</v>
      </c>
      <c r="L74" s="296">
        <f>IF(L$15=0,0,L$15/WWP_fec!L$15)</f>
        <v>0.43533752669194148</v>
      </c>
      <c r="M74" s="296">
        <f>IF(M$15=0,0,M$15/WWP_fec!M$15)</f>
        <v>6.519437403215235E-2</v>
      </c>
      <c r="N74" s="296">
        <f>IF(N$15=0,0,N$15/WWP_fec!N$15)</f>
        <v>9.7692330574563641E-2</v>
      </c>
      <c r="O74" s="296">
        <f>IF(O$15=0,0,O$15/WWP_fec!O$15)</f>
        <v>4.3933989703898871E-3</v>
      </c>
      <c r="P74" s="296">
        <f>IF(P$15=0,0,P$15/WWP_fec!P$15)</f>
        <v>3.4341869744072147E-3</v>
      </c>
      <c r="Q74" s="296">
        <f>IF(Q$15=0,0,Q$15/WWP_fec!Q$15)</f>
        <v>5.3032527211003154E-3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2.0385097778495611</v>
      </c>
      <c r="C76" s="296">
        <f>IF(C$27=0,0,C$27/WWP_fec!C$27)</f>
        <v>1.9833547551370605</v>
      </c>
      <c r="D76" s="296">
        <f>IF(D$27=0,0,D$27/WWP_fec!D$27)</f>
        <v>1.9664379016221625</v>
      </c>
      <c r="E76" s="296">
        <f>IF(E$27=0,0,E$27/WWP_fec!E$27)</f>
        <v>1.0595731046373837</v>
      </c>
      <c r="F76" s="296">
        <f>IF(F$27=0,0,F$27/WWP_fec!F$27)</f>
        <v>1.0536440370544939</v>
      </c>
      <c r="G76" s="296">
        <f>IF(G$27=0,0,G$27/WWP_fec!G$27)</f>
        <v>1.1796761635887243</v>
      </c>
      <c r="H76" s="296">
        <f>IF(H$27=0,0,H$27/WWP_fec!H$27)</f>
        <v>1.3556887049142126</v>
      </c>
      <c r="I76" s="296">
        <f>IF(I$27=0,0,I$27/WWP_fec!I$27)</f>
        <v>0.8688127114209826</v>
      </c>
      <c r="J76" s="296">
        <f>IF(J$27=0,0,J$27/WWP_fec!J$27)</f>
        <v>1.1862429154705416</v>
      </c>
      <c r="K76" s="296">
        <f>IF(K$27=0,0,K$27/WWP_fec!K$27)</f>
        <v>0.62480763989464772</v>
      </c>
      <c r="L76" s="296">
        <f>IF(L$27=0,0,L$27/WWP_fec!L$27)</f>
        <v>1.470970093758776</v>
      </c>
      <c r="M76" s="296">
        <f>IF(M$27=0,0,M$27/WWP_fec!M$27)</f>
        <v>1.592520862149412</v>
      </c>
      <c r="N76" s="296">
        <f>IF(N$27=0,0,N$27/WWP_fec!N$27)</f>
        <v>1.5466346271691114</v>
      </c>
      <c r="O76" s="296">
        <f>IF(O$27=0,0,O$27/WWP_fec!O$27)</f>
        <v>1.649469240833394</v>
      </c>
      <c r="P76" s="296">
        <f>IF(P$27=0,0,P$27/WWP_fec!P$27)</f>
        <v>1.4028459935319784</v>
      </c>
      <c r="Q76" s="296">
        <f>IF(Q$27=0,0,Q$27/WWP_fec!Q$27)</f>
        <v>1.3402437185160456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41350.432971610215</v>
      </c>
      <c r="C3" s="46">
        <v>41491.702526637542</v>
      </c>
      <c r="D3" s="46">
        <v>40511.496346454667</v>
      </c>
      <c r="E3" s="46">
        <v>40427.157271540884</v>
      </c>
      <c r="F3" s="46">
        <v>41094.091443940153</v>
      </c>
      <c r="G3" s="46">
        <v>41609.966659350539</v>
      </c>
      <c r="H3" s="46">
        <v>44429.381830316175</v>
      </c>
      <c r="I3" s="46">
        <v>45068.74313087116</v>
      </c>
      <c r="J3" s="46">
        <v>44815.161778482383</v>
      </c>
      <c r="K3" s="46">
        <v>39426.317170127324</v>
      </c>
      <c r="L3" s="46">
        <v>44276</v>
      </c>
      <c r="M3" s="46">
        <v>47896.263875548335</v>
      </c>
      <c r="N3" s="46">
        <v>47162.760746970554</v>
      </c>
      <c r="O3" s="46">
        <v>46351.980571942142</v>
      </c>
      <c r="P3" s="46">
        <v>47261.944976166342</v>
      </c>
      <c r="Q3" s="46">
        <v>48704.3445534739</v>
      </c>
    </row>
    <row r="5" spans="1:17" x14ac:dyDescent="0.25">
      <c r="A5" s="31" t="s">
        <v>257</v>
      </c>
      <c r="B5" s="46">
        <v>51444.017032304466</v>
      </c>
      <c r="C5" s="46">
        <v>51408.809890042168</v>
      </c>
      <c r="D5" s="46">
        <v>51600.358643111518</v>
      </c>
      <c r="E5" s="46">
        <v>32372.495347494267</v>
      </c>
      <c r="F5" s="46">
        <v>34118.512009463215</v>
      </c>
      <c r="G5" s="46">
        <v>32848.908278686999</v>
      </c>
      <c r="H5" s="46">
        <v>34955.350636898118</v>
      </c>
      <c r="I5" s="46">
        <v>39140.54593660753</v>
      </c>
      <c r="J5" s="46">
        <v>33206.410450059004</v>
      </c>
      <c r="K5" s="46">
        <v>27863.796350310819</v>
      </c>
      <c r="L5" s="46">
        <v>30701.17784288984</v>
      </c>
      <c r="M5" s="46">
        <v>29926.453908482756</v>
      </c>
      <c r="N5" s="46">
        <v>29777.2666847275</v>
      </c>
      <c r="O5" s="46">
        <v>29950.255047065399</v>
      </c>
      <c r="P5" s="46">
        <v>29587.891911118862</v>
      </c>
      <c r="Q5" s="46">
        <v>31072.791925781501</v>
      </c>
    </row>
    <row r="6" spans="1:17" x14ac:dyDescent="0.25">
      <c r="A6" s="294" t="s">
        <v>256</v>
      </c>
      <c r="B6" s="293">
        <v>64305.02129038058</v>
      </c>
      <c r="C6" s="293">
        <v>63313.372215111413</v>
      </c>
      <c r="D6" s="293">
        <v>65563.807177715295</v>
      </c>
      <c r="E6" s="293">
        <v>34665.074483432487</v>
      </c>
      <c r="F6" s="293">
        <v>36673.670735286934</v>
      </c>
      <c r="G6" s="293">
        <v>35775.593507059391</v>
      </c>
      <c r="H6" s="293">
        <v>37468.469924968354</v>
      </c>
      <c r="I6" s="293">
        <v>41522.034519270106</v>
      </c>
      <c r="J6" s="293">
        <v>35141.122977891238</v>
      </c>
      <c r="K6" s="293">
        <v>30167.735736548701</v>
      </c>
      <c r="L6" s="293">
        <v>32352.917856290002</v>
      </c>
      <c r="M6" s="293">
        <v>31629.823537698114</v>
      </c>
      <c r="N6" s="293">
        <v>31458.51837734248</v>
      </c>
      <c r="O6" s="293">
        <v>31701.582305411561</v>
      </c>
      <c r="P6" s="293">
        <v>31204.751179043527</v>
      </c>
      <c r="Q6" s="293">
        <v>33136.311466028805</v>
      </c>
    </row>
    <row r="7" spans="1:17" x14ac:dyDescent="0.25">
      <c r="A7" s="292" t="s">
        <v>255</v>
      </c>
      <c r="B7" s="291"/>
      <c r="C7" s="291">
        <v>0</v>
      </c>
      <c r="D7" s="291">
        <v>2250.434962603882</v>
      </c>
      <c r="E7" s="291">
        <v>12272.491620093566</v>
      </c>
      <c r="F7" s="291">
        <v>2008.5962518544475</v>
      </c>
      <c r="G7" s="291">
        <v>1407.2943511330227</v>
      </c>
      <c r="H7" s="291">
        <v>1692.876417908963</v>
      </c>
      <c r="I7" s="291">
        <v>4053.5645943017516</v>
      </c>
      <c r="J7" s="291">
        <v>2660.0356619885911</v>
      </c>
      <c r="K7" s="291">
        <v>0</v>
      </c>
      <c r="L7" s="291">
        <v>2185.182119741301</v>
      </c>
      <c r="M7" s="291">
        <v>2349.777933098072</v>
      </c>
      <c r="N7" s="291">
        <v>1168.5258408561319</v>
      </c>
      <c r="O7" s="291">
        <v>1177.5544440955421</v>
      </c>
      <c r="P7" s="291">
        <v>1706.9472420954569</v>
      </c>
      <c r="Q7" s="291">
        <v>2331.7742994630671</v>
      </c>
    </row>
    <row r="8" spans="1:17" x14ac:dyDescent="0.25">
      <c r="A8" s="290" t="s">
        <v>254</v>
      </c>
      <c r="B8" s="289"/>
      <c r="C8" s="289">
        <f>B6+C7-C6</f>
        <v>991.64907526916795</v>
      </c>
      <c r="D8" s="289">
        <f t="shared" ref="D8:Q8" si="0">C6+D7-D6</f>
        <v>0</v>
      </c>
      <c r="E8" s="289">
        <f t="shared" si="0"/>
        <v>43171.224314376377</v>
      </c>
      <c r="F8" s="289">
        <f t="shared" si="0"/>
        <v>0</v>
      </c>
      <c r="G8" s="289">
        <f t="shared" si="0"/>
        <v>2305.3715793605661</v>
      </c>
      <c r="H8" s="289">
        <f t="shared" si="0"/>
        <v>0</v>
      </c>
      <c r="I8" s="289">
        <f t="shared" si="0"/>
        <v>0</v>
      </c>
      <c r="J8" s="289">
        <f t="shared" si="0"/>
        <v>9040.947203367461</v>
      </c>
      <c r="K8" s="289">
        <f t="shared" si="0"/>
        <v>4973.3872413425379</v>
      </c>
      <c r="L8" s="289">
        <f t="shared" si="0"/>
        <v>0</v>
      </c>
      <c r="M8" s="289">
        <f t="shared" si="0"/>
        <v>3072.8722516899616</v>
      </c>
      <c r="N8" s="289">
        <f t="shared" si="0"/>
        <v>1339.8310012117654</v>
      </c>
      <c r="O8" s="289">
        <f t="shared" si="0"/>
        <v>934.49051602646068</v>
      </c>
      <c r="P8" s="289">
        <f t="shared" si="0"/>
        <v>2203.7783684634887</v>
      </c>
      <c r="Q8" s="289">
        <f t="shared" si="0"/>
        <v>400.21401247778704</v>
      </c>
    </row>
    <row r="9" spans="1:17" x14ac:dyDescent="0.25">
      <c r="A9" s="288" t="s">
        <v>253</v>
      </c>
      <c r="B9" s="287">
        <f>B6-B5</f>
        <v>12861.004258076115</v>
      </c>
      <c r="C9" s="287">
        <f t="shared" ref="C9:Q9" si="1">C6-C5</f>
        <v>11904.562325069244</v>
      </c>
      <c r="D9" s="287">
        <f t="shared" si="1"/>
        <v>13963.448534603776</v>
      </c>
      <c r="E9" s="287">
        <f t="shared" si="1"/>
        <v>2292.5791359382201</v>
      </c>
      <c r="F9" s="287">
        <f t="shared" si="1"/>
        <v>2555.1587258237196</v>
      </c>
      <c r="G9" s="287">
        <f t="shared" si="1"/>
        <v>2926.6852283723929</v>
      </c>
      <c r="H9" s="287">
        <f t="shared" si="1"/>
        <v>2513.1192880702365</v>
      </c>
      <c r="I9" s="287">
        <f t="shared" si="1"/>
        <v>2381.4885826625759</v>
      </c>
      <c r="J9" s="287">
        <f t="shared" si="1"/>
        <v>1934.7125278322346</v>
      </c>
      <c r="K9" s="287">
        <f t="shared" si="1"/>
        <v>2303.939386237882</v>
      </c>
      <c r="L9" s="287">
        <f t="shared" si="1"/>
        <v>1651.7400134001618</v>
      </c>
      <c r="M9" s="287">
        <f t="shared" si="1"/>
        <v>1703.3696292153581</v>
      </c>
      <c r="N9" s="287">
        <f t="shared" si="1"/>
        <v>1681.2516926149801</v>
      </c>
      <c r="O9" s="287">
        <f t="shared" si="1"/>
        <v>1751.3272583461621</v>
      </c>
      <c r="P9" s="287">
        <f t="shared" si="1"/>
        <v>1616.8592679246649</v>
      </c>
      <c r="Q9" s="287">
        <f t="shared" si="1"/>
        <v>2063.5195402473037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6122.2241598982419</v>
      </c>
      <c r="C12" s="38">
        <v>6022.1866400000008</v>
      </c>
      <c r="D12" s="38">
        <v>6013.5140000000001</v>
      </c>
      <c r="E12" s="38">
        <v>3533.72613</v>
      </c>
      <c r="F12" s="38">
        <v>3762.5815899999998</v>
      </c>
      <c r="G12" s="38">
        <v>3546.3170105635745</v>
      </c>
      <c r="H12" s="38">
        <v>3726.8429899999996</v>
      </c>
      <c r="I12" s="38">
        <v>4158.8671899999999</v>
      </c>
      <c r="J12" s="38">
        <v>3594.24514</v>
      </c>
      <c r="K12" s="38">
        <v>2962.1989800000001</v>
      </c>
      <c r="L12" s="38">
        <v>3212.614786277893</v>
      </c>
      <c r="M12" s="38">
        <v>3035.2271093157165</v>
      </c>
      <c r="N12" s="38">
        <v>2976.9166044956946</v>
      </c>
      <c r="O12" s="38">
        <v>2974.5855380704065</v>
      </c>
      <c r="P12" s="38">
        <v>2912.1588071969554</v>
      </c>
      <c r="Q12" s="38">
        <v>2989.5930529474367</v>
      </c>
    </row>
    <row r="13" spans="1:17" x14ac:dyDescent="0.25">
      <c r="A13" s="55" t="s">
        <v>33</v>
      </c>
      <c r="B13" s="54">
        <v>64.650738018504214</v>
      </c>
      <c r="C13" s="54">
        <v>75.703420000000008</v>
      </c>
      <c r="D13" s="54">
        <v>74.795190000000005</v>
      </c>
      <c r="E13" s="54">
        <v>93.105060000000009</v>
      </c>
      <c r="F13" s="54">
        <v>202.23555999999999</v>
      </c>
      <c r="G13" s="54">
        <v>84.648567489797372</v>
      </c>
      <c r="H13" s="54">
        <v>96.29092</v>
      </c>
      <c r="I13" s="54">
        <v>75.611770000000007</v>
      </c>
      <c r="J13" s="54">
        <v>65.904480000000007</v>
      </c>
      <c r="K13" s="54">
        <v>57.603569999999998</v>
      </c>
      <c r="L13" s="54">
        <v>59.475199511251823</v>
      </c>
      <c r="M13" s="54">
        <v>71.177194415336913</v>
      </c>
      <c r="N13" s="54">
        <v>54.839512149548568</v>
      </c>
      <c r="O13" s="54">
        <v>72.327087097786716</v>
      </c>
      <c r="P13" s="54">
        <v>68.401174387465772</v>
      </c>
      <c r="Q13" s="54">
        <v>59.236477842789178</v>
      </c>
    </row>
    <row r="14" spans="1:17" x14ac:dyDescent="0.25">
      <c r="A14" s="52" t="s">
        <v>32</v>
      </c>
      <c r="B14" s="51">
        <v>1483.9175265278059</v>
      </c>
      <c r="C14" s="51">
        <v>1032.5896300000002</v>
      </c>
      <c r="D14" s="51">
        <v>928.81814999999995</v>
      </c>
      <c r="E14" s="51">
        <v>383.30084999999997</v>
      </c>
      <c r="F14" s="51">
        <v>334.01867999999996</v>
      </c>
      <c r="G14" s="51">
        <v>314.62798661817618</v>
      </c>
      <c r="H14" s="51">
        <v>318.86966999999999</v>
      </c>
      <c r="I14" s="51">
        <v>395.10199</v>
      </c>
      <c r="J14" s="51">
        <v>624.70387000000017</v>
      </c>
      <c r="K14" s="51">
        <v>299.88824999999997</v>
      </c>
      <c r="L14" s="51">
        <v>391.29914839696556</v>
      </c>
      <c r="M14" s="51">
        <v>260.31616087356389</v>
      </c>
      <c r="N14" s="51">
        <v>228.61478643706423</v>
      </c>
      <c r="O14" s="51">
        <v>199.20089629423464</v>
      </c>
      <c r="P14" s="51">
        <v>207.60443085696079</v>
      </c>
      <c r="Q14" s="51">
        <v>220.63154772744093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25.206910000000001</v>
      </c>
      <c r="F15" s="51">
        <v>0</v>
      </c>
      <c r="G15" s="51">
        <v>18.799943796191897</v>
      </c>
      <c r="H15" s="51">
        <v>41.98565</v>
      </c>
      <c r="I15" s="51">
        <v>44.901240000000001</v>
      </c>
      <c r="J15" s="51">
        <v>27.210419999999999</v>
      </c>
      <c r="K15" s="51">
        <v>51.685119999999998</v>
      </c>
      <c r="L15" s="51">
        <v>58.803873740678135</v>
      </c>
      <c r="M15" s="51">
        <v>59.812235319790197</v>
      </c>
      <c r="N15" s="51">
        <v>39.532012867103838</v>
      </c>
      <c r="O15" s="51">
        <v>25.344734040474016</v>
      </c>
      <c r="P15" s="51">
        <v>66.876299974144558</v>
      </c>
      <c r="Q15" s="51">
        <v>87.946191919943345</v>
      </c>
    </row>
    <row r="16" spans="1:17" x14ac:dyDescent="0.25">
      <c r="A16" s="53" t="s">
        <v>30</v>
      </c>
      <c r="B16" s="51">
        <v>250.50127472381322</v>
      </c>
      <c r="C16" s="51">
        <v>253.76732999999999</v>
      </c>
      <c r="D16" s="51">
        <v>181.27352999999999</v>
      </c>
      <c r="E16" s="51">
        <v>30.915849999999999</v>
      </c>
      <c r="F16" s="51">
        <v>30.788040000000002</v>
      </c>
      <c r="G16" s="51">
        <v>18.681479074211474</v>
      </c>
      <c r="H16" s="51">
        <v>18.69669</v>
      </c>
      <c r="I16" s="51">
        <v>75.408869999999993</v>
      </c>
      <c r="J16" s="51">
        <v>48.390529999999998</v>
      </c>
      <c r="K16" s="51">
        <v>37.37941</v>
      </c>
      <c r="L16" s="51">
        <v>47.273284423575674</v>
      </c>
      <c r="M16" s="51">
        <v>14.285358071304163</v>
      </c>
      <c r="N16" s="51">
        <v>23.096977736690985</v>
      </c>
      <c r="O16" s="51">
        <v>15.390642021612354</v>
      </c>
      <c r="P16" s="51">
        <v>17.573725198014607</v>
      </c>
      <c r="Q16" s="51">
        <v>14.09469928511648</v>
      </c>
    </row>
    <row r="17" spans="1:17" x14ac:dyDescent="0.25">
      <c r="A17" s="53" t="s">
        <v>76</v>
      </c>
      <c r="B17" s="51">
        <v>800.24664983750688</v>
      </c>
      <c r="C17" s="51">
        <v>737.72669000000008</v>
      </c>
      <c r="D17" s="51">
        <v>714.14262999999994</v>
      </c>
      <c r="E17" s="51">
        <v>296.97555</v>
      </c>
      <c r="F17" s="51">
        <v>271.33</v>
      </c>
      <c r="G17" s="51">
        <v>243.74816349645312</v>
      </c>
      <c r="H17" s="51">
        <v>229.36786999999998</v>
      </c>
      <c r="I17" s="51">
        <v>245.95256000000001</v>
      </c>
      <c r="J17" s="51">
        <v>523.49822000000006</v>
      </c>
      <c r="K17" s="51">
        <v>188.43761999999998</v>
      </c>
      <c r="L17" s="51">
        <v>271.50918592699838</v>
      </c>
      <c r="M17" s="51">
        <v>172.17286744086016</v>
      </c>
      <c r="N17" s="51">
        <v>155.75677973986052</v>
      </c>
      <c r="O17" s="51">
        <v>146.52173495529516</v>
      </c>
      <c r="P17" s="51">
        <v>112.16772203449467</v>
      </c>
      <c r="Q17" s="51">
        <v>108.39158373418151</v>
      </c>
    </row>
    <row r="18" spans="1:17" x14ac:dyDescent="0.25">
      <c r="A18" s="53" t="s">
        <v>29</v>
      </c>
      <c r="B18" s="51">
        <v>37.258674310649766</v>
      </c>
      <c r="C18" s="51">
        <v>41.095610000000001</v>
      </c>
      <c r="D18" s="51">
        <v>33.401989999999998</v>
      </c>
      <c r="E18" s="51">
        <v>22.00273</v>
      </c>
      <c r="F18" s="51">
        <v>21.0001</v>
      </c>
      <c r="G18" s="51">
        <v>21.022729681184735</v>
      </c>
      <c r="H18" s="51">
        <v>17.207050000000002</v>
      </c>
      <c r="I18" s="51">
        <v>17.216809999999999</v>
      </c>
      <c r="J18" s="51">
        <v>16.20234</v>
      </c>
      <c r="K18" s="51">
        <v>10.497810000000001</v>
      </c>
      <c r="L18" s="51">
        <v>10.51056117066233</v>
      </c>
      <c r="M18" s="51">
        <v>7.643640128234777</v>
      </c>
      <c r="N18" s="51">
        <v>2.8661305615637538</v>
      </c>
      <c r="O18" s="51">
        <v>3.8220206245148165</v>
      </c>
      <c r="P18" s="51">
        <v>3.8213229965270958</v>
      </c>
      <c r="Q18" s="51">
        <v>2.8661726881504994</v>
      </c>
    </row>
    <row r="19" spans="1:17" x14ac:dyDescent="0.25">
      <c r="A19" s="53" t="s">
        <v>28</v>
      </c>
      <c r="B19" s="51">
        <v>395.91092765583596</v>
      </c>
      <c r="C19" s="51">
        <v>0</v>
      </c>
      <c r="D19" s="51">
        <v>0</v>
      </c>
      <c r="E19" s="51">
        <v>8.1998099999999994</v>
      </c>
      <c r="F19" s="51">
        <v>10.900539999999999</v>
      </c>
      <c r="G19" s="51">
        <v>12.375670570134975</v>
      </c>
      <c r="H19" s="51">
        <v>11.612410000000001</v>
      </c>
      <c r="I19" s="51">
        <v>11.622509999999998</v>
      </c>
      <c r="J19" s="51">
        <v>9.4023599999999998</v>
      </c>
      <c r="K19" s="51">
        <v>11.88829</v>
      </c>
      <c r="L19" s="51">
        <v>3.2022431350510696</v>
      </c>
      <c r="M19" s="51">
        <v>6.4020599133745817</v>
      </c>
      <c r="N19" s="51">
        <v>7.3628855318451407</v>
      </c>
      <c r="O19" s="51">
        <v>8.1217646523382907</v>
      </c>
      <c r="P19" s="51">
        <v>7.1653606537798291</v>
      </c>
      <c r="Q19" s="51">
        <v>7.3329001000491036</v>
      </c>
    </row>
    <row r="20" spans="1:17" x14ac:dyDescent="0.25">
      <c r="A20" s="52" t="s">
        <v>27</v>
      </c>
      <c r="B20" s="51">
        <v>994.51847633009061</v>
      </c>
      <c r="C20" s="51">
        <v>963.28928000000008</v>
      </c>
      <c r="D20" s="51">
        <v>881.09994000000006</v>
      </c>
      <c r="E20" s="51">
        <v>744.49751000000003</v>
      </c>
      <c r="F20" s="51">
        <v>768.14735999999994</v>
      </c>
      <c r="G20" s="51">
        <v>770.6841081343066</v>
      </c>
      <c r="H20" s="51">
        <v>780.68434000000002</v>
      </c>
      <c r="I20" s="51">
        <v>877.65822000000003</v>
      </c>
      <c r="J20" s="51">
        <v>840.30486999999994</v>
      </c>
      <c r="K20" s="51">
        <v>719.29670999999996</v>
      </c>
      <c r="L20" s="51">
        <v>803.46077756878231</v>
      </c>
      <c r="M20" s="51">
        <v>727.37959693208711</v>
      </c>
      <c r="N20" s="51">
        <v>736.45744487142349</v>
      </c>
      <c r="O20" s="51">
        <v>774.58380843974101</v>
      </c>
      <c r="P20" s="51">
        <v>741.62855235558538</v>
      </c>
      <c r="Q20" s="51">
        <v>764.71906122825101</v>
      </c>
    </row>
    <row r="21" spans="1:17" x14ac:dyDescent="0.25">
      <c r="A21" s="53" t="s">
        <v>66</v>
      </c>
      <c r="B21" s="51">
        <v>979.54340248321455</v>
      </c>
      <c r="C21" s="51">
        <v>949.98900000000003</v>
      </c>
      <c r="D21" s="51">
        <v>868.49707000000001</v>
      </c>
      <c r="E21" s="51">
        <v>744.49751000000003</v>
      </c>
      <c r="F21" s="51">
        <v>768.14735999999994</v>
      </c>
      <c r="G21" s="51">
        <v>770.6602237930482</v>
      </c>
      <c r="H21" s="51">
        <v>780.68434000000002</v>
      </c>
      <c r="I21" s="51">
        <v>877.65822000000003</v>
      </c>
      <c r="J21" s="51">
        <v>840.30486999999994</v>
      </c>
      <c r="K21" s="51">
        <v>719.29670999999996</v>
      </c>
      <c r="L21" s="51">
        <v>803.34135025545504</v>
      </c>
      <c r="M21" s="51">
        <v>727.140756733226</v>
      </c>
      <c r="N21" s="51">
        <v>736.00363378373322</v>
      </c>
      <c r="O21" s="51">
        <v>773.84338490744381</v>
      </c>
      <c r="P21" s="51">
        <v>741.10309763123723</v>
      </c>
      <c r="Q21" s="51">
        <v>764.19362338197698</v>
      </c>
    </row>
    <row r="22" spans="1:17" x14ac:dyDescent="0.25">
      <c r="A22" s="53" t="s">
        <v>25</v>
      </c>
      <c r="B22" s="51">
        <v>14.975073846876057</v>
      </c>
      <c r="C22" s="51">
        <v>13.300279999999999</v>
      </c>
      <c r="D22" s="51">
        <v>12.602869999999999</v>
      </c>
      <c r="E22" s="51">
        <v>0</v>
      </c>
      <c r="F22" s="51">
        <v>0</v>
      </c>
      <c r="G22" s="51">
        <v>2.3884341258415969E-2</v>
      </c>
      <c r="H22" s="51">
        <v>0</v>
      </c>
      <c r="I22" s="51">
        <v>0</v>
      </c>
      <c r="J22" s="51">
        <v>0</v>
      </c>
      <c r="K22" s="51">
        <v>0</v>
      </c>
      <c r="L22" s="51">
        <v>0.11942731332725105</v>
      </c>
      <c r="M22" s="51">
        <v>0.23884019886115862</v>
      </c>
      <c r="N22" s="51">
        <v>0.45381108769026107</v>
      </c>
      <c r="O22" s="51">
        <v>0.74042353229715052</v>
      </c>
      <c r="P22" s="51">
        <v>0.52545472434819396</v>
      </c>
      <c r="Q22" s="51">
        <v>0.52543784627406154</v>
      </c>
    </row>
    <row r="23" spans="1:17" x14ac:dyDescent="0.25">
      <c r="A23" s="52" t="s">
        <v>24</v>
      </c>
      <c r="B23" s="51">
        <v>453.35335157938636</v>
      </c>
      <c r="C23" s="51">
        <v>635.78769000000023</v>
      </c>
      <c r="D23" s="51">
        <v>758.4934300000001</v>
      </c>
      <c r="E23" s="51">
        <v>64.30001</v>
      </c>
      <c r="F23" s="51">
        <v>102.09012999999999</v>
      </c>
      <c r="G23" s="51">
        <v>113.40458693144623</v>
      </c>
      <c r="H23" s="51">
        <v>101.97877</v>
      </c>
      <c r="I23" s="51">
        <v>146.09653999999998</v>
      </c>
      <c r="J23" s="51">
        <v>181.71477999999999</v>
      </c>
      <c r="K23" s="51">
        <v>131.50785999999999</v>
      </c>
      <c r="L23" s="51">
        <v>112.97736184616197</v>
      </c>
      <c r="M23" s="51">
        <v>103.540131425808</v>
      </c>
      <c r="N23" s="51">
        <v>114.35926079801607</v>
      </c>
      <c r="O23" s="51">
        <v>108.53110854054624</v>
      </c>
      <c r="P23" s="51">
        <v>102.01016927879078</v>
      </c>
      <c r="Q23" s="51">
        <v>151.31051813319897</v>
      </c>
    </row>
    <row r="24" spans="1:17" x14ac:dyDescent="0.25">
      <c r="A24" s="53" t="s">
        <v>23</v>
      </c>
      <c r="B24" s="51">
        <v>334.3842222280914</v>
      </c>
      <c r="C24" s="51">
        <v>334.39364000000023</v>
      </c>
      <c r="D24" s="51">
        <v>334.39343000000008</v>
      </c>
      <c r="E24" s="51">
        <v>62.80301</v>
      </c>
      <c r="F24" s="51">
        <v>101.29581999999999</v>
      </c>
      <c r="G24" s="51">
        <v>112.68804804028116</v>
      </c>
      <c r="H24" s="51">
        <v>100.97094</v>
      </c>
      <c r="I24" s="51">
        <v>144.29693999999998</v>
      </c>
      <c r="J24" s="51">
        <v>180.71691999999999</v>
      </c>
      <c r="K24" s="51">
        <v>125.20411</v>
      </c>
      <c r="L24" s="51">
        <v>108.93829341716997</v>
      </c>
      <c r="M24" s="51">
        <v>100.91242766095381</v>
      </c>
      <c r="N24" s="51">
        <v>113.25965621320479</v>
      </c>
      <c r="O24" s="51">
        <v>104.8522704756774</v>
      </c>
      <c r="P24" s="51">
        <v>98.523260126416488</v>
      </c>
      <c r="Q24" s="51">
        <v>148.65916161246196</v>
      </c>
    </row>
    <row r="25" spans="1:17" x14ac:dyDescent="0.25">
      <c r="A25" s="53" t="s">
        <v>74</v>
      </c>
      <c r="B25" s="51">
        <v>118.96912935129495</v>
      </c>
      <c r="C25" s="51">
        <v>301.39404999999999</v>
      </c>
      <c r="D25" s="51">
        <v>424.1</v>
      </c>
      <c r="E25" s="51">
        <v>1.1980299999999999</v>
      </c>
      <c r="F25" s="51">
        <v>0.79430999999999996</v>
      </c>
      <c r="G25" s="51">
        <v>0.71653889116507319</v>
      </c>
      <c r="H25" s="51">
        <v>0.50366999999999995</v>
      </c>
      <c r="I25" s="51">
        <v>0.60133000000000003</v>
      </c>
      <c r="J25" s="51">
        <v>0.59843000000000002</v>
      </c>
      <c r="K25" s="51">
        <v>2.7012</v>
      </c>
      <c r="L25" s="51">
        <v>1.5763862294974982</v>
      </c>
      <c r="M25" s="51">
        <v>2.0301870737263443</v>
      </c>
      <c r="N25" s="51">
        <v>0.88372921614322719</v>
      </c>
      <c r="O25" s="51">
        <v>3.4633731374688992</v>
      </c>
      <c r="P25" s="51">
        <v>3.3676166005715462</v>
      </c>
      <c r="Q25" s="51">
        <v>2.5796165382729521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0.29897000000000001</v>
      </c>
      <c r="F26" s="51">
        <v>0</v>
      </c>
      <c r="G26" s="51">
        <v>0</v>
      </c>
      <c r="H26" s="51">
        <v>0.50416000000000005</v>
      </c>
      <c r="I26" s="51">
        <v>1.1982699999999999</v>
      </c>
      <c r="J26" s="51">
        <v>0.39943000000000001</v>
      </c>
      <c r="K26" s="51">
        <v>3.6025499999999999</v>
      </c>
      <c r="L26" s="51">
        <v>2.462682199494493</v>
      </c>
      <c r="M26" s="51">
        <v>0.59751669112784711</v>
      </c>
      <c r="N26" s="51">
        <v>0.21587536866804824</v>
      </c>
      <c r="O26" s="51">
        <v>0.21546492739993417</v>
      </c>
      <c r="P26" s="51">
        <v>0.11929255180274176</v>
      </c>
      <c r="Q26" s="51">
        <v>7.1739982464053179E-2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350.29086291986448</v>
      </c>
      <c r="C29" s="51">
        <v>355.96577000000002</v>
      </c>
      <c r="D29" s="51">
        <v>350.74509</v>
      </c>
      <c r="E29" s="51">
        <v>214.00833</v>
      </c>
      <c r="F29" s="51">
        <v>206.30544</v>
      </c>
      <c r="G29" s="51">
        <v>182.3833658119691</v>
      </c>
      <c r="H29" s="51">
        <v>201.00101000000001</v>
      </c>
      <c r="I29" s="51">
        <v>188.91042000000002</v>
      </c>
      <c r="J29" s="51">
        <v>151.40123</v>
      </c>
      <c r="K29" s="51">
        <v>170.39496</v>
      </c>
      <c r="L29" s="51">
        <v>155.01104604870613</v>
      </c>
      <c r="M29" s="51">
        <v>184.17401382966969</v>
      </c>
      <c r="N29" s="51">
        <v>176.43516790293896</v>
      </c>
      <c r="O29" s="51">
        <v>181.068878942693</v>
      </c>
      <c r="P29" s="51">
        <v>149.37301904459451</v>
      </c>
      <c r="Q29" s="51">
        <v>161.60331537936855</v>
      </c>
    </row>
    <row r="30" spans="1:17" x14ac:dyDescent="0.25">
      <c r="A30" s="63" t="s">
        <v>21</v>
      </c>
      <c r="B30" s="62">
        <v>2775.493204522591</v>
      </c>
      <c r="C30" s="62">
        <v>2958.8508499999998</v>
      </c>
      <c r="D30" s="62">
        <v>3019.5621999999998</v>
      </c>
      <c r="E30" s="62">
        <v>2034.5143699999999</v>
      </c>
      <c r="F30" s="62">
        <v>2149.78442</v>
      </c>
      <c r="G30" s="62">
        <v>2080.5683955778786</v>
      </c>
      <c r="H30" s="62">
        <v>2228.0182799999998</v>
      </c>
      <c r="I30" s="62">
        <v>2475.4882499999999</v>
      </c>
      <c r="J30" s="62">
        <v>1730.2159100000001</v>
      </c>
      <c r="K30" s="62">
        <v>1583.5076300000001</v>
      </c>
      <c r="L30" s="62">
        <v>1690.3912529060258</v>
      </c>
      <c r="M30" s="62">
        <v>1688.6400118392507</v>
      </c>
      <c r="N30" s="62">
        <v>1666.2104323367037</v>
      </c>
      <c r="O30" s="62">
        <v>1638.8737587554051</v>
      </c>
      <c r="P30" s="62">
        <v>1643.1414612735584</v>
      </c>
      <c r="Q30" s="62">
        <v>1632.092132636388</v>
      </c>
    </row>
    <row r="32" spans="1:17" x14ac:dyDescent="0.25">
      <c r="A32" s="31" t="s">
        <v>63</v>
      </c>
      <c r="B32" s="70">
        <v>7477.1238517224729</v>
      </c>
      <c r="C32" s="70">
        <v>5663.2783301259478</v>
      </c>
      <c r="D32" s="70">
        <v>5176.6202718915129</v>
      </c>
      <c r="E32" s="70">
        <v>3300.4563677283245</v>
      </c>
      <c r="F32" s="70">
        <v>3645.2317006637281</v>
      </c>
      <c r="G32" s="70">
        <v>3118.9630505533032</v>
      </c>
      <c r="H32" s="70">
        <v>3199.2589966983483</v>
      </c>
      <c r="I32" s="70">
        <v>3541.5738856893604</v>
      </c>
      <c r="J32" s="70">
        <v>4143.7334962616405</v>
      </c>
      <c r="K32" s="70">
        <v>2807.0614131405482</v>
      </c>
      <c r="L32" s="70">
        <v>3286.1949504295776</v>
      </c>
      <c r="M32" s="70">
        <v>2765.7284417023138</v>
      </c>
      <c r="N32" s="70">
        <v>2630.6199577015414</v>
      </c>
      <c r="O32" s="70">
        <v>2711.9846389636245</v>
      </c>
      <c r="P32" s="70">
        <v>2616.7840090678096</v>
      </c>
      <c r="Q32" s="70">
        <v>2659.9370826589738</v>
      </c>
    </row>
    <row r="34" spans="1:17" x14ac:dyDescent="0.25">
      <c r="A34" s="184" t="s">
        <v>252</v>
      </c>
      <c r="B34" s="190">
        <f t="shared" ref="B34:Q34" si="2">IF(B$12=0,"",B$12/B$3*1000)</f>
        <v>148.05707510007332</v>
      </c>
      <c r="C34" s="190">
        <f t="shared" si="2"/>
        <v>145.14195063781187</v>
      </c>
      <c r="D34" s="190">
        <f t="shared" si="2"/>
        <v>148.4396910094946</v>
      </c>
      <c r="E34" s="190">
        <f t="shared" si="2"/>
        <v>87.409710909542554</v>
      </c>
      <c r="F34" s="190">
        <f t="shared" si="2"/>
        <v>91.560160056898894</v>
      </c>
      <c r="G34" s="190">
        <f t="shared" si="2"/>
        <v>85.227585967475193</v>
      </c>
      <c r="H34" s="190">
        <f t="shared" si="2"/>
        <v>83.88239575858799</v>
      </c>
      <c r="I34" s="190">
        <f t="shared" si="2"/>
        <v>92.278304232346386</v>
      </c>
      <c r="J34" s="190">
        <f t="shared" si="2"/>
        <v>80.201543347451363</v>
      </c>
      <c r="K34" s="190">
        <f t="shared" si="2"/>
        <v>75.13253056880518</v>
      </c>
      <c r="L34" s="190">
        <f t="shared" si="2"/>
        <v>72.558830659451914</v>
      </c>
      <c r="M34" s="190">
        <f t="shared" si="2"/>
        <v>63.370853250732132</v>
      </c>
      <c r="N34" s="190">
        <f t="shared" si="2"/>
        <v>63.120066708285584</v>
      </c>
      <c r="O34" s="190">
        <f t="shared" si="2"/>
        <v>64.173860563597742</v>
      </c>
      <c r="P34" s="190">
        <f t="shared" si="2"/>
        <v>61.617413516636347</v>
      </c>
      <c r="Q34" s="190">
        <f t="shared" si="2"/>
        <v>61.382471735454246</v>
      </c>
    </row>
    <row r="35" spans="1:17" x14ac:dyDescent="0.25">
      <c r="A35" s="286" t="s">
        <v>251</v>
      </c>
      <c r="B35" s="285">
        <f t="shared" ref="B35:Q35" si="3">IF(B$12=0,"",B$12/B$5*1000)</f>
        <v>119.00750588846449</v>
      </c>
      <c r="C35" s="285">
        <f t="shared" si="3"/>
        <v>117.14308603682522</v>
      </c>
      <c r="D35" s="285">
        <f t="shared" si="3"/>
        <v>116.54015898594506</v>
      </c>
      <c r="E35" s="285">
        <f t="shared" si="3"/>
        <v>109.15828675139564</v>
      </c>
      <c r="F35" s="285">
        <f t="shared" si="3"/>
        <v>110.27976803198213</v>
      </c>
      <c r="G35" s="285">
        <f t="shared" si="3"/>
        <v>107.95844356460677</v>
      </c>
      <c r="H35" s="285">
        <f t="shared" si="3"/>
        <v>106.61723948110033</v>
      </c>
      <c r="I35" s="285">
        <f t="shared" si="3"/>
        <v>106.25470571452294</v>
      </c>
      <c r="J35" s="285">
        <f t="shared" si="3"/>
        <v>108.23949626851685</v>
      </c>
      <c r="K35" s="285">
        <f t="shared" si="3"/>
        <v>106.30995657441908</v>
      </c>
      <c r="L35" s="285">
        <f t="shared" si="3"/>
        <v>104.64141808233296</v>
      </c>
      <c r="M35" s="285">
        <f t="shared" si="3"/>
        <v>101.42287885486395</v>
      </c>
      <c r="N35" s="285">
        <f t="shared" si="3"/>
        <v>99.972795892059807</v>
      </c>
      <c r="O35" s="285">
        <f t="shared" si="3"/>
        <v>99.317536141044101</v>
      </c>
      <c r="P35" s="285">
        <f t="shared" si="3"/>
        <v>98.424004519990575</v>
      </c>
      <c r="Q35" s="285">
        <f t="shared" si="3"/>
        <v>96.212566289124879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48.374702318002456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48.374702318002441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48.374702318002441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1.2213084095644664</v>
      </c>
      <c r="C37" s="283">
        <f t="shared" si="4"/>
        <v>0.94040232704012428</v>
      </c>
      <c r="D37" s="283">
        <f t="shared" si="4"/>
        <v>0.86083116658438186</v>
      </c>
      <c r="E37" s="283">
        <f t="shared" si="4"/>
        <v>0.93398759448523661</v>
      </c>
      <c r="F37" s="283">
        <f t="shared" si="4"/>
        <v>0.9688113369692346</v>
      </c>
      <c r="G37" s="283">
        <f t="shared" si="4"/>
        <v>0.8794935820071097</v>
      </c>
      <c r="H37" s="283">
        <f t="shared" si="4"/>
        <v>0.85843675338153935</v>
      </c>
      <c r="I37" s="283">
        <f t="shared" si="4"/>
        <v>0.85157176795764922</v>
      </c>
      <c r="J37" s="283">
        <f t="shared" si="4"/>
        <v>1.1528800443092873</v>
      </c>
      <c r="K37" s="283">
        <f t="shared" si="4"/>
        <v>0.94762756725429298</v>
      </c>
      <c r="L37" s="283">
        <f t="shared" si="4"/>
        <v>1.022903512884884</v>
      </c>
      <c r="M37" s="283">
        <f t="shared" si="4"/>
        <v>0.91120971910594184</v>
      </c>
      <c r="N37" s="283">
        <f t="shared" si="4"/>
        <v>0.88367270810637377</v>
      </c>
      <c r="O37" s="283">
        <f t="shared" si="4"/>
        <v>0.91171849128361948</v>
      </c>
      <c r="P37" s="283">
        <f t="shared" si="4"/>
        <v>0.89857187822340867</v>
      </c>
      <c r="Q37" s="283">
        <f t="shared" si="4"/>
        <v>0.88973215937752614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6122.2241598982428</v>
      </c>
      <c r="C5" s="96">
        <v>6022.1866400000008</v>
      </c>
      <c r="D5" s="96">
        <v>6013.514000000001</v>
      </c>
      <c r="E5" s="96">
        <v>3533.7261299999996</v>
      </c>
      <c r="F5" s="96">
        <v>3762.5815899999998</v>
      </c>
      <c r="G5" s="96">
        <v>3546.3170105635741</v>
      </c>
      <c r="H5" s="96">
        <v>3726.8429899999996</v>
      </c>
      <c r="I5" s="96">
        <v>4158.8671899999999</v>
      </c>
      <c r="J5" s="96">
        <v>3594.2451399999995</v>
      </c>
      <c r="K5" s="96">
        <v>2962.1989799999997</v>
      </c>
      <c r="L5" s="96">
        <v>3212.614786277893</v>
      </c>
      <c r="M5" s="96">
        <v>3035.227109315716</v>
      </c>
      <c r="N5" s="96">
        <v>2976.9166044956955</v>
      </c>
      <c r="O5" s="96">
        <v>2974.5855380704065</v>
      </c>
      <c r="P5" s="96">
        <v>2912.1588071969545</v>
      </c>
      <c r="Q5" s="96">
        <v>2989.5930529474363</v>
      </c>
    </row>
    <row r="6" spans="1:17" x14ac:dyDescent="0.25">
      <c r="A6" s="132" t="s">
        <v>83</v>
      </c>
      <c r="B6" s="160">
        <v>586.73531546693255</v>
      </c>
      <c r="C6" s="160">
        <v>579.71117819587209</v>
      </c>
      <c r="D6" s="160">
        <v>584.83608036351905</v>
      </c>
      <c r="E6" s="160">
        <v>360.24322447412783</v>
      </c>
      <c r="F6" s="160">
        <v>373.99255710240305</v>
      </c>
      <c r="G6" s="160">
        <v>364.06295879140447</v>
      </c>
      <c r="H6" s="160">
        <v>388.38090820834498</v>
      </c>
      <c r="I6" s="160">
        <v>436.47997021003943</v>
      </c>
      <c r="J6" s="160">
        <v>359.27607351711049</v>
      </c>
      <c r="K6" s="160">
        <v>297.7055652174468</v>
      </c>
      <c r="L6" s="160">
        <v>326.11545674680173</v>
      </c>
      <c r="M6" s="160">
        <v>311.23825408155221</v>
      </c>
      <c r="N6" s="160">
        <v>308.85124541030319</v>
      </c>
      <c r="O6" s="160">
        <v>305.05835792060844</v>
      </c>
      <c r="P6" s="160">
        <v>300.60455932900629</v>
      </c>
      <c r="Q6" s="160">
        <v>308.030679048661</v>
      </c>
    </row>
    <row r="7" spans="1:17" x14ac:dyDescent="0.25">
      <c r="A7" s="76" t="s">
        <v>82</v>
      </c>
      <c r="B7" s="159">
        <v>386.7033377336889</v>
      </c>
      <c r="C7" s="159">
        <v>381.97824263150301</v>
      </c>
      <c r="D7" s="159">
        <v>385.55172504867687</v>
      </c>
      <c r="E7" s="159">
        <v>236.62731088488815</v>
      </c>
      <c r="F7" s="159">
        <v>244.81514472343025</v>
      </c>
      <c r="G7" s="159">
        <v>239.35958998107077</v>
      </c>
      <c r="H7" s="159">
        <v>255.8536071543553</v>
      </c>
      <c r="I7" s="159">
        <v>287.80480891823458</v>
      </c>
      <c r="J7" s="159">
        <v>235.36375588047068</v>
      </c>
      <c r="K7" s="159">
        <v>195.17294502813056</v>
      </c>
      <c r="L7" s="159">
        <v>214.08776963694899</v>
      </c>
      <c r="M7" s="159">
        <v>204.5978942584332</v>
      </c>
      <c r="N7" s="159">
        <v>203.3431527074892</v>
      </c>
      <c r="O7" s="159">
        <v>200.53879359119071</v>
      </c>
      <c r="P7" s="159">
        <v>197.78146486147455</v>
      </c>
      <c r="Q7" s="159">
        <v>202.61815569073613</v>
      </c>
    </row>
    <row r="8" spans="1:17" x14ac:dyDescent="0.25">
      <c r="A8" s="76" t="s">
        <v>81</v>
      </c>
      <c r="B8" s="159">
        <v>808.34681292693642</v>
      </c>
      <c r="C8" s="159">
        <v>800.47254211505287</v>
      </c>
      <c r="D8" s="159">
        <v>806.84670810898058</v>
      </c>
      <c r="E8" s="159">
        <v>511.4308804267053</v>
      </c>
      <c r="F8" s="159">
        <v>538.37313757111633</v>
      </c>
      <c r="G8" s="159">
        <v>514.88891146468961</v>
      </c>
      <c r="H8" s="159">
        <v>544.83079614175756</v>
      </c>
      <c r="I8" s="159">
        <v>609.97346703182029</v>
      </c>
      <c r="J8" s="159">
        <v>515.5866775750543</v>
      </c>
      <c r="K8" s="159">
        <v>425.95815331806841</v>
      </c>
      <c r="L8" s="159">
        <v>464.05891577182183</v>
      </c>
      <c r="M8" s="159">
        <v>440.45395991296402</v>
      </c>
      <c r="N8" s="159">
        <v>434.3092231282784</v>
      </c>
      <c r="O8" s="159">
        <v>431.678793425903</v>
      </c>
      <c r="P8" s="159">
        <v>423.87593638786979</v>
      </c>
      <c r="Q8" s="159">
        <v>434.78111907188151</v>
      </c>
    </row>
    <row r="9" spans="1:17" x14ac:dyDescent="0.25">
      <c r="A9" s="76" t="s">
        <v>80</v>
      </c>
      <c r="B9" s="159">
        <v>239.40733330841368</v>
      </c>
      <c r="C9" s="159">
        <v>236.53906054228668</v>
      </c>
      <c r="D9" s="159">
        <v>236.35598503305854</v>
      </c>
      <c r="E9" s="159">
        <v>146.94584943514081</v>
      </c>
      <c r="F9" s="159">
        <v>158.964708454907</v>
      </c>
      <c r="G9" s="159">
        <v>146.80709361744647</v>
      </c>
      <c r="H9" s="159">
        <v>152.76948995196287</v>
      </c>
      <c r="I9" s="159">
        <v>169.67529135563063</v>
      </c>
      <c r="J9" s="159">
        <v>151.32625230082002</v>
      </c>
      <c r="K9" s="159">
        <v>124.29566996042075</v>
      </c>
      <c r="L9" s="159">
        <v>133.95641719191735</v>
      </c>
      <c r="M9" s="159">
        <v>125.74257567628983</v>
      </c>
      <c r="N9" s="159">
        <v>122.38876463871962</v>
      </c>
      <c r="O9" s="159">
        <v>123.22030147823654</v>
      </c>
      <c r="P9" s="159">
        <v>120.12548742942782</v>
      </c>
      <c r="Q9" s="159">
        <v>123.467683613175</v>
      </c>
    </row>
    <row r="10" spans="1:17" x14ac:dyDescent="0.25">
      <c r="A10" s="129" t="s">
        <v>79</v>
      </c>
      <c r="B10" s="158">
        <v>597.7252445678339</v>
      </c>
      <c r="C10" s="158">
        <v>589.26159598897812</v>
      </c>
      <c r="D10" s="158">
        <v>593.43080485111614</v>
      </c>
      <c r="E10" s="158">
        <v>356.00141795669128</v>
      </c>
      <c r="F10" s="158">
        <v>368.57668508859689</v>
      </c>
      <c r="G10" s="158">
        <v>360.04409973556574</v>
      </c>
      <c r="H10" s="158">
        <v>384.70051022689535</v>
      </c>
      <c r="I10" s="158">
        <v>432.66176474388931</v>
      </c>
      <c r="J10" s="158">
        <v>354.29172175998684</v>
      </c>
      <c r="K10" s="158">
        <v>293.74864707724601</v>
      </c>
      <c r="L10" s="158">
        <v>322.12841491369909</v>
      </c>
      <c r="M10" s="158">
        <v>307.76512392643025</v>
      </c>
      <c r="N10" s="158">
        <v>305.78203233104762</v>
      </c>
      <c r="O10" s="158">
        <v>301.65822389355048</v>
      </c>
      <c r="P10" s="158">
        <v>252.45866969957066</v>
      </c>
      <c r="Q10" s="158">
        <v>259.74792263861559</v>
      </c>
    </row>
    <row r="11" spans="1:17" x14ac:dyDescent="0.25">
      <c r="A11" s="92" t="s">
        <v>125</v>
      </c>
      <c r="B11" s="91">
        <v>119.54504891356679</v>
      </c>
      <c r="C11" s="91">
        <v>117.85231919779559</v>
      </c>
      <c r="D11" s="91">
        <v>118.6861609702232</v>
      </c>
      <c r="E11" s="91">
        <v>71.200283591338263</v>
      </c>
      <c r="F11" s="91">
        <v>73.715337017719378</v>
      </c>
      <c r="G11" s="91">
        <v>72.008819947113167</v>
      </c>
      <c r="H11" s="91">
        <v>76.940102045379064</v>
      </c>
      <c r="I11" s="91">
        <v>86.53235294877787</v>
      </c>
      <c r="J11" s="91">
        <v>70.858344351997374</v>
      </c>
      <c r="K11" s="91">
        <v>58.74972941544921</v>
      </c>
      <c r="L11" s="91">
        <v>64.425682982739815</v>
      </c>
      <c r="M11" s="91">
        <v>61.553024785286048</v>
      </c>
      <c r="N11" s="91">
        <v>61.156406466209532</v>
      </c>
      <c r="O11" s="91">
        <v>60.3316447787101</v>
      </c>
      <c r="P11" s="91">
        <v>50.491733939914134</v>
      </c>
      <c r="Q11" s="91">
        <v>51.949584527723111</v>
      </c>
    </row>
    <row r="12" spans="1:17" x14ac:dyDescent="0.25">
      <c r="A12" s="92" t="s">
        <v>26</v>
      </c>
      <c r="B12" s="91">
        <v>189.63240813509711</v>
      </c>
      <c r="C12" s="91">
        <v>186.36791111876164</v>
      </c>
      <c r="D12" s="91">
        <v>186.95208970905571</v>
      </c>
      <c r="E12" s="91">
        <v>108.07296734223834</v>
      </c>
      <c r="F12" s="91">
        <v>112.19776713072092</v>
      </c>
      <c r="G12" s="91">
        <v>109.21888763742133</v>
      </c>
      <c r="H12" s="91">
        <v>116.51427246250348</v>
      </c>
      <c r="I12" s="91">
        <v>130.94399106301182</v>
      </c>
      <c r="J12" s="91">
        <v>107.78282205513315</v>
      </c>
      <c r="K12" s="91">
        <v>89.311669565234041</v>
      </c>
      <c r="L12" s="91">
        <v>97.834637024040518</v>
      </c>
      <c r="M12" s="91">
        <v>93.371476224465667</v>
      </c>
      <c r="N12" s="91">
        <v>92.655373623090966</v>
      </c>
      <c r="O12" s="91">
        <v>91.517507376182522</v>
      </c>
      <c r="P12" s="91">
        <v>76.681367798701899</v>
      </c>
      <c r="Q12" s="91">
        <v>78.909203714598306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288.54778751917002</v>
      </c>
      <c r="C14" s="157">
        <v>285.0413656724208</v>
      </c>
      <c r="D14" s="157">
        <v>287.79255417183714</v>
      </c>
      <c r="E14" s="157">
        <v>176.72816702311471</v>
      </c>
      <c r="F14" s="157">
        <v>182.66358094015658</v>
      </c>
      <c r="G14" s="157">
        <v>178.81639215103127</v>
      </c>
      <c r="H14" s="157">
        <v>191.24613571901278</v>
      </c>
      <c r="I14" s="157">
        <v>215.18542073209963</v>
      </c>
      <c r="J14" s="157">
        <v>175.65055535285632</v>
      </c>
      <c r="K14" s="157">
        <v>145.6872480965628</v>
      </c>
      <c r="L14" s="157">
        <v>159.86809490691877</v>
      </c>
      <c r="M14" s="157">
        <v>152.84062291667854</v>
      </c>
      <c r="N14" s="157">
        <v>151.97025224174715</v>
      </c>
      <c r="O14" s="157">
        <v>149.80907173865788</v>
      </c>
      <c r="P14" s="157">
        <v>125.28556796095464</v>
      </c>
      <c r="Q14" s="157">
        <v>128.88913439629414</v>
      </c>
    </row>
    <row r="15" spans="1:17" x14ac:dyDescent="0.25">
      <c r="A15" s="156" t="s">
        <v>324</v>
      </c>
      <c r="B15" s="204">
        <v>1509.437220470892</v>
      </c>
      <c r="C15" s="204">
        <v>1290.4442611265863</v>
      </c>
      <c r="D15" s="204">
        <v>1271.9986786506327</v>
      </c>
      <c r="E15" s="204">
        <v>659.1071000574625</v>
      </c>
      <c r="F15" s="204">
        <v>633.58849133366823</v>
      </c>
      <c r="G15" s="204">
        <v>645.08821924967583</v>
      </c>
      <c r="H15" s="204">
        <v>678.95504029298411</v>
      </c>
      <c r="I15" s="204">
        <v>776.25424556797088</v>
      </c>
      <c r="J15" s="204">
        <v>989.0530419742305</v>
      </c>
      <c r="K15" s="204">
        <v>696.96271013265584</v>
      </c>
      <c r="L15" s="204">
        <v>790.04162442374843</v>
      </c>
      <c r="M15" s="204">
        <v>672.61541917499642</v>
      </c>
      <c r="N15" s="204">
        <v>663.08410892765892</v>
      </c>
      <c r="O15" s="204">
        <v>654.66364705954538</v>
      </c>
      <c r="P15" s="204">
        <v>602.18604595029433</v>
      </c>
      <c r="Q15" s="204">
        <v>680.87140649226137</v>
      </c>
    </row>
    <row r="16" spans="1:17" x14ac:dyDescent="0.25">
      <c r="A16" s="88" t="s">
        <v>33</v>
      </c>
      <c r="B16" s="87">
        <v>15.417743494770209</v>
      </c>
      <c r="C16" s="87">
        <v>13.644627965904096</v>
      </c>
      <c r="D16" s="87">
        <v>10.455513962852296</v>
      </c>
      <c r="E16" s="87">
        <v>4.3239647840524418</v>
      </c>
      <c r="F16" s="87">
        <v>4.2817786689055177</v>
      </c>
      <c r="G16" s="87">
        <v>5.2877345486714171</v>
      </c>
      <c r="H16" s="87">
        <v>40.670179029897504</v>
      </c>
      <c r="I16" s="87">
        <v>17.395829849640602</v>
      </c>
      <c r="J16" s="87">
        <v>7.9034876664871367</v>
      </c>
      <c r="K16" s="87">
        <v>6.8711914966895238</v>
      </c>
      <c r="L16" s="87">
        <v>7.3737547647084662</v>
      </c>
      <c r="M16" s="87">
        <v>7.2876890818539426</v>
      </c>
      <c r="N16" s="87">
        <v>5.147598905203508</v>
      </c>
      <c r="O16" s="87">
        <v>7.5718950638805236</v>
      </c>
      <c r="P16" s="87">
        <v>8.088837975588671</v>
      </c>
      <c r="Q16" s="87">
        <v>2.1448545614235131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22.244221000716212</v>
      </c>
      <c r="F17" s="87">
        <v>0</v>
      </c>
      <c r="G17" s="87">
        <v>16.510565408997639</v>
      </c>
      <c r="H17" s="87">
        <v>36.800462368632999</v>
      </c>
      <c r="I17" s="87">
        <v>39.448292164822256</v>
      </c>
      <c r="J17" s="87">
        <v>25.004937901927065</v>
      </c>
      <c r="K17" s="87">
        <v>46.725718611481312</v>
      </c>
      <c r="L17" s="87">
        <v>53.394878509197099</v>
      </c>
      <c r="M17" s="87">
        <v>53.675475588537978</v>
      </c>
      <c r="N17" s="87">
        <v>35.49936576759891</v>
      </c>
      <c r="O17" s="87">
        <v>22.761272794204622</v>
      </c>
      <c r="P17" s="87">
        <v>59.602139248277844</v>
      </c>
      <c r="Q17" s="87">
        <v>78.977789074620048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4.9674053085430588E-14</v>
      </c>
      <c r="G18" s="87">
        <v>0</v>
      </c>
      <c r="H18" s="87">
        <v>0</v>
      </c>
      <c r="I18" s="87">
        <v>0</v>
      </c>
      <c r="J18" s="87">
        <v>0</v>
      </c>
      <c r="K18" s="87">
        <v>1.027781146529092E-13</v>
      </c>
      <c r="L18" s="87">
        <v>1.0322950686905699E-13</v>
      </c>
      <c r="M18" s="87">
        <v>1.0202252181746557E-13</v>
      </c>
      <c r="N18" s="87">
        <v>0</v>
      </c>
      <c r="O18" s="87">
        <v>1.0209841312044711E-13</v>
      </c>
      <c r="P18" s="87">
        <v>0</v>
      </c>
      <c r="Q18" s="87">
        <v>1.0209350620105999E-13</v>
      </c>
    </row>
    <row r="19" spans="1:17" x14ac:dyDescent="0.25">
      <c r="A19" s="88" t="s">
        <v>125</v>
      </c>
      <c r="B19" s="87">
        <v>89.140558109921798</v>
      </c>
      <c r="C19" s="87">
        <v>89.956287075433821</v>
      </c>
      <c r="D19" s="87">
        <v>75.206103413893743</v>
      </c>
      <c r="E19" s="87">
        <v>98.367927661941849</v>
      </c>
      <c r="F19" s="87">
        <v>87.746871215217354</v>
      </c>
      <c r="G19" s="87">
        <v>78.674751247914145</v>
      </c>
      <c r="H19" s="87">
        <v>69.36651070141599</v>
      </c>
      <c r="I19" s="87">
        <v>86.83462715645166</v>
      </c>
      <c r="J19" s="87">
        <v>263.85252750251254</v>
      </c>
      <c r="K19" s="87">
        <v>76.938895322449142</v>
      </c>
      <c r="L19" s="87">
        <v>127.95269841913432</v>
      </c>
      <c r="M19" s="87">
        <v>64.661023005548188</v>
      </c>
      <c r="N19" s="87">
        <v>60.610599082568996</v>
      </c>
      <c r="O19" s="87">
        <v>58.003689461386735</v>
      </c>
      <c r="P19" s="87">
        <v>39.23010019644633</v>
      </c>
      <c r="Q19" s="87">
        <v>37.42418221294556</v>
      </c>
    </row>
    <row r="20" spans="1:17" x14ac:dyDescent="0.25">
      <c r="A20" s="88" t="s">
        <v>29</v>
      </c>
      <c r="B20" s="87">
        <v>22.743889479800369</v>
      </c>
      <c r="C20" s="87">
        <v>24.211785870881464</v>
      </c>
      <c r="D20" s="87">
        <v>18.928899603680758</v>
      </c>
      <c r="E20" s="87">
        <v>10.945630696334993</v>
      </c>
      <c r="F20" s="87">
        <v>7.5129321597455094</v>
      </c>
      <c r="G20" s="87">
        <v>7.5520662344331448</v>
      </c>
      <c r="H20" s="87">
        <v>8.4119286811178</v>
      </c>
      <c r="I20" s="87">
        <v>6.6772605168278645</v>
      </c>
      <c r="J20" s="87">
        <v>11.397085803497596</v>
      </c>
      <c r="K20" s="87">
        <v>7.7726156208379837</v>
      </c>
      <c r="L20" s="87">
        <v>7.8075996866633322</v>
      </c>
      <c r="M20" s="87">
        <v>5.1446861436707199</v>
      </c>
      <c r="N20" s="87">
        <v>2.5737575641465025</v>
      </c>
      <c r="O20" s="87">
        <v>2.5743714717339263</v>
      </c>
      <c r="P20" s="87">
        <v>1.7028888002644258</v>
      </c>
      <c r="Q20" s="87">
        <v>1.7158901291691642</v>
      </c>
    </row>
    <row r="21" spans="1:17" x14ac:dyDescent="0.25">
      <c r="A21" s="88" t="s">
        <v>28</v>
      </c>
      <c r="B21" s="87">
        <v>362.50242885400689</v>
      </c>
      <c r="C21" s="87">
        <v>0</v>
      </c>
      <c r="D21" s="87">
        <v>0</v>
      </c>
      <c r="E21" s="87">
        <v>8.1998099999999994</v>
      </c>
      <c r="F21" s="87">
        <v>10.900539999999999</v>
      </c>
      <c r="G21" s="87">
        <v>12.375670570134975</v>
      </c>
      <c r="H21" s="87">
        <v>11.612410000000001</v>
      </c>
      <c r="I21" s="87">
        <v>11.622509999999998</v>
      </c>
      <c r="J21" s="87">
        <v>9.4023599999999998</v>
      </c>
      <c r="K21" s="87">
        <v>11.792465395227017</v>
      </c>
      <c r="L21" s="87">
        <v>3.11436045382111</v>
      </c>
      <c r="M21" s="87">
        <v>6.3040101265266593</v>
      </c>
      <c r="N21" s="87">
        <v>7.167907645762714</v>
      </c>
      <c r="O21" s="87">
        <v>7.9269436673949629</v>
      </c>
      <c r="P21" s="87">
        <v>7.0614819018374018</v>
      </c>
      <c r="Q21" s="87">
        <v>7.1453562007071216</v>
      </c>
    </row>
    <row r="22" spans="1:17" x14ac:dyDescent="0.25">
      <c r="A22" s="88" t="s">
        <v>26</v>
      </c>
      <c r="B22" s="87">
        <v>378.57827535547415</v>
      </c>
      <c r="C22" s="87">
        <v>526.30885419886386</v>
      </c>
      <c r="D22" s="87">
        <v>538.01957949669418</v>
      </c>
      <c r="E22" s="87">
        <v>270.63163051696296</v>
      </c>
      <c r="F22" s="87">
        <v>253.89975554850983</v>
      </c>
      <c r="G22" s="87">
        <v>265.41998476104055</v>
      </c>
      <c r="H22" s="87">
        <v>247.18026511937143</v>
      </c>
      <c r="I22" s="87">
        <v>321.3883452400807</v>
      </c>
      <c r="J22" s="87">
        <v>365.88021625812394</v>
      </c>
      <c r="K22" s="87">
        <v>278.26412378849432</v>
      </c>
      <c r="L22" s="87">
        <v>349.24198812729225</v>
      </c>
      <c r="M22" s="87">
        <v>278.23705265389253</v>
      </c>
      <c r="N22" s="87">
        <v>291.34172818236277</v>
      </c>
      <c r="O22" s="87">
        <v>298.19909341602033</v>
      </c>
      <c r="P22" s="87">
        <v>264.82183021966841</v>
      </c>
      <c r="Q22" s="87">
        <v>272.11520227363366</v>
      </c>
    </row>
    <row r="23" spans="1:17" x14ac:dyDescent="0.25">
      <c r="A23" s="88" t="s">
        <v>25</v>
      </c>
      <c r="B23" s="87">
        <v>13.725526766382474</v>
      </c>
      <c r="C23" s="87">
        <v>12.027622846369161</v>
      </c>
      <c r="D23" s="87">
        <v>11.359164025093557</v>
      </c>
      <c r="E23" s="87">
        <v>0</v>
      </c>
      <c r="F23" s="87">
        <v>0</v>
      </c>
      <c r="G23" s="87">
        <v>2.0975806250962084E-2</v>
      </c>
      <c r="H23" s="87">
        <v>0</v>
      </c>
      <c r="I23" s="87">
        <v>0</v>
      </c>
      <c r="J23" s="87">
        <v>0</v>
      </c>
      <c r="K23" s="87">
        <v>0</v>
      </c>
      <c r="L23" s="87">
        <v>0.10844195254737392</v>
      </c>
      <c r="M23" s="87">
        <v>0.21433509707489468</v>
      </c>
      <c r="N23" s="87">
        <v>0.40751797398898093</v>
      </c>
      <c r="O23" s="87">
        <v>0.66495004346665554</v>
      </c>
      <c r="P23" s="87">
        <v>0.46830081301409665</v>
      </c>
      <c r="Q23" s="87">
        <v>0.47185578464421357</v>
      </c>
    </row>
    <row r="24" spans="1:17" x14ac:dyDescent="0.25">
      <c r="A24" s="88" t="s">
        <v>86</v>
      </c>
      <c r="B24" s="87">
        <v>306.16758533503526</v>
      </c>
      <c r="C24" s="87">
        <v>302.1508206902526</v>
      </c>
      <c r="D24" s="87">
        <v>301.39403328635791</v>
      </c>
      <c r="E24" s="87">
        <v>55.421471094639926</v>
      </c>
      <c r="F24" s="87">
        <v>88.532517029041358</v>
      </c>
      <c r="G24" s="87">
        <v>98.974095430796325</v>
      </c>
      <c r="H24" s="87">
        <v>88.513467945533279</v>
      </c>
      <c r="I24" s="87">
        <v>126.77306567947403</v>
      </c>
      <c r="J24" s="87">
        <v>166.37732855184717</v>
      </c>
      <c r="K24" s="87">
        <v>114.42810568537769</v>
      </c>
      <c r="L24" s="87">
        <v>100.17230081747269</v>
      </c>
      <c r="M24" s="87">
        <v>91.112600147715469</v>
      </c>
      <c r="N24" s="87">
        <v>101.7572426072386</v>
      </c>
      <c r="O24" s="87">
        <v>94.222812677195307</v>
      </c>
      <c r="P24" s="87">
        <v>87.952322319294368</v>
      </c>
      <c r="Q24" s="87">
        <v>135.47006952841201</v>
      </c>
    </row>
    <row r="25" spans="1:17" x14ac:dyDescent="0.25">
      <c r="A25" s="88" t="s">
        <v>22</v>
      </c>
      <c r="B25" s="87">
        <v>321.16121307550088</v>
      </c>
      <c r="C25" s="87">
        <v>322.14426247888127</v>
      </c>
      <c r="D25" s="87">
        <v>316.63538486206011</v>
      </c>
      <c r="E25" s="87">
        <v>188.97244430281415</v>
      </c>
      <c r="F25" s="87">
        <v>180.71409671224862</v>
      </c>
      <c r="G25" s="87">
        <v>160.27237524143661</v>
      </c>
      <c r="H25" s="87">
        <v>176.39981644701518</v>
      </c>
      <c r="I25" s="87">
        <v>166.11431496067377</v>
      </c>
      <c r="J25" s="87">
        <v>139.23509828983504</v>
      </c>
      <c r="K25" s="87">
        <v>154.16959421209881</v>
      </c>
      <c r="L25" s="87">
        <v>140.87560169291169</v>
      </c>
      <c r="M25" s="87">
        <v>165.97854733017587</v>
      </c>
      <c r="N25" s="87">
        <v>158.57839119878798</v>
      </c>
      <c r="O25" s="87">
        <v>162.73861846426229</v>
      </c>
      <c r="P25" s="87">
        <v>133.25814447590287</v>
      </c>
      <c r="Q25" s="87">
        <v>145.40620672670602</v>
      </c>
    </row>
    <row r="26" spans="1:17" x14ac:dyDescent="0.25">
      <c r="A26" s="156" t="s">
        <v>323</v>
      </c>
      <c r="B26" s="204">
        <v>1093.7725622362889</v>
      </c>
      <c r="C26" s="204">
        <v>1065.9084043225143</v>
      </c>
      <c r="D26" s="204">
        <v>1039.4334612540224</v>
      </c>
      <c r="E26" s="204">
        <v>549.31289138535328</v>
      </c>
      <c r="F26" s="204">
        <v>689.00298871700795</v>
      </c>
      <c r="G26" s="204">
        <v>537.76314847628987</v>
      </c>
      <c r="H26" s="204">
        <v>523.73043832100279</v>
      </c>
      <c r="I26" s="204">
        <v>577.99582754493861</v>
      </c>
      <c r="J26" s="204">
        <v>590.86067208009922</v>
      </c>
      <c r="K26" s="204">
        <v>457.38502663753326</v>
      </c>
      <c r="L26" s="204">
        <v>488.73014796040604</v>
      </c>
      <c r="M26" s="204">
        <v>442.19058021706877</v>
      </c>
      <c r="N26" s="204">
        <v>419.63672048516344</v>
      </c>
      <c r="O26" s="204">
        <v>458.0817938181753</v>
      </c>
      <c r="P26" s="204">
        <v>471.30442032271316</v>
      </c>
      <c r="Q26" s="204">
        <v>476.2467561565889</v>
      </c>
    </row>
    <row r="27" spans="1:17" x14ac:dyDescent="0.25">
      <c r="A27" s="152" t="s">
        <v>332</v>
      </c>
      <c r="B27" s="151">
        <v>1007.8976400393267</v>
      </c>
      <c r="C27" s="151">
        <v>980.95506879285733</v>
      </c>
      <c r="D27" s="151">
        <v>953.50586931666908</v>
      </c>
      <c r="E27" s="151">
        <v>495.69128232692213</v>
      </c>
      <c r="F27" s="151">
        <v>633.64340077465761</v>
      </c>
      <c r="G27" s="151">
        <v>483.49129448898543</v>
      </c>
      <c r="H27" s="151">
        <v>465.6484106014758</v>
      </c>
      <c r="I27" s="151">
        <v>512.62367868245292</v>
      </c>
      <c r="J27" s="151">
        <v>537.61287834140035</v>
      </c>
      <c r="K27" s="151">
        <v>413.20969128891397</v>
      </c>
      <c r="L27" s="151">
        <v>440.2332433190777</v>
      </c>
      <c r="M27" s="151">
        <v>395.80485030664846</v>
      </c>
      <c r="N27" s="151">
        <v>373.49171712766963</v>
      </c>
      <c r="O27" s="151">
        <v>412.6158614790462</v>
      </c>
      <c r="P27" s="151">
        <v>426.43990398654444</v>
      </c>
      <c r="Q27" s="151">
        <v>430.29194280521335</v>
      </c>
    </row>
    <row r="28" spans="1:17" x14ac:dyDescent="0.25">
      <c r="A28" s="154" t="s">
        <v>33</v>
      </c>
      <c r="B28" s="83">
        <v>47.812083588874081</v>
      </c>
      <c r="C28" s="83">
        <v>60.602760000000004</v>
      </c>
      <c r="D28" s="83">
        <v>63.19491</v>
      </c>
      <c r="E28" s="83">
        <v>88.205190000000002</v>
      </c>
      <c r="F28" s="83">
        <v>197.33580000000001</v>
      </c>
      <c r="G28" s="83">
        <v>78.62762817841373</v>
      </c>
      <c r="H28" s="83">
        <v>49.890309999999999</v>
      </c>
      <c r="I28" s="83">
        <v>55.811309999999999</v>
      </c>
      <c r="J28" s="83">
        <v>57.303890000000003</v>
      </c>
      <c r="K28" s="83">
        <v>50.003079999999997</v>
      </c>
      <c r="L28" s="83">
        <v>51.354470402298922</v>
      </c>
      <c r="M28" s="83">
        <v>63.056298055838312</v>
      </c>
      <c r="N28" s="83">
        <v>49.107157732644332</v>
      </c>
      <c r="O28" s="83">
        <v>63.895763054023547</v>
      </c>
      <c r="P28" s="83">
        <v>59.325131786975547</v>
      </c>
      <c r="Q28" s="83">
        <v>56.848062148838892</v>
      </c>
    </row>
    <row r="29" spans="1:17" x14ac:dyDescent="0.25">
      <c r="A29" s="154" t="s">
        <v>30</v>
      </c>
      <c r="B29" s="83">
        <v>220.93056793823419</v>
      </c>
      <c r="C29" s="83">
        <v>223.81107801899591</v>
      </c>
      <c r="D29" s="83">
        <v>159.8748907734057</v>
      </c>
      <c r="E29" s="83">
        <v>30.006185318860247</v>
      </c>
      <c r="F29" s="83">
        <v>29.49049343283577</v>
      </c>
      <c r="G29" s="83">
        <v>17.773525126478741</v>
      </c>
      <c r="H29" s="83">
        <v>17.52911694708277</v>
      </c>
      <c r="I29" s="83">
        <v>67.393942469470829</v>
      </c>
      <c r="J29" s="83">
        <v>44.365725848032561</v>
      </c>
      <c r="K29" s="83">
        <v>33.875654396200709</v>
      </c>
      <c r="L29" s="83">
        <v>42.860868688663842</v>
      </c>
      <c r="M29" s="83">
        <v>12.988148396159328</v>
      </c>
      <c r="N29" s="83">
        <v>20.500273451863109</v>
      </c>
      <c r="O29" s="83">
        <v>13.703599077282185</v>
      </c>
      <c r="P29" s="83">
        <v>16.157923606298649</v>
      </c>
      <c r="Q29" s="83">
        <v>13.44797409999903</v>
      </c>
    </row>
    <row r="30" spans="1:17" x14ac:dyDescent="0.25">
      <c r="A30" s="154" t="s">
        <v>125</v>
      </c>
      <c r="B30" s="83">
        <v>259.35360828929936</v>
      </c>
      <c r="C30" s="83">
        <v>226.5945090473023</v>
      </c>
      <c r="D30" s="83">
        <v>245.37585938986112</v>
      </c>
      <c r="E30" s="83">
        <v>65.83885861323246</v>
      </c>
      <c r="F30" s="83">
        <v>58.361942165076414</v>
      </c>
      <c r="G30" s="83">
        <v>46.105095251722254</v>
      </c>
      <c r="H30" s="83">
        <v>41.968528439461103</v>
      </c>
      <c r="I30" s="83">
        <v>31.734020939334783</v>
      </c>
      <c r="J30" s="83">
        <v>115.71588654492579</v>
      </c>
      <c r="K30" s="83">
        <v>26.42903178377513</v>
      </c>
      <c r="L30" s="83">
        <v>45.012505550954941</v>
      </c>
      <c r="M30" s="83">
        <v>20.363968813514493</v>
      </c>
      <c r="N30" s="83">
        <v>11.891390660953061</v>
      </c>
      <c r="O30" s="83">
        <v>8.8518588759456502</v>
      </c>
      <c r="P30" s="83">
        <v>6.9928509464249782</v>
      </c>
      <c r="Q30" s="83">
        <v>4.5486940928703854</v>
      </c>
    </row>
    <row r="31" spans="1:17" x14ac:dyDescent="0.25">
      <c r="A31" s="154" t="s">
        <v>29</v>
      </c>
      <c r="B31" s="83">
        <v>12.418690725116219</v>
      </c>
      <c r="C31" s="83">
        <v>14.30016</v>
      </c>
      <c r="D31" s="83">
        <v>12.40058</v>
      </c>
      <c r="E31" s="83">
        <v>9.5992599999999992</v>
      </c>
      <c r="F31" s="83">
        <v>12.402839999999999</v>
      </c>
      <c r="G31" s="83">
        <v>12.423483245015516</v>
      </c>
      <c r="H31" s="83">
        <v>7.6098800000000004</v>
      </c>
      <c r="I31" s="83">
        <v>9.6165500000000002</v>
      </c>
      <c r="J31" s="83">
        <v>3.8000099999999999</v>
      </c>
      <c r="K31" s="83">
        <v>1.90022</v>
      </c>
      <c r="L31" s="83">
        <v>1.9120378850774149</v>
      </c>
      <c r="M31" s="83">
        <v>1.91075793394254</v>
      </c>
      <c r="N31" s="83">
        <v>0</v>
      </c>
      <c r="O31" s="83">
        <v>0.95545156827588429</v>
      </c>
      <c r="P31" s="83">
        <v>1.9106046286056724</v>
      </c>
      <c r="Q31" s="83">
        <v>0.95543291711350298</v>
      </c>
    </row>
    <row r="32" spans="1:17" x14ac:dyDescent="0.25">
      <c r="A32" s="154" t="s">
        <v>26</v>
      </c>
      <c r="B32" s="83">
        <v>467.38268949780286</v>
      </c>
      <c r="C32" s="83">
        <v>455.64656172655907</v>
      </c>
      <c r="D32" s="83">
        <v>472.65962915340236</v>
      </c>
      <c r="E32" s="83">
        <v>302.04178839482944</v>
      </c>
      <c r="F32" s="83">
        <v>336.0523251767454</v>
      </c>
      <c r="G32" s="83">
        <v>328.56156268735515</v>
      </c>
      <c r="H32" s="83">
        <v>348.65057521493191</v>
      </c>
      <c r="I32" s="83">
        <v>348.06785527364735</v>
      </c>
      <c r="J32" s="83">
        <v>316.42736594844195</v>
      </c>
      <c r="K32" s="83">
        <v>301.00170510893815</v>
      </c>
      <c r="L32" s="83">
        <v>299.09336079208254</v>
      </c>
      <c r="M32" s="83">
        <v>297.48567710719379</v>
      </c>
      <c r="N32" s="83">
        <v>291.99289528220913</v>
      </c>
      <c r="O32" s="83">
        <v>325.20918890351891</v>
      </c>
      <c r="P32" s="83">
        <v>342.0533930182396</v>
      </c>
      <c r="Q32" s="83">
        <v>354.49177954639151</v>
      </c>
    </row>
    <row r="33" spans="1:17" x14ac:dyDescent="0.25">
      <c r="A33" s="152" t="s">
        <v>331</v>
      </c>
      <c r="B33" s="151">
        <v>85.874922196962117</v>
      </c>
      <c r="C33" s="151">
        <v>84.95333552965694</v>
      </c>
      <c r="D33" s="151">
        <v>85.927591937353398</v>
      </c>
      <c r="E33" s="151">
        <v>53.621609058431154</v>
      </c>
      <c r="F33" s="151">
        <v>55.359587942350373</v>
      </c>
      <c r="G33" s="151">
        <v>54.271853987304468</v>
      </c>
      <c r="H33" s="151">
        <v>58.082027719527012</v>
      </c>
      <c r="I33" s="151">
        <v>65.372148862485673</v>
      </c>
      <c r="J33" s="151">
        <v>53.24779373869886</v>
      </c>
      <c r="K33" s="151">
        <v>44.175335348619264</v>
      </c>
      <c r="L33" s="151">
        <v>48.496904641328314</v>
      </c>
      <c r="M33" s="151">
        <v>46.385729910420302</v>
      </c>
      <c r="N33" s="151">
        <v>46.145003357493806</v>
      </c>
      <c r="O33" s="151">
        <v>45.465932339129076</v>
      </c>
      <c r="P33" s="151">
        <v>44.864516336168727</v>
      </c>
      <c r="Q33" s="151">
        <v>45.95481335137557</v>
      </c>
    </row>
    <row r="34" spans="1:17" x14ac:dyDescent="0.25">
      <c r="A34" s="156" t="s">
        <v>322</v>
      </c>
      <c r="B34" s="204">
        <v>177.88376740799302</v>
      </c>
      <c r="C34" s="204">
        <v>175.97476645428947</v>
      </c>
      <c r="D34" s="204">
        <v>177.99286901308918</v>
      </c>
      <c r="E34" s="204">
        <v>111.0733330496074</v>
      </c>
      <c r="F34" s="204">
        <v>114.67343216629722</v>
      </c>
      <c r="G34" s="204">
        <v>112.42026897370215</v>
      </c>
      <c r="H34" s="204">
        <v>120.31277170473456</v>
      </c>
      <c r="I34" s="204">
        <v>135.41373692943466</v>
      </c>
      <c r="J34" s="204">
        <v>110.29900131587623</v>
      </c>
      <c r="K34" s="204">
        <v>91.506051793568503</v>
      </c>
      <c r="L34" s="204">
        <v>100.45787389989439</v>
      </c>
      <c r="M34" s="204">
        <v>96.084726243013478</v>
      </c>
      <c r="N34" s="204">
        <v>95.586078383380027</v>
      </c>
      <c r="O34" s="204">
        <v>94.179431273910254</v>
      </c>
      <c r="P34" s="204">
        <v>92.933640982063793</v>
      </c>
      <c r="Q34" s="204">
        <v>95.192113370706522</v>
      </c>
    </row>
    <row r="35" spans="1:17" x14ac:dyDescent="0.25">
      <c r="A35" s="152" t="s">
        <v>330</v>
      </c>
      <c r="B35" s="151">
        <v>53.365130222397902</v>
      </c>
      <c r="C35" s="151">
        <v>52.792429936286823</v>
      </c>
      <c r="D35" s="151">
        <v>53.397860703926753</v>
      </c>
      <c r="E35" s="151">
        <v>33.321999914882198</v>
      </c>
      <c r="F35" s="151">
        <v>34.402029649889172</v>
      </c>
      <c r="G35" s="151">
        <v>33.726080692110642</v>
      </c>
      <c r="H35" s="151">
        <v>36.093831511420362</v>
      </c>
      <c r="I35" s="151">
        <v>40.624121078830385</v>
      </c>
      <c r="J35" s="151">
        <v>33.089700394762872</v>
      </c>
      <c r="K35" s="151">
        <v>27.451815538070541</v>
      </c>
      <c r="L35" s="151">
        <v>30.137362169968316</v>
      </c>
      <c r="M35" s="151">
        <v>28.825417872904026</v>
      </c>
      <c r="N35" s="151">
        <v>28.675823515013995</v>
      </c>
      <c r="O35" s="151">
        <v>28.253829382173063</v>
      </c>
      <c r="P35" s="151">
        <v>27.880092294619107</v>
      </c>
      <c r="Q35" s="151">
        <v>28.557634011211931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29.570706785579038</v>
      </c>
      <c r="C37" s="83">
        <v>29.956251981004065</v>
      </c>
      <c r="D37" s="83">
        <v>21.398639226594298</v>
      </c>
      <c r="E37" s="83">
        <v>0.90966468113975585</v>
      </c>
      <c r="F37" s="83">
        <v>1.2975465671641724</v>
      </c>
      <c r="G37" s="83">
        <v>0.90795394773273208</v>
      </c>
      <c r="H37" s="83">
        <v>1.1675730529172319</v>
      </c>
      <c r="I37" s="83">
        <v>8.0149275305291727</v>
      </c>
      <c r="J37" s="83">
        <v>4.0248041519674356</v>
      </c>
      <c r="K37" s="83">
        <v>3.5037556037991724</v>
      </c>
      <c r="L37" s="83">
        <v>4.412415734911721</v>
      </c>
      <c r="M37" s="83">
        <v>1.2972096751447213</v>
      </c>
      <c r="N37" s="83">
        <v>2.5967042848278794</v>
      </c>
      <c r="O37" s="83">
        <v>1.6870429443300552</v>
      </c>
      <c r="P37" s="83">
        <v>1.4158015917159599</v>
      </c>
      <c r="Q37" s="83">
        <v>0.64672518511733545</v>
      </c>
    </row>
    <row r="38" spans="1:17" x14ac:dyDescent="0.25">
      <c r="A38" s="154" t="s">
        <v>125</v>
      </c>
      <c r="B38" s="83">
        <v>0.36576786019352364</v>
      </c>
      <c r="C38" s="83">
        <v>0.4904760564358191</v>
      </c>
      <c r="D38" s="83">
        <v>0.54405618118870536</v>
      </c>
      <c r="E38" s="83">
        <v>6.3809658790342194</v>
      </c>
      <c r="F38" s="83">
        <v>5.9232432834980244</v>
      </c>
      <c r="G38" s="83">
        <v>4.3527309555716007</v>
      </c>
      <c r="H38" s="83">
        <v>4.022614491840435</v>
      </c>
      <c r="I38" s="83">
        <v>2.6775102957775849</v>
      </c>
      <c r="J38" s="83">
        <v>13.375877459354969</v>
      </c>
      <c r="K38" s="83">
        <v>2.4287429782773615</v>
      </c>
      <c r="L38" s="83">
        <v>4.9540728350650483</v>
      </c>
      <c r="M38" s="83">
        <v>1.7474832855218829</v>
      </c>
      <c r="N38" s="83">
        <v>0.74956384449623903</v>
      </c>
      <c r="O38" s="83">
        <v>0.46783407608665634</v>
      </c>
      <c r="P38" s="83">
        <v>0.27388239232111439</v>
      </c>
      <c r="Q38" s="83">
        <v>1.6036896773975292E-2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23.428655576625339</v>
      </c>
      <c r="C40" s="83">
        <v>22.34570189884694</v>
      </c>
      <c r="D40" s="83">
        <v>31.455165296143754</v>
      </c>
      <c r="E40" s="83">
        <v>26.031369354708225</v>
      </c>
      <c r="F40" s="83">
        <v>27.181239799226972</v>
      </c>
      <c r="G40" s="83">
        <v>28.465395788806308</v>
      </c>
      <c r="H40" s="83">
        <v>30.903643966662692</v>
      </c>
      <c r="I40" s="83">
        <v>29.931683252523623</v>
      </c>
      <c r="J40" s="83">
        <v>15.689018783440469</v>
      </c>
      <c r="K40" s="83">
        <v>21.519316955994007</v>
      </c>
      <c r="L40" s="83">
        <v>20.770873599991546</v>
      </c>
      <c r="M40" s="83">
        <v>25.780724912237421</v>
      </c>
      <c r="N40" s="83">
        <v>25.329555385689876</v>
      </c>
      <c r="O40" s="83">
        <v>26.09895236175635</v>
      </c>
      <c r="P40" s="83">
        <v>26.190408310582033</v>
      </c>
      <c r="Q40" s="83">
        <v>27.894871929320619</v>
      </c>
    </row>
    <row r="41" spans="1:17" x14ac:dyDescent="0.25">
      <c r="A41" s="152" t="s">
        <v>329</v>
      </c>
      <c r="B41" s="151">
        <v>115.62444881519545</v>
      </c>
      <c r="C41" s="151">
        <v>114.38359819528814</v>
      </c>
      <c r="D41" s="151">
        <v>115.69536485850799</v>
      </c>
      <c r="E41" s="151">
        <v>72.197666482244827</v>
      </c>
      <c r="F41" s="151">
        <v>74.537730908093181</v>
      </c>
      <c r="G41" s="151">
        <v>73.073174832906403</v>
      </c>
      <c r="H41" s="151">
        <v>78.203301608077467</v>
      </c>
      <c r="I41" s="151">
        <v>88.018929004132531</v>
      </c>
      <c r="J41" s="151">
        <v>71.694350855319541</v>
      </c>
      <c r="K41" s="151">
        <v>59.478933665819532</v>
      </c>
      <c r="L41" s="151">
        <v>65.297618034931361</v>
      </c>
      <c r="M41" s="151">
        <v>62.455072057958773</v>
      </c>
      <c r="N41" s="151">
        <v>62.130950949197036</v>
      </c>
      <c r="O41" s="151">
        <v>61.216630328041674</v>
      </c>
      <c r="P41" s="151">
        <v>60.406866638341498</v>
      </c>
      <c r="Q41" s="151">
        <v>61.874873690959269</v>
      </c>
    </row>
    <row r="42" spans="1:17" x14ac:dyDescent="0.25">
      <c r="A42" s="150" t="s">
        <v>33</v>
      </c>
      <c r="B42" s="87">
        <v>1.1851403151375883</v>
      </c>
      <c r="C42" s="87">
        <v>1.2144337983499052</v>
      </c>
      <c r="D42" s="87">
        <v>0.9548159203643457</v>
      </c>
      <c r="E42" s="87">
        <v>0.48034572215095012</v>
      </c>
      <c r="F42" s="87">
        <v>0.51544018102349431</v>
      </c>
      <c r="G42" s="87">
        <v>0.61154468040377785</v>
      </c>
      <c r="H42" s="87">
        <v>4.7795851232934572</v>
      </c>
      <c r="I42" s="87">
        <v>2.0056317847024214</v>
      </c>
      <c r="J42" s="87">
        <v>0.58143269852732116</v>
      </c>
      <c r="K42" s="87">
        <v>0.60828658351338349</v>
      </c>
      <c r="L42" s="87">
        <v>0.62302948623927201</v>
      </c>
      <c r="M42" s="87">
        <v>0.69495385768148965</v>
      </c>
      <c r="N42" s="87">
        <v>0.48772749537870486</v>
      </c>
      <c r="O42" s="87">
        <v>0.71682461375167417</v>
      </c>
      <c r="P42" s="87">
        <v>0.82339854776080923</v>
      </c>
      <c r="Q42" s="87">
        <v>0.20314722779335045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2.4710923732964356</v>
      </c>
      <c r="F43" s="87">
        <v>0</v>
      </c>
      <c r="G43" s="87">
        <v>1.9095036548058306</v>
      </c>
      <c r="H43" s="87">
        <v>4.3248135774897341</v>
      </c>
      <c r="I43" s="87">
        <v>4.5481445439425014</v>
      </c>
      <c r="J43" s="87">
        <v>1.839528210118351</v>
      </c>
      <c r="K43" s="87">
        <v>4.1364918660874821</v>
      </c>
      <c r="L43" s="87">
        <v>4.5114849607706837</v>
      </c>
      <c r="M43" s="87">
        <v>5.11849207673027</v>
      </c>
      <c r="N43" s="87">
        <v>3.3635131781268894</v>
      </c>
      <c r="O43" s="87">
        <v>2.1547895792999152</v>
      </c>
      <c r="P43" s="87">
        <v>6.067165030202986</v>
      </c>
      <c r="Q43" s="87">
        <v>7.4802829041745111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5.9797586223833809E-15</v>
      </c>
      <c r="G44" s="87">
        <v>0</v>
      </c>
      <c r="H44" s="87">
        <v>0</v>
      </c>
      <c r="I44" s="87">
        <v>0</v>
      </c>
      <c r="J44" s="87">
        <v>0</v>
      </c>
      <c r="K44" s="87">
        <v>9.0986473382798045E-15</v>
      </c>
      <c r="L44" s="87">
        <v>8.7221542730414879E-15</v>
      </c>
      <c r="M44" s="87">
        <v>9.7288652563378686E-15</v>
      </c>
      <c r="N44" s="87">
        <v>0</v>
      </c>
      <c r="O44" s="87">
        <v>9.6655665368156727E-15</v>
      </c>
      <c r="P44" s="87">
        <v>0</v>
      </c>
      <c r="Q44" s="87">
        <v>9.6696592549770303E-15</v>
      </c>
    </row>
    <row r="45" spans="1:17" x14ac:dyDescent="0.25">
      <c r="A45" s="150" t="s">
        <v>125</v>
      </c>
      <c r="B45" s="87">
        <v>6.8521096596118838</v>
      </c>
      <c r="C45" s="87">
        <v>8.0065177058299444</v>
      </c>
      <c r="D45" s="87">
        <v>6.8679536083335391</v>
      </c>
      <c r="E45" s="87">
        <v>10.927612875927348</v>
      </c>
      <c r="F45" s="87">
        <v>10.562961488847307</v>
      </c>
      <c r="G45" s="87">
        <v>9.0990054748192986</v>
      </c>
      <c r="H45" s="87">
        <v>8.1519961434037445</v>
      </c>
      <c r="I45" s="87">
        <v>10.011496418571925</v>
      </c>
      <c r="J45" s="87">
        <v>19.410732774285123</v>
      </c>
      <c r="K45" s="87">
        <v>6.8111764600847868</v>
      </c>
      <c r="L45" s="87">
        <v>10.811086956748495</v>
      </c>
      <c r="M45" s="87">
        <v>6.1660736173867781</v>
      </c>
      <c r="N45" s="87">
        <v>5.7427659435667513</v>
      </c>
      <c r="O45" s="87">
        <v>5.4911580183761854</v>
      </c>
      <c r="P45" s="87">
        <v>3.9934051872159224</v>
      </c>
      <c r="Q45" s="87">
        <v>3.5445847964382926</v>
      </c>
    </row>
    <row r="46" spans="1:17" x14ac:dyDescent="0.25">
      <c r="A46" s="150" t="s">
        <v>29</v>
      </c>
      <c r="B46" s="87">
        <v>1.7482908802243524</v>
      </c>
      <c r="C46" s="87">
        <v>2.1549587979594906</v>
      </c>
      <c r="D46" s="87">
        <v>1.7286203969299856</v>
      </c>
      <c r="E46" s="87">
        <v>1.2159411891188228</v>
      </c>
      <c r="F46" s="87">
        <v>0.90440618534500605</v>
      </c>
      <c r="G46" s="87">
        <v>0.87342242489933486</v>
      </c>
      <c r="H46" s="87">
        <v>0.98857517083758739</v>
      </c>
      <c r="I46" s="87">
        <v>0.7698469140617149</v>
      </c>
      <c r="J46" s="87">
        <v>0.83844482761372763</v>
      </c>
      <c r="K46" s="87">
        <v>0.68808703748690303</v>
      </c>
      <c r="L46" s="87">
        <v>0.65968627609167274</v>
      </c>
      <c r="M46" s="87">
        <v>0.49059714841661911</v>
      </c>
      <c r="N46" s="87">
        <v>0.24385977881925561</v>
      </c>
      <c r="O46" s="87">
        <v>0.24371347203183039</v>
      </c>
      <c r="P46" s="87">
        <v>0.17334457302364642</v>
      </c>
      <c r="Q46" s="87">
        <v>0.16251839598268272</v>
      </c>
    </row>
    <row r="47" spans="1:17" x14ac:dyDescent="0.25">
      <c r="A47" s="150" t="s">
        <v>28</v>
      </c>
      <c r="B47" s="87">
        <v>27.865053204180452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7.9924504423483284E-2</v>
      </c>
      <c r="L47" s="87">
        <v>7.3300377928528185E-2</v>
      </c>
      <c r="M47" s="87">
        <v>8.1780463808996492E-2</v>
      </c>
      <c r="N47" s="87">
        <v>0.16262536073689116</v>
      </c>
      <c r="O47" s="87">
        <v>0.16249449407883801</v>
      </c>
      <c r="P47" s="87">
        <v>8.664223336790898E-2</v>
      </c>
      <c r="Q47" s="87">
        <v>0.15642488949541436</v>
      </c>
    </row>
    <row r="48" spans="1:17" x14ac:dyDescent="0.25">
      <c r="A48" s="150" t="s">
        <v>26</v>
      </c>
      <c r="B48" s="87">
        <v>29.100780974286046</v>
      </c>
      <c r="C48" s="87">
        <v>46.84387602997289</v>
      </c>
      <c r="D48" s="87">
        <v>49.132894068751526</v>
      </c>
      <c r="E48" s="87">
        <v>30.064247164318036</v>
      </c>
      <c r="F48" s="87">
        <v>30.564432699926797</v>
      </c>
      <c r="G48" s="87">
        <v>30.696733782570323</v>
      </c>
      <c r="H48" s="87">
        <v>29.048780854094453</v>
      </c>
      <c r="I48" s="87">
        <v>37.054092044924104</v>
      </c>
      <c r="J48" s="87">
        <v>26.916562719363998</v>
      </c>
      <c r="K48" s="87">
        <v>24.633912947295737</v>
      </c>
      <c r="L48" s="87">
        <v>29.508447646988103</v>
      </c>
      <c r="M48" s="87">
        <v>26.532678729834114</v>
      </c>
      <c r="N48" s="87">
        <v>27.604204212967819</v>
      </c>
      <c r="O48" s="87">
        <v>28.230244629075727</v>
      </c>
      <c r="P48" s="87">
        <v>26.957383875941154</v>
      </c>
      <c r="Q48" s="87">
        <v>25.773052390847059</v>
      </c>
    </row>
    <row r="49" spans="1:17" x14ac:dyDescent="0.25">
      <c r="A49" s="150" t="s">
        <v>25</v>
      </c>
      <c r="B49" s="87">
        <v>1.0422107286417721</v>
      </c>
      <c r="C49" s="87">
        <v>1.0614861657496182</v>
      </c>
      <c r="D49" s="87">
        <v>1.0373388330524953</v>
      </c>
      <c r="E49" s="87">
        <v>0</v>
      </c>
      <c r="F49" s="87">
        <v>0</v>
      </c>
      <c r="G49" s="87">
        <v>2.4259241101993695E-3</v>
      </c>
      <c r="H49" s="87">
        <v>0</v>
      </c>
      <c r="I49" s="87">
        <v>0</v>
      </c>
      <c r="J49" s="87">
        <v>0</v>
      </c>
      <c r="K49" s="87">
        <v>0</v>
      </c>
      <c r="L49" s="87">
        <v>9.1625686150745046E-3</v>
      </c>
      <c r="M49" s="87">
        <v>2.0438989764206834E-2</v>
      </c>
      <c r="N49" s="87">
        <v>3.8611734215448168E-2</v>
      </c>
      <c r="O49" s="87">
        <v>6.2950232940479287E-2</v>
      </c>
      <c r="P49" s="87">
        <v>4.7670408347244862E-2</v>
      </c>
      <c r="Q49" s="87">
        <v>4.4691232819585501E-2</v>
      </c>
    </row>
    <row r="50" spans="1:17" x14ac:dyDescent="0.25">
      <c r="A50" s="150" t="s">
        <v>86</v>
      </c>
      <c r="B50" s="87">
        <v>23.53467280681895</v>
      </c>
      <c r="C50" s="87">
        <v>26.892793981802853</v>
      </c>
      <c r="D50" s="87">
        <v>27.523833099652808</v>
      </c>
      <c r="E50" s="87">
        <v>6.1567260338954588</v>
      </c>
      <c r="F50" s="87">
        <v>10.64549827445</v>
      </c>
      <c r="G50" s="87">
        <v>11.43840737561014</v>
      </c>
      <c r="H50" s="87">
        <v>10.390413638349457</v>
      </c>
      <c r="I50" s="87">
        <v>14.616151811589132</v>
      </c>
      <c r="J50" s="87">
        <v>11.960234460074332</v>
      </c>
      <c r="K50" s="87">
        <v>8.9879505013553249</v>
      </c>
      <c r="L50" s="87">
        <v>7.3114584293935332</v>
      </c>
      <c r="M50" s="87">
        <v>8.1737499391390465</v>
      </c>
      <c r="N50" s="87">
        <v>9.5938272775425819</v>
      </c>
      <c r="O50" s="87">
        <v>8.865720331919805</v>
      </c>
      <c r="P50" s="87">
        <v>8.8169105161173427</v>
      </c>
      <c r="Q50" s="87">
        <v>11.000636539130129</v>
      </c>
    </row>
    <row r="51" spans="1:17" x14ac:dyDescent="0.25">
      <c r="A51" s="150" t="s">
        <v>22</v>
      </c>
      <c r="B51" s="87">
        <v>24.296190246294408</v>
      </c>
      <c r="C51" s="87">
        <v>28.209531715623438</v>
      </c>
      <c r="D51" s="87">
        <v>28.449908931423284</v>
      </c>
      <c r="E51" s="87">
        <v>20.88170112353777</v>
      </c>
      <c r="F51" s="87">
        <v>21.344992078500582</v>
      </c>
      <c r="G51" s="87">
        <v>18.442131515687493</v>
      </c>
      <c r="H51" s="87">
        <v>20.519137100609029</v>
      </c>
      <c r="I51" s="87">
        <v>19.01356548634072</v>
      </c>
      <c r="J51" s="87">
        <v>10.147415165336692</v>
      </c>
      <c r="K51" s="87">
        <v>13.533103765572429</v>
      </c>
      <c r="L51" s="87">
        <v>11.789961332155983</v>
      </c>
      <c r="M51" s="87">
        <v>15.176307235197243</v>
      </c>
      <c r="N51" s="87">
        <v>14.893815967842697</v>
      </c>
      <c r="O51" s="87">
        <v>15.288734956567209</v>
      </c>
      <c r="P51" s="87">
        <v>13.440946266364474</v>
      </c>
      <c r="Q51" s="87">
        <v>13.509535314278233</v>
      </c>
    </row>
    <row r="52" spans="1:17" x14ac:dyDescent="0.25">
      <c r="A52" s="152" t="s">
        <v>328</v>
      </c>
      <c r="B52" s="151">
        <v>8.8941883703996503</v>
      </c>
      <c r="C52" s="151">
        <v>8.7987383227144704</v>
      </c>
      <c r="D52" s="151">
        <v>8.8996434506544606</v>
      </c>
      <c r="E52" s="151">
        <v>5.5536666524803717</v>
      </c>
      <c r="F52" s="151">
        <v>5.7336716083148609</v>
      </c>
      <c r="G52" s="151">
        <v>5.6210134486851073</v>
      </c>
      <c r="H52" s="151">
        <v>6.0156385852367276</v>
      </c>
      <c r="I52" s="151">
        <v>6.7706868464717322</v>
      </c>
      <c r="J52" s="151">
        <v>5.514950065793812</v>
      </c>
      <c r="K52" s="151">
        <v>4.575302589678425</v>
      </c>
      <c r="L52" s="151">
        <v>5.0228936949947194</v>
      </c>
      <c r="M52" s="151">
        <v>4.8042363121506755</v>
      </c>
      <c r="N52" s="151">
        <v>4.7793039191690028</v>
      </c>
      <c r="O52" s="151">
        <v>4.7089715636955125</v>
      </c>
      <c r="P52" s="151">
        <v>4.646682049103191</v>
      </c>
      <c r="Q52" s="151">
        <v>4.7596056685353281</v>
      </c>
    </row>
    <row r="53" spans="1:17" x14ac:dyDescent="0.25">
      <c r="A53" s="156" t="s">
        <v>321</v>
      </c>
      <c r="B53" s="204">
        <v>92.008845211030831</v>
      </c>
      <c r="C53" s="204">
        <v>91.021430924632426</v>
      </c>
      <c r="D53" s="204">
        <v>92.065277075735764</v>
      </c>
      <c r="E53" s="204">
        <v>57.45172399117623</v>
      </c>
      <c r="F53" s="204">
        <v>59.313844223946823</v>
      </c>
      <c r="G53" s="204">
        <v>58.14841498639764</v>
      </c>
      <c r="H53" s="204">
        <v>62.230743985207503</v>
      </c>
      <c r="I53" s="204">
        <v>70.041588066948918</v>
      </c>
      <c r="J53" s="204">
        <v>57.051207577177344</v>
      </c>
      <c r="K53" s="204">
        <v>47.330716444949203</v>
      </c>
      <c r="L53" s="204">
        <v>51.960969258566038</v>
      </c>
      <c r="M53" s="204">
        <v>49.698996332593168</v>
      </c>
      <c r="N53" s="204">
        <v>49.441075025886214</v>
      </c>
      <c r="O53" s="204">
        <v>48.71349893478115</v>
      </c>
      <c r="P53" s="204">
        <v>48.069124645895059</v>
      </c>
      <c r="Q53" s="204">
        <v>49.237300019330966</v>
      </c>
    </row>
    <row r="54" spans="1:17" x14ac:dyDescent="0.25">
      <c r="A54" s="152" t="s">
        <v>327</v>
      </c>
      <c r="B54" s="151">
        <v>4.6004422605515423</v>
      </c>
      <c r="C54" s="151">
        <v>4.551071546231622</v>
      </c>
      <c r="D54" s="151">
        <v>4.6032638537867889</v>
      </c>
      <c r="E54" s="151">
        <v>2.8725861995588122</v>
      </c>
      <c r="F54" s="151">
        <v>2.9656922111973412</v>
      </c>
      <c r="G54" s="151">
        <v>2.9074207493198823</v>
      </c>
      <c r="H54" s="151">
        <v>3.1115371992603755</v>
      </c>
      <c r="I54" s="151">
        <v>3.5020794033474467</v>
      </c>
      <c r="J54" s="151">
        <v>2.8525603788588674</v>
      </c>
      <c r="K54" s="151">
        <v>2.3665358222474606</v>
      </c>
      <c r="L54" s="151">
        <v>2.5980484629283023</v>
      </c>
      <c r="M54" s="151">
        <v>2.4849498166296589</v>
      </c>
      <c r="N54" s="151">
        <v>2.472053751294311</v>
      </c>
      <c r="O54" s="151">
        <v>2.4356749467390575</v>
      </c>
      <c r="P54" s="151">
        <v>2.4034562322947535</v>
      </c>
      <c r="Q54" s="151">
        <v>2.4618650009665486</v>
      </c>
    </row>
    <row r="55" spans="1:17" x14ac:dyDescent="0.25">
      <c r="A55" s="152" t="s">
        <v>326</v>
      </c>
      <c r="B55" s="151">
        <v>23.002211302757711</v>
      </c>
      <c r="C55" s="151">
        <v>22.755357731158107</v>
      </c>
      <c r="D55" s="151">
        <v>23.016319268933941</v>
      </c>
      <c r="E55" s="151">
        <v>14.362930997794059</v>
      </c>
      <c r="F55" s="151">
        <v>14.828461055986708</v>
      </c>
      <c r="G55" s="151">
        <v>14.537103746599415</v>
      </c>
      <c r="H55" s="151">
        <v>15.557685996301876</v>
      </c>
      <c r="I55" s="151">
        <v>17.510397016737233</v>
      </c>
      <c r="J55" s="151">
        <v>14.262801894294334</v>
      </c>
      <c r="K55" s="151">
        <v>11.832679111237304</v>
      </c>
      <c r="L55" s="151">
        <v>12.99024231464151</v>
      </c>
      <c r="M55" s="151">
        <v>12.424749083148292</v>
      </c>
      <c r="N55" s="151">
        <v>12.360268756471555</v>
      </c>
      <c r="O55" s="151">
        <v>12.178374733695289</v>
      </c>
      <c r="P55" s="151">
        <v>12.017281161473768</v>
      </c>
      <c r="Q55" s="151">
        <v>12.309325004832742</v>
      </c>
    </row>
    <row r="56" spans="1:17" x14ac:dyDescent="0.25">
      <c r="A56" s="150" t="s">
        <v>33</v>
      </c>
      <c r="B56" s="87">
        <v>0.23577061972233188</v>
      </c>
      <c r="C56" s="87">
        <v>0.24159823574600223</v>
      </c>
      <c r="D56" s="87">
        <v>0.18995011678335785</v>
      </c>
      <c r="E56" s="87">
        <v>9.555949379660808E-2</v>
      </c>
      <c r="F56" s="87">
        <v>0.10254115007098691</v>
      </c>
      <c r="G56" s="87">
        <v>0.12166008230844386</v>
      </c>
      <c r="H56" s="87">
        <v>0.95084584680904283</v>
      </c>
      <c r="I56" s="87">
        <v>0.39899836565698032</v>
      </c>
      <c r="J56" s="87">
        <v>0.11566963498554129</v>
      </c>
      <c r="K56" s="87">
        <v>0.12101191979709215</v>
      </c>
      <c r="L56" s="87">
        <v>0.12394485800516017</v>
      </c>
      <c r="M56" s="87">
        <v>0.13825341996316101</v>
      </c>
      <c r="N56" s="87">
        <v>9.7028016322023472E-2</v>
      </c>
      <c r="O56" s="87">
        <v>0.14260436613096961</v>
      </c>
      <c r="P56" s="87">
        <v>0.16380607714074449</v>
      </c>
      <c r="Q56" s="87">
        <v>4.0413904733425141E-2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0.49159662598735443</v>
      </c>
      <c r="F57" s="87">
        <v>0</v>
      </c>
      <c r="G57" s="87">
        <v>0.37987473238842778</v>
      </c>
      <c r="H57" s="87">
        <v>0.86037405387726773</v>
      </c>
      <c r="I57" s="87">
        <v>0.9048032912352455</v>
      </c>
      <c r="J57" s="87">
        <v>0.365953887954579</v>
      </c>
      <c r="K57" s="87">
        <v>0.82290952243119631</v>
      </c>
      <c r="L57" s="87">
        <v>0.89751027071034783</v>
      </c>
      <c r="M57" s="87">
        <v>1.0182676545219365</v>
      </c>
      <c r="N57" s="87">
        <v>0.66913392137802818</v>
      </c>
      <c r="O57" s="87">
        <v>0.428671666969479</v>
      </c>
      <c r="P57" s="87">
        <v>1.2069956956637238</v>
      </c>
      <c r="Q57" s="87">
        <v>1.4881199411487747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1.189607152994041E-15</v>
      </c>
      <c r="G58" s="87">
        <v>0</v>
      </c>
      <c r="H58" s="87">
        <v>0</v>
      </c>
      <c r="I58" s="87">
        <v>0</v>
      </c>
      <c r="J58" s="87">
        <v>0</v>
      </c>
      <c r="K58" s="87">
        <v>1.8100757304270159E-15</v>
      </c>
      <c r="L58" s="87">
        <v>1.7351765795175368E-15</v>
      </c>
      <c r="M58" s="87">
        <v>1.9354506478125725E-15</v>
      </c>
      <c r="N58" s="87">
        <v>0</v>
      </c>
      <c r="O58" s="87">
        <v>1.9228580643532498E-15</v>
      </c>
      <c r="P58" s="87">
        <v>0</v>
      </c>
      <c r="Q58" s="87">
        <v>1.923672265578984E-15</v>
      </c>
    </row>
    <row r="59" spans="1:17" x14ac:dyDescent="0.25">
      <c r="A59" s="150" t="s">
        <v>125</v>
      </c>
      <c r="B59" s="87">
        <v>1.3631517890474569</v>
      </c>
      <c r="C59" s="87">
        <v>1.5928085621677601</v>
      </c>
      <c r="D59" s="87">
        <v>1.3663037682361148</v>
      </c>
      <c r="E59" s="87">
        <v>2.1739282909669786</v>
      </c>
      <c r="F59" s="87">
        <v>2.1013849115743972</v>
      </c>
      <c r="G59" s="87">
        <v>1.810146977749197</v>
      </c>
      <c r="H59" s="87">
        <v>1.6217498959026009</v>
      </c>
      <c r="I59" s="87">
        <v>1.9916770063471996</v>
      </c>
      <c r="J59" s="87">
        <v>3.861551612921442</v>
      </c>
      <c r="K59" s="87">
        <v>1.3550085795924636</v>
      </c>
      <c r="L59" s="87">
        <v>2.1507467420587183</v>
      </c>
      <c r="M59" s="87">
        <v>1.226672470302409</v>
      </c>
      <c r="N59" s="87">
        <v>1.1424600683488229</v>
      </c>
      <c r="O59" s="87">
        <v>1.0924054413215221</v>
      </c>
      <c r="P59" s="87">
        <v>0.79444400276178817</v>
      </c>
      <c r="Q59" s="87">
        <v>0.70515612661239213</v>
      </c>
    </row>
    <row r="60" spans="1:17" x14ac:dyDescent="0.25">
      <c r="A60" s="150" t="s">
        <v>29</v>
      </c>
      <c r="B60" s="87">
        <v>0.34780322550882337</v>
      </c>
      <c r="C60" s="87">
        <v>0.42870533115904969</v>
      </c>
      <c r="D60" s="87">
        <v>0.3438899993892543</v>
      </c>
      <c r="E60" s="87">
        <v>0.24189811454618482</v>
      </c>
      <c r="F60" s="87">
        <v>0.17992165490948392</v>
      </c>
      <c r="G60" s="87">
        <v>0.17375777683673768</v>
      </c>
      <c r="H60" s="87">
        <v>0.1966661480446128</v>
      </c>
      <c r="I60" s="87">
        <v>0.15315256911042072</v>
      </c>
      <c r="J60" s="87">
        <v>0.16679936888867256</v>
      </c>
      <c r="K60" s="87">
        <v>0.13688734167511327</v>
      </c>
      <c r="L60" s="87">
        <v>0.13123732282990833</v>
      </c>
      <c r="M60" s="87">
        <v>9.7598902204897656E-2</v>
      </c>
      <c r="N60" s="87">
        <v>4.8513218597995129E-2</v>
      </c>
      <c r="O60" s="87">
        <v>4.8484112473175786E-2</v>
      </c>
      <c r="P60" s="87">
        <v>3.4484994633351404E-2</v>
      </c>
      <c r="Q60" s="87">
        <v>3.2331245885149067E-2</v>
      </c>
    </row>
    <row r="61" spans="1:17" x14ac:dyDescent="0.25">
      <c r="A61" s="150" t="s">
        <v>28</v>
      </c>
      <c r="B61" s="87">
        <v>5.5434455976486303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1.5900100349499319E-2</v>
      </c>
      <c r="L61" s="87">
        <v>1.4582303301431331E-2</v>
      </c>
      <c r="M61" s="87">
        <v>1.6269323038925025E-2</v>
      </c>
      <c r="N61" s="87">
        <v>3.2352525345535364E-2</v>
      </c>
      <c r="O61" s="87">
        <v>3.2326490864490305E-2</v>
      </c>
      <c r="P61" s="87">
        <v>1.7236518574517697E-2</v>
      </c>
      <c r="Q61" s="87">
        <v>3.1119009846567833E-2</v>
      </c>
    </row>
    <row r="62" spans="1:17" x14ac:dyDescent="0.25">
      <c r="A62" s="150" t="s">
        <v>26</v>
      </c>
      <c r="B62" s="87">
        <v>5.7892800346722897</v>
      </c>
      <c r="C62" s="87">
        <v>9.3190734807638318</v>
      </c>
      <c r="D62" s="87">
        <v>9.7744484221654204</v>
      </c>
      <c r="E62" s="87">
        <v>5.980951027384223</v>
      </c>
      <c r="F62" s="87">
        <v>6.0804574336724384</v>
      </c>
      <c r="G62" s="87">
        <v>6.1067772776996661</v>
      </c>
      <c r="H62" s="87">
        <v>5.7789351831752871</v>
      </c>
      <c r="I62" s="87">
        <v>7.3715037224650057</v>
      </c>
      <c r="J62" s="87">
        <v>5.3547538566373989</v>
      </c>
      <c r="K62" s="87">
        <v>4.9006458117962319</v>
      </c>
      <c r="L62" s="87">
        <v>5.8703808316289301</v>
      </c>
      <c r="M62" s="87">
        <v>5.2783843626990921</v>
      </c>
      <c r="N62" s="87">
        <v>5.4915525622615009</v>
      </c>
      <c r="O62" s="87">
        <v>5.6160964116198375</v>
      </c>
      <c r="P62" s="87">
        <v>5.3628747763808651</v>
      </c>
      <c r="Q62" s="87">
        <v>5.1272650644921187</v>
      </c>
    </row>
    <row r="63" spans="1:17" x14ac:dyDescent="0.25">
      <c r="A63" s="150" t="s">
        <v>25</v>
      </c>
      <c r="B63" s="87">
        <v>0.2073363518518114</v>
      </c>
      <c r="C63" s="87">
        <v>0.21117098788122365</v>
      </c>
      <c r="D63" s="87">
        <v>0.20636714185394464</v>
      </c>
      <c r="E63" s="87">
        <v>0</v>
      </c>
      <c r="F63" s="87">
        <v>0</v>
      </c>
      <c r="G63" s="87">
        <v>4.8261089725451642E-4</v>
      </c>
      <c r="H63" s="87">
        <v>0</v>
      </c>
      <c r="I63" s="87">
        <v>0</v>
      </c>
      <c r="J63" s="87">
        <v>0</v>
      </c>
      <c r="K63" s="87">
        <v>0</v>
      </c>
      <c r="L63" s="87">
        <v>1.8227921648026198E-3</v>
      </c>
      <c r="M63" s="87">
        <v>4.0661120220570612E-3</v>
      </c>
      <c r="N63" s="87">
        <v>7.6813794858318612E-3</v>
      </c>
      <c r="O63" s="87">
        <v>1.2523255890015768E-2</v>
      </c>
      <c r="P63" s="87">
        <v>9.483502986852424E-3</v>
      </c>
      <c r="Q63" s="87">
        <v>8.8908288102623641E-3</v>
      </c>
    </row>
    <row r="64" spans="1:17" x14ac:dyDescent="0.25">
      <c r="A64" s="150" t="s">
        <v>86</v>
      </c>
      <c r="B64" s="87">
        <v>4.6819640862371905</v>
      </c>
      <c r="C64" s="87">
        <v>5.350025327944862</v>
      </c>
      <c r="D64" s="87">
        <v>5.4755636139892836</v>
      </c>
      <c r="E64" s="87">
        <v>1.2248128714646136</v>
      </c>
      <c r="F64" s="87">
        <v>2.1178046965086201</v>
      </c>
      <c r="G64" s="87">
        <v>2.2755452338746962</v>
      </c>
      <c r="H64" s="87">
        <v>2.0670584161172654</v>
      </c>
      <c r="I64" s="87">
        <v>2.9077225089368297</v>
      </c>
      <c r="J64" s="87">
        <v>2.3793569880784471</v>
      </c>
      <c r="K64" s="87">
        <v>1.7880538132669737</v>
      </c>
      <c r="L64" s="87">
        <v>1.4545341703037526</v>
      </c>
      <c r="M64" s="87">
        <v>1.626077574099279</v>
      </c>
      <c r="N64" s="87">
        <v>1.90858632842359</v>
      </c>
      <c r="O64" s="87">
        <v>1.7637374665622947</v>
      </c>
      <c r="P64" s="87">
        <v>1.7540272910047761</v>
      </c>
      <c r="Q64" s="87">
        <v>2.188455544919786</v>
      </c>
    </row>
    <row r="65" spans="1:17" x14ac:dyDescent="0.25">
      <c r="A65" s="150" t="s">
        <v>22</v>
      </c>
      <c r="B65" s="87">
        <v>4.8334595980691786</v>
      </c>
      <c r="C65" s="87">
        <v>5.6119758054953763</v>
      </c>
      <c r="D65" s="87">
        <v>5.6597962065165666</v>
      </c>
      <c r="E65" s="87">
        <v>4.154184573648096</v>
      </c>
      <c r="F65" s="87">
        <v>4.2463512092507782</v>
      </c>
      <c r="G65" s="87">
        <v>3.6688590548449915</v>
      </c>
      <c r="H65" s="87">
        <v>4.0820564523758005</v>
      </c>
      <c r="I65" s="87">
        <v>3.7825395529855537</v>
      </c>
      <c r="J65" s="87">
        <v>2.018716544828254</v>
      </c>
      <c r="K65" s="87">
        <v>2.6922620223287312</v>
      </c>
      <c r="L65" s="87">
        <v>2.3454830236384572</v>
      </c>
      <c r="M65" s="87">
        <v>3.0191592642965324</v>
      </c>
      <c r="N65" s="87">
        <v>2.962960736308228</v>
      </c>
      <c r="O65" s="87">
        <v>3.0415255218635022</v>
      </c>
      <c r="P65" s="87">
        <v>2.6739283023271496</v>
      </c>
      <c r="Q65" s="87">
        <v>2.6875733383842628</v>
      </c>
    </row>
    <row r="66" spans="1:17" x14ac:dyDescent="0.25">
      <c r="A66" s="152" t="s">
        <v>325</v>
      </c>
      <c r="B66" s="151">
        <v>64.406191647721585</v>
      </c>
      <c r="C66" s="151">
        <v>63.715001647242694</v>
      </c>
      <c r="D66" s="151">
        <v>64.445693953015038</v>
      </c>
      <c r="E66" s="151">
        <v>40.21620679382336</v>
      </c>
      <c r="F66" s="151">
        <v>41.519690956762773</v>
      </c>
      <c r="G66" s="151">
        <v>40.703890490478344</v>
      </c>
      <c r="H66" s="151">
        <v>43.56152078964525</v>
      </c>
      <c r="I66" s="151">
        <v>49.029111646864244</v>
      </c>
      <c r="J66" s="151">
        <v>39.935845304024141</v>
      </c>
      <c r="K66" s="151">
        <v>33.131501511464442</v>
      </c>
      <c r="L66" s="151">
        <v>36.372678480996228</v>
      </c>
      <c r="M66" s="151">
        <v>34.789297432815218</v>
      </c>
      <c r="N66" s="151">
        <v>34.608752518120347</v>
      </c>
      <c r="O66" s="151">
        <v>34.099449254346801</v>
      </c>
      <c r="P66" s="151">
        <v>33.64838725212654</v>
      </c>
      <c r="Q66" s="151">
        <v>34.466110013531676</v>
      </c>
    </row>
    <row r="67" spans="1:17" x14ac:dyDescent="0.25">
      <c r="A67" s="156" t="s">
        <v>333</v>
      </c>
      <c r="B67" s="204">
        <v>323.62640521586593</v>
      </c>
      <c r="C67" s="204">
        <v>293.23377235503483</v>
      </c>
      <c r="D67" s="204">
        <v>266.0961926682636</v>
      </c>
      <c r="E67" s="204">
        <v>42.384943087558881</v>
      </c>
      <c r="F67" s="204">
        <v>32.918259918067136</v>
      </c>
      <c r="G67" s="204">
        <v>31.697613641563471</v>
      </c>
      <c r="H67" s="204">
        <v>27.800528282597043</v>
      </c>
      <c r="I67" s="204">
        <v>27.36914523473898</v>
      </c>
      <c r="J67" s="204">
        <v>36.822729754002694</v>
      </c>
      <c r="K67" s="204">
        <v>19.327585460371886</v>
      </c>
      <c r="L67" s="204">
        <v>18.665074639791527</v>
      </c>
      <c r="M67" s="204">
        <v>17.052138154428196</v>
      </c>
      <c r="N67" s="204">
        <v>14.679469042385156</v>
      </c>
      <c r="O67" s="204">
        <v>12.498609230868256</v>
      </c>
      <c r="P67" s="204">
        <v>10.510597921213147</v>
      </c>
      <c r="Q67" s="204">
        <v>10.275085063281836</v>
      </c>
    </row>
    <row r="68" spans="1:17" x14ac:dyDescent="0.25">
      <c r="A68" s="72" t="s">
        <v>319</v>
      </c>
      <c r="B68" s="306">
        <v>306.57731535236564</v>
      </c>
      <c r="C68" s="306">
        <v>517.64138534325059</v>
      </c>
      <c r="D68" s="306">
        <v>558.90621793290495</v>
      </c>
      <c r="E68" s="306">
        <v>503.14745525128814</v>
      </c>
      <c r="F68" s="306">
        <v>548.362340700559</v>
      </c>
      <c r="G68" s="306">
        <v>536.03669164576786</v>
      </c>
      <c r="H68" s="306">
        <v>587.27815573015721</v>
      </c>
      <c r="I68" s="306">
        <v>635.19734439635397</v>
      </c>
      <c r="J68" s="306">
        <v>194.31400626517157</v>
      </c>
      <c r="K68" s="306">
        <v>312.80590892960845</v>
      </c>
      <c r="L68" s="306">
        <v>302.41212183429786</v>
      </c>
      <c r="M68" s="306">
        <v>367.7874413379468</v>
      </c>
      <c r="N68" s="306">
        <v>359.8147344153831</v>
      </c>
      <c r="O68" s="306">
        <v>344.29408744363712</v>
      </c>
      <c r="P68" s="306">
        <v>392.30885966742665</v>
      </c>
      <c r="Q68" s="306">
        <v>349.12483178219759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0.99999999999999978</v>
      </c>
      <c r="C72" s="77">
        <f t="shared" si="0"/>
        <v>1</v>
      </c>
      <c r="D72" s="77">
        <f t="shared" si="0"/>
        <v>0.99999999999999978</v>
      </c>
      <c r="E72" s="77">
        <f t="shared" si="0"/>
        <v>1</v>
      </c>
      <c r="F72" s="77">
        <f t="shared" si="0"/>
        <v>1</v>
      </c>
      <c r="G72" s="77">
        <f t="shared" si="0"/>
        <v>0.99999999999999989</v>
      </c>
      <c r="H72" s="77">
        <f t="shared" si="0"/>
        <v>0.99999999999999978</v>
      </c>
      <c r="I72" s="77">
        <f t="shared" si="0"/>
        <v>0.99999999999999989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1.0000000000000002</v>
      </c>
      <c r="N72" s="77">
        <f t="shared" si="0"/>
        <v>0.99999999999999978</v>
      </c>
      <c r="O72" s="77">
        <f t="shared" si="0"/>
        <v>1</v>
      </c>
      <c r="P72" s="77">
        <f t="shared" si="0"/>
        <v>1.0000000000000002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9.5836954045257411E-2</v>
      </c>
      <c r="C73" s="203">
        <f t="shared" si="1"/>
        <v>9.626257252562867E-2</v>
      </c>
      <c r="D73" s="203">
        <f t="shared" si="1"/>
        <v>9.7253632462403664E-2</v>
      </c>
      <c r="E73" s="203">
        <f t="shared" si="1"/>
        <v>0.10194429653611212</v>
      </c>
      <c r="F73" s="203">
        <f t="shared" si="1"/>
        <v>9.9397859729176821E-2</v>
      </c>
      <c r="G73" s="203">
        <f t="shared" si="1"/>
        <v>0.10265945139900176</v>
      </c>
      <c r="H73" s="203">
        <f t="shared" si="1"/>
        <v>0.10421177099503862</v>
      </c>
      <c r="I73" s="203">
        <f t="shared" si="1"/>
        <v>0.10495164915570181</v>
      </c>
      <c r="J73" s="203">
        <f t="shared" si="1"/>
        <v>9.9958700512316909E-2</v>
      </c>
      <c r="K73" s="203">
        <f t="shared" si="1"/>
        <v>0.10050154200561059</v>
      </c>
      <c r="L73" s="203">
        <f t="shared" si="1"/>
        <v>0.10151091196484101</v>
      </c>
      <c r="M73" s="203">
        <f t="shared" si="1"/>
        <v>0.10254199862880115</v>
      </c>
      <c r="N73" s="203">
        <f t="shared" si="1"/>
        <v>0.10374870594086533</v>
      </c>
      <c r="O73" s="203">
        <f t="shared" si="1"/>
        <v>0.10255491194194997</v>
      </c>
      <c r="P73" s="203">
        <f t="shared" si="1"/>
        <v>0.10322395831783217</v>
      </c>
      <c r="Q73" s="203">
        <f t="shared" si="1"/>
        <v>0.10303431724427307</v>
      </c>
    </row>
    <row r="74" spans="1:17" x14ac:dyDescent="0.25">
      <c r="A74" s="76" t="s">
        <v>82</v>
      </c>
      <c r="B74" s="202">
        <f t="shared" ref="B74:Q74" si="2">IF(B$7=0,0,B$7/B$5)</f>
        <v>6.3163864575013579E-2</v>
      </c>
      <c r="C74" s="202">
        <f t="shared" si="2"/>
        <v>6.3428496236626594E-2</v>
      </c>
      <c r="D74" s="202">
        <f t="shared" si="2"/>
        <v>6.4114214259528929E-2</v>
      </c>
      <c r="E74" s="202">
        <f t="shared" si="2"/>
        <v>6.6962549495845666E-2</v>
      </c>
      <c r="F74" s="202">
        <f t="shared" si="2"/>
        <v>6.5065737145498084E-2</v>
      </c>
      <c r="G74" s="202">
        <f t="shared" si="2"/>
        <v>6.749526036958331E-2</v>
      </c>
      <c r="H74" s="202">
        <f t="shared" si="2"/>
        <v>6.8651565907356701E-2</v>
      </c>
      <c r="I74" s="202">
        <f t="shared" si="2"/>
        <v>6.9202692889607426E-2</v>
      </c>
      <c r="J74" s="202">
        <f t="shared" si="2"/>
        <v>6.5483501183914994E-2</v>
      </c>
      <c r="K74" s="202">
        <f t="shared" si="2"/>
        <v>6.5887857752260304E-2</v>
      </c>
      <c r="L74" s="202">
        <f t="shared" si="2"/>
        <v>6.6639726166792992E-2</v>
      </c>
      <c r="M74" s="202">
        <f t="shared" si="2"/>
        <v>6.7407771112244469E-2</v>
      </c>
      <c r="N74" s="202">
        <f t="shared" si="2"/>
        <v>6.8306633917928156E-2</v>
      </c>
      <c r="O74" s="202">
        <f t="shared" si="2"/>
        <v>6.7417390095051322E-2</v>
      </c>
      <c r="P74" s="202">
        <f t="shared" si="2"/>
        <v>6.7915755271549041E-2</v>
      </c>
      <c r="Q74" s="202">
        <f t="shared" si="2"/>
        <v>6.7774493752912335E-2</v>
      </c>
    </row>
    <row r="75" spans="1:17" x14ac:dyDescent="0.25">
      <c r="A75" s="76" t="s">
        <v>81</v>
      </c>
      <c r="B75" s="202">
        <f t="shared" ref="B75:Q75" si="3">IF(B$8=0,0,B$8/B$5)</f>
        <v>0.13203482783622414</v>
      </c>
      <c r="C75" s="202">
        <f t="shared" si="3"/>
        <v>0.13292058017568395</v>
      </c>
      <c r="D75" s="202">
        <f t="shared" si="3"/>
        <v>0.13417225071879443</v>
      </c>
      <c r="E75" s="202">
        <f t="shared" si="3"/>
        <v>0.14472849949656549</v>
      </c>
      <c r="F75" s="202">
        <f t="shared" si="3"/>
        <v>0.14308610316969003</v>
      </c>
      <c r="G75" s="202">
        <f t="shared" si="3"/>
        <v>0.14518975882047963</v>
      </c>
      <c r="H75" s="202">
        <f t="shared" si="3"/>
        <v>0.14619097117953916</v>
      </c>
      <c r="I75" s="202">
        <f t="shared" si="3"/>
        <v>0.14666817649250788</v>
      </c>
      <c r="J75" s="202">
        <f t="shared" si="3"/>
        <v>0.14344783327022997</v>
      </c>
      <c r="K75" s="202">
        <f t="shared" si="3"/>
        <v>0.14379795422050562</v>
      </c>
      <c r="L75" s="202">
        <f t="shared" si="3"/>
        <v>0.1444489758790771</v>
      </c>
      <c r="M75" s="202">
        <f t="shared" si="3"/>
        <v>0.14511400433961702</v>
      </c>
      <c r="N75" s="202">
        <f t="shared" si="3"/>
        <v>0.14589230429646266</v>
      </c>
      <c r="O75" s="202">
        <f t="shared" si="3"/>
        <v>0.14512233314558845</v>
      </c>
      <c r="P75" s="202">
        <f t="shared" si="3"/>
        <v>0.14555385349876021</v>
      </c>
      <c r="Q75" s="202">
        <f t="shared" si="3"/>
        <v>0.14543153913313764</v>
      </c>
    </row>
    <row r="76" spans="1:17" x14ac:dyDescent="0.25">
      <c r="A76" s="76" t="s">
        <v>80</v>
      </c>
      <c r="B76" s="202">
        <f t="shared" ref="B76:Q76" si="4">IF(B$9=0,0,B$9/B$5)</f>
        <v>3.9104633717363405E-2</v>
      </c>
      <c r="C76" s="202">
        <f t="shared" si="4"/>
        <v>3.9277935853261205E-2</v>
      </c>
      <c r="D76" s="202">
        <f t="shared" si="4"/>
        <v>3.9304138151679449E-2</v>
      </c>
      <c r="E76" s="202">
        <f t="shared" si="4"/>
        <v>4.1583825126578454E-2</v>
      </c>
      <c r="F76" s="202">
        <f t="shared" si="4"/>
        <v>4.2248840231769433E-2</v>
      </c>
      <c r="G76" s="202">
        <f t="shared" si="4"/>
        <v>4.1397058745776413E-2</v>
      </c>
      <c r="H76" s="202">
        <f t="shared" si="4"/>
        <v>4.0991662477297679E-2</v>
      </c>
      <c r="I76" s="202">
        <f t="shared" si="4"/>
        <v>4.0798439479773491E-2</v>
      </c>
      <c r="J76" s="202">
        <f t="shared" si="4"/>
        <v>4.2102373768757473E-2</v>
      </c>
      <c r="K76" s="202">
        <f t="shared" si="4"/>
        <v>4.1960607913118911E-2</v>
      </c>
      <c r="L76" s="202">
        <f t="shared" si="4"/>
        <v>4.169700574251483E-2</v>
      </c>
      <c r="M76" s="202">
        <f t="shared" si="4"/>
        <v>4.1427732142468303E-2</v>
      </c>
      <c r="N76" s="202">
        <f t="shared" si="4"/>
        <v>4.1112594304418847E-2</v>
      </c>
      <c r="O76" s="202">
        <f t="shared" si="4"/>
        <v>4.1424359764140016E-2</v>
      </c>
      <c r="P76" s="202">
        <f t="shared" si="4"/>
        <v>4.1249634852521117E-2</v>
      </c>
      <c r="Q76" s="202">
        <f t="shared" si="4"/>
        <v>4.1299160596940894E-2</v>
      </c>
    </row>
    <row r="77" spans="1:17" x14ac:dyDescent="0.25">
      <c r="A77" s="129" t="s">
        <v>79</v>
      </c>
      <c r="B77" s="201">
        <f t="shared" ref="B77:Q77" si="5">IF(B$10=0,0,B$10/B$5)</f>
        <v>9.7632041715011081E-2</v>
      </c>
      <c r="C77" s="201">
        <f t="shared" si="5"/>
        <v>9.7848444628906101E-2</v>
      </c>
      <c r="D77" s="201">
        <f t="shared" si="5"/>
        <v>9.8682867430110913E-2</v>
      </c>
      <c r="E77" s="201">
        <f t="shared" si="5"/>
        <v>0.10074391870223721</v>
      </c>
      <c r="F77" s="201">
        <f t="shared" si="5"/>
        <v>9.7958456520433071E-2</v>
      </c>
      <c r="G77" s="201">
        <f t="shared" si="5"/>
        <v>0.1015262027233003</v>
      </c>
      <c r="H77" s="201">
        <f t="shared" si="5"/>
        <v>0.10322423328783577</v>
      </c>
      <c r="I77" s="201">
        <f t="shared" si="5"/>
        <v>0.10403356129866924</v>
      </c>
      <c r="J77" s="201">
        <f t="shared" si="5"/>
        <v>9.8571941523161358E-2</v>
      </c>
      <c r="K77" s="201">
        <f t="shared" si="5"/>
        <v>9.9165737703834481E-2</v>
      </c>
      <c r="L77" s="201">
        <f t="shared" si="5"/>
        <v>0.10026985379311978</v>
      </c>
      <c r="M77" s="201">
        <f t="shared" si="5"/>
        <v>0.10139772506045358</v>
      </c>
      <c r="N77" s="201">
        <f t="shared" si="5"/>
        <v>0.10271770188968683</v>
      </c>
      <c r="O77" s="201">
        <f t="shared" si="5"/>
        <v>0.10141185050245155</v>
      </c>
      <c r="P77" s="201">
        <f t="shared" si="5"/>
        <v>8.6691243992483416E-2</v>
      </c>
      <c r="Q77" s="201">
        <f t="shared" si="5"/>
        <v>8.6884040081150984E-2</v>
      </c>
    </row>
    <row r="78" spans="1:17" x14ac:dyDescent="0.25">
      <c r="A78" s="127" t="s">
        <v>324</v>
      </c>
      <c r="B78" s="200">
        <f t="shared" ref="B78:Q78" si="6">IF(B$15=0,0,B$15/B$5)</f>
        <v>0.24655046614562057</v>
      </c>
      <c r="C78" s="200">
        <f t="shared" si="6"/>
        <v>0.21428167844472287</v>
      </c>
      <c r="D78" s="200">
        <f t="shared" si="6"/>
        <v>0.21152335866360875</v>
      </c>
      <c r="E78" s="200">
        <f t="shared" si="6"/>
        <v>0.1865190101920724</v>
      </c>
      <c r="F78" s="200">
        <f t="shared" si="6"/>
        <v>0.16839196072653623</v>
      </c>
      <c r="G78" s="200">
        <f t="shared" si="6"/>
        <v>0.18190370949019011</v>
      </c>
      <c r="H78" s="200">
        <f t="shared" si="6"/>
        <v>0.18217967381904226</v>
      </c>
      <c r="I78" s="200">
        <f t="shared" si="6"/>
        <v>0.18665040505127814</v>
      </c>
      <c r="J78" s="200">
        <f t="shared" si="6"/>
        <v>0.27517684616643334</v>
      </c>
      <c r="K78" s="200">
        <f t="shared" si="6"/>
        <v>0.2352855817041217</v>
      </c>
      <c r="L78" s="200">
        <f t="shared" si="6"/>
        <v>0.24591856695619696</v>
      </c>
      <c r="M78" s="200">
        <f t="shared" si="6"/>
        <v>0.22160299541032888</v>
      </c>
      <c r="N78" s="200">
        <f t="shared" si="6"/>
        <v>0.22274191622508976</v>
      </c>
      <c r="O78" s="200">
        <f t="shared" si="6"/>
        <v>0.22008566863544332</v>
      </c>
      <c r="P78" s="200">
        <f t="shared" si="6"/>
        <v>0.20678338161438303</v>
      </c>
      <c r="Q78" s="200">
        <f t="shared" si="6"/>
        <v>0.22774718646773381</v>
      </c>
    </row>
    <row r="79" spans="1:17" x14ac:dyDescent="0.25">
      <c r="A79" s="127" t="s">
        <v>323</v>
      </c>
      <c r="B79" s="200">
        <f t="shared" ref="B79:Q79" si="7">IF(B$26=0,0,B$26/B$5)</f>
        <v>0.17865607884806173</v>
      </c>
      <c r="C79" s="200">
        <f t="shared" si="7"/>
        <v>0.17699690628029327</v>
      </c>
      <c r="D79" s="200">
        <f t="shared" si="7"/>
        <v>0.17284959530384766</v>
      </c>
      <c r="E79" s="200">
        <f t="shared" si="7"/>
        <v>0.15544863160783581</v>
      </c>
      <c r="F79" s="200">
        <f t="shared" si="7"/>
        <v>0.18311974697059208</v>
      </c>
      <c r="G79" s="200">
        <f t="shared" si="7"/>
        <v>0.1516398976387138</v>
      </c>
      <c r="H79" s="200">
        <f t="shared" si="7"/>
        <v>0.14052924679850889</v>
      </c>
      <c r="I79" s="200">
        <f t="shared" si="7"/>
        <v>0.13897915012403622</v>
      </c>
      <c r="J79" s="200">
        <f t="shared" si="7"/>
        <v>0.16439075496116531</v>
      </c>
      <c r="K79" s="200">
        <f t="shared" si="7"/>
        <v>0.15440725951419149</v>
      </c>
      <c r="L79" s="200">
        <f t="shared" si="7"/>
        <v>0.15212846247484418</v>
      </c>
      <c r="M79" s="200">
        <f t="shared" si="7"/>
        <v>0.14568615931898404</v>
      </c>
      <c r="N79" s="200">
        <f t="shared" si="7"/>
        <v>0.14096354592246027</v>
      </c>
      <c r="O79" s="200">
        <f t="shared" si="7"/>
        <v>0.15399852784711979</v>
      </c>
      <c r="P79" s="200">
        <f t="shared" si="7"/>
        <v>0.16184021941315715</v>
      </c>
      <c r="Q79" s="200">
        <f t="shared" si="7"/>
        <v>0.15930153292504404</v>
      </c>
    </row>
    <row r="80" spans="1:17" x14ac:dyDescent="0.25">
      <c r="A80" s="142" t="s">
        <v>332</v>
      </c>
      <c r="B80" s="199">
        <f t="shared" ref="B80:Q80" si="8">IF(B$27=0,0,B$27/B$5)</f>
        <v>0.16462932648583042</v>
      </c>
      <c r="C80" s="199">
        <f t="shared" si="8"/>
        <v>0.16289018049976234</v>
      </c>
      <c r="D80" s="199">
        <f t="shared" si="8"/>
        <v>0.15856051375562921</v>
      </c>
      <c r="E80" s="199">
        <f t="shared" si="8"/>
        <v>0.14027439141893042</v>
      </c>
      <c r="F80" s="199">
        <f t="shared" si="8"/>
        <v>0.16840655428143358</v>
      </c>
      <c r="G80" s="199">
        <f t="shared" si="8"/>
        <v>0.13633617441666612</v>
      </c>
      <c r="H80" s="199">
        <f t="shared" si="8"/>
        <v>0.12494446689890626</v>
      </c>
      <c r="I80" s="199">
        <f t="shared" si="8"/>
        <v>0.12326041089146993</v>
      </c>
      <c r="J80" s="199">
        <f t="shared" si="8"/>
        <v>0.14957601871902382</v>
      </c>
      <c r="K80" s="199">
        <f t="shared" si="8"/>
        <v>0.13949423859733892</v>
      </c>
      <c r="L80" s="199">
        <f t="shared" si="8"/>
        <v>0.13703268913517266</v>
      </c>
      <c r="M80" s="199">
        <f t="shared" si="8"/>
        <v>0.13040370161819015</v>
      </c>
      <c r="N80" s="199">
        <f t="shared" si="8"/>
        <v>0.12546260669970666</v>
      </c>
      <c r="O80" s="199">
        <f t="shared" si="8"/>
        <v>0.13871373211432586</v>
      </c>
      <c r="P80" s="199">
        <f t="shared" si="8"/>
        <v>0.14643428886249732</v>
      </c>
      <c r="Q80" s="199">
        <f t="shared" si="8"/>
        <v>0.14392993801647652</v>
      </c>
    </row>
    <row r="81" spans="1:17" x14ac:dyDescent="0.25">
      <c r="A81" s="142" t="s">
        <v>331</v>
      </c>
      <c r="B81" s="199">
        <f t="shared" ref="B81:Q81" si="9">IF(B$33=0,0,B$33/B$5)</f>
        <v>1.4026752362231285E-2</v>
      </c>
      <c r="C81" s="199">
        <f t="shared" si="9"/>
        <v>1.4106725780530929E-2</v>
      </c>
      <c r="D81" s="199">
        <f t="shared" si="9"/>
        <v>1.4289081548218461E-2</v>
      </c>
      <c r="E81" s="199">
        <f t="shared" si="9"/>
        <v>1.5174240188905404E-2</v>
      </c>
      <c r="F81" s="199">
        <f t="shared" si="9"/>
        <v>1.4713192689158503E-2</v>
      </c>
      <c r="G81" s="199">
        <f t="shared" si="9"/>
        <v>1.5303723222047677E-2</v>
      </c>
      <c r="H81" s="199">
        <f t="shared" si="9"/>
        <v>1.5584779899602644E-2</v>
      </c>
      <c r="I81" s="199">
        <f t="shared" si="9"/>
        <v>1.5718739232566278E-2</v>
      </c>
      <c r="J81" s="199">
        <f t="shared" si="9"/>
        <v>1.4814736242141477E-2</v>
      </c>
      <c r="K81" s="199">
        <f t="shared" si="9"/>
        <v>1.4913020916852543E-2</v>
      </c>
      <c r="L81" s="199">
        <f t="shared" si="9"/>
        <v>1.5095773339671513E-2</v>
      </c>
      <c r="M81" s="199">
        <f t="shared" si="9"/>
        <v>1.5282457700793877E-2</v>
      </c>
      <c r="N81" s="199">
        <f t="shared" si="9"/>
        <v>1.5500939222753604E-2</v>
      </c>
      <c r="O81" s="199">
        <f t="shared" si="9"/>
        <v>1.5284795732793927E-2</v>
      </c>
      <c r="P81" s="199">
        <f t="shared" si="9"/>
        <v>1.5405930550659856E-2</v>
      </c>
      <c r="Q81" s="199">
        <f t="shared" si="9"/>
        <v>1.5371594908567496E-2</v>
      </c>
    </row>
    <row r="82" spans="1:17" x14ac:dyDescent="0.25">
      <c r="A82" s="127" t="s">
        <v>322</v>
      </c>
      <c r="B82" s="200">
        <f t="shared" ref="B82:Q82" si="10">IF(B$34=0,0,B$34/B$5)</f>
        <v>2.9055415607479099E-2</v>
      </c>
      <c r="C82" s="200">
        <f t="shared" si="10"/>
        <v>2.9221074831099796E-2</v>
      </c>
      <c r="D82" s="200">
        <f t="shared" si="10"/>
        <v>2.9598811778452524E-2</v>
      </c>
      <c r="E82" s="200">
        <f t="shared" si="10"/>
        <v>3.143235467701834E-2</v>
      </c>
      <c r="F82" s="200">
        <f t="shared" si="10"/>
        <v>3.0477327713256903E-2</v>
      </c>
      <c r="G82" s="200">
        <f t="shared" si="10"/>
        <v>3.1700569531384483E-2</v>
      </c>
      <c r="H82" s="200">
        <f t="shared" si="10"/>
        <v>3.228275836346263E-2</v>
      </c>
      <c r="I82" s="200">
        <f t="shared" si="10"/>
        <v>3.2560245553173016E-2</v>
      </c>
      <c r="J82" s="200">
        <f t="shared" si="10"/>
        <v>3.0687667930150205E-2</v>
      </c>
      <c r="K82" s="200">
        <f t="shared" si="10"/>
        <v>3.0891257613480279E-2</v>
      </c>
      <c r="L82" s="200">
        <f t="shared" si="10"/>
        <v>3.1269816203605284E-2</v>
      </c>
      <c r="M82" s="200">
        <f t="shared" si="10"/>
        <v>3.165651952307303E-2</v>
      </c>
      <c r="N82" s="200">
        <f t="shared" si="10"/>
        <v>3.2109088389989611E-2</v>
      </c>
      <c r="O82" s="200">
        <f t="shared" si="10"/>
        <v>3.1661362589358859E-2</v>
      </c>
      <c r="P82" s="200">
        <f t="shared" si="10"/>
        <v>3.1912284712081129E-2</v>
      </c>
      <c r="Q82" s="200">
        <f t="shared" si="10"/>
        <v>3.1841160882032669E-2</v>
      </c>
    </row>
    <row r="83" spans="1:17" x14ac:dyDescent="0.25">
      <c r="A83" s="142" t="s">
        <v>330</v>
      </c>
      <c r="B83" s="199">
        <f t="shared" ref="B83:Q83" si="11">IF(B$35=0,0,B$35/B$5)</f>
        <v>8.7166246822437295E-3</v>
      </c>
      <c r="C83" s="199">
        <f t="shared" si="11"/>
        <v>8.7663224493299361E-3</v>
      </c>
      <c r="D83" s="199">
        <f t="shared" si="11"/>
        <v>8.8796435335357568E-3</v>
      </c>
      <c r="E83" s="199">
        <f t="shared" si="11"/>
        <v>9.4297064031054947E-3</v>
      </c>
      <c r="F83" s="199">
        <f t="shared" si="11"/>
        <v>9.1431983139770735E-3</v>
      </c>
      <c r="G83" s="199">
        <f t="shared" si="11"/>
        <v>9.5101708594153445E-3</v>
      </c>
      <c r="H83" s="199">
        <f t="shared" si="11"/>
        <v>9.6848275090387868E-3</v>
      </c>
      <c r="I83" s="199">
        <f t="shared" si="11"/>
        <v>9.7680736659519016E-3</v>
      </c>
      <c r="J83" s="199">
        <f t="shared" si="11"/>
        <v>9.2063003790450633E-3</v>
      </c>
      <c r="K83" s="199">
        <f t="shared" si="11"/>
        <v>9.2673772840440802E-3</v>
      </c>
      <c r="L83" s="199">
        <f t="shared" si="11"/>
        <v>9.3809448610815849E-3</v>
      </c>
      <c r="M83" s="199">
        <f t="shared" si="11"/>
        <v>9.4969558569219029E-3</v>
      </c>
      <c r="N83" s="199">
        <f t="shared" si="11"/>
        <v>9.6327265169968788E-3</v>
      </c>
      <c r="O83" s="199">
        <f t="shared" si="11"/>
        <v>9.4984087768076528E-3</v>
      </c>
      <c r="P83" s="199">
        <f t="shared" si="11"/>
        <v>9.5736854136243294E-3</v>
      </c>
      <c r="Q83" s="199">
        <f t="shared" si="11"/>
        <v>9.5523482646097911E-3</v>
      </c>
    </row>
    <row r="84" spans="1:17" x14ac:dyDescent="0.25">
      <c r="A84" s="142" t="s">
        <v>329</v>
      </c>
      <c r="B84" s="199">
        <f t="shared" ref="B84:Q84" si="12">IF(B$41=0,0,B$41/B$5)</f>
        <v>1.8886020144861411E-2</v>
      </c>
      <c r="C84" s="199">
        <f t="shared" si="12"/>
        <v>1.8993698640214864E-2</v>
      </c>
      <c r="D84" s="199">
        <f t="shared" si="12"/>
        <v>1.9239227655994142E-2</v>
      </c>
      <c r="E84" s="199">
        <f t="shared" si="12"/>
        <v>2.0431030540061925E-2</v>
      </c>
      <c r="F84" s="199">
        <f t="shared" si="12"/>
        <v>1.9810263013616984E-2</v>
      </c>
      <c r="G84" s="199">
        <f t="shared" si="12"/>
        <v>2.0605370195399916E-2</v>
      </c>
      <c r="H84" s="199">
        <f t="shared" si="12"/>
        <v>2.098379293625071E-2</v>
      </c>
      <c r="I84" s="199">
        <f t="shared" si="12"/>
        <v>2.1164159609562461E-2</v>
      </c>
      <c r="J84" s="199">
        <f t="shared" si="12"/>
        <v>1.9946984154597634E-2</v>
      </c>
      <c r="K84" s="199">
        <f t="shared" si="12"/>
        <v>2.0079317448762183E-2</v>
      </c>
      <c r="L84" s="199">
        <f t="shared" si="12"/>
        <v>2.0325380532343437E-2</v>
      </c>
      <c r="M84" s="199">
        <f t="shared" si="12"/>
        <v>2.0576737689997474E-2</v>
      </c>
      <c r="N84" s="199">
        <f t="shared" si="12"/>
        <v>2.0870907453493251E-2</v>
      </c>
      <c r="O84" s="199">
        <f t="shared" si="12"/>
        <v>2.0579885683083259E-2</v>
      </c>
      <c r="P84" s="199">
        <f t="shared" si="12"/>
        <v>2.0742985062852746E-2</v>
      </c>
      <c r="Q84" s="199">
        <f t="shared" si="12"/>
        <v>2.0696754573321242E-2</v>
      </c>
    </row>
    <row r="85" spans="1:17" x14ac:dyDescent="0.25">
      <c r="A85" s="142" t="s">
        <v>328</v>
      </c>
      <c r="B85" s="199">
        <f t="shared" ref="B85:Q85" si="13">IF(B$52=0,0,B$52/B$5)</f>
        <v>1.4527707803739548E-3</v>
      </c>
      <c r="C85" s="199">
        <f t="shared" si="13"/>
        <v>1.4610537415549892E-3</v>
      </c>
      <c r="D85" s="199">
        <f t="shared" si="13"/>
        <v>1.4799405889226265E-3</v>
      </c>
      <c r="E85" s="199">
        <f t="shared" si="13"/>
        <v>1.5716177338509175E-3</v>
      </c>
      <c r="F85" s="199">
        <f t="shared" si="13"/>
        <v>1.5238663856628452E-3</v>
      </c>
      <c r="G85" s="199">
        <f t="shared" si="13"/>
        <v>1.5850284765692242E-3</v>
      </c>
      <c r="H85" s="199">
        <f t="shared" si="13"/>
        <v>1.6141379181731314E-3</v>
      </c>
      <c r="I85" s="199">
        <f t="shared" si="13"/>
        <v>1.6280122776586507E-3</v>
      </c>
      <c r="J85" s="199">
        <f t="shared" si="13"/>
        <v>1.5343833965075105E-3</v>
      </c>
      <c r="K85" s="199">
        <f t="shared" si="13"/>
        <v>1.5445628806740137E-3</v>
      </c>
      <c r="L85" s="199">
        <f t="shared" si="13"/>
        <v>1.5634908101802643E-3</v>
      </c>
      <c r="M85" s="199">
        <f t="shared" si="13"/>
        <v>1.582825976153652E-3</v>
      </c>
      <c r="N85" s="199">
        <f t="shared" si="13"/>
        <v>1.605454419499481E-3</v>
      </c>
      <c r="O85" s="199">
        <f t="shared" si="13"/>
        <v>1.5830681294679429E-3</v>
      </c>
      <c r="P85" s="199">
        <f t="shared" si="13"/>
        <v>1.5956142356040571E-3</v>
      </c>
      <c r="Q85" s="199">
        <f t="shared" si="13"/>
        <v>1.5920580441016339E-3</v>
      </c>
    </row>
    <row r="86" spans="1:17" x14ac:dyDescent="0.25">
      <c r="A86" s="127" t="s">
        <v>321</v>
      </c>
      <c r="B86" s="200">
        <f t="shared" ref="B86:Q86" si="14">IF(B$53=0,0,B$53/B$5)</f>
        <v>1.5028663245247804E-2</v>
      </c>
      <c r="C86" s="200">
        <f t="shared" si="14"/>
        <v>1.511434905056885E-2</v>
      </c>
      <c r="D86" s="200">
        <f t="shared" si="14"/>
        <v>1.5309730230234062E-2</v>
      </c>
      <c r="E86" s="200">
        <f t="shared" si="14"/>
        <v>1.6258114488112929E-2</v>
      </c>
      <c r="F86" s="200">
        <f t="shared" si="14"/>
        <v>1.5764135024098395E-2</v>
      </c>
      <c r="G86" s="200">
        <f t="shared" si="14"/>
        <v>1.6396846309336795E-2</v>
      </c>
      <c r="H86" s="200">
        <f t="shared" si="14"/>
        <v>1.6697978463859973E-2</v>
      </c>
      <c r="I86" s="200">
        <f t="shared" si="14"/>
        <v>1.6841506320606721E-2</v>
      </c>
      <c r="J86" s="200">
        <f t="shared" si="14"/>
        <v>1.5872931688008723E-2</v>
      </c>
      <c r="K86" s="200">
        <f t="shared" si="14"/>
        <v>1.5978236696627724E-2</v>
      </c>
      <c r="L86" s="200">
        <f t="shared" si="14"/>
        <v>1.6174042863933761E-2</v>
      </c>
      <c r="M86" s="200">
        <f t="shared" si="14"/>
        <v>1.637406182227915E-2</v>
      </c>
      <c r="N86" s="200">
        <f t="shared" si="14"/>
        <v>1.6608149167236002E-2</v>
      </c>
      <c r="O86" s="200">
        <f t="shared" si="14"/>
        <v>1.6376566856564922E-2</v>
      </c>
      <c r="P86" s="200">
        <f t="shared" si="14"/>
        <v>1.6506354161421273E-2</v>
      </c>
      <c r="Q86" s="200">
        <f t="shared" si="14"/>
        <v>1.6469565973465175E-2</v>
      </c>
    </row>
    <row r="87" spans="1:17" x14ac:dyDescent="0.25">
      <c r="A87" s="142" t="s">
        <v>327</v>
      </c>
      <c r="B87" s="199">
        <f t="shared" ref="B87:Q87" si="15">IF(B$54=0,0,B$54/B$5)</f>
        <v>7.5143316226239029E-4</v>
      </c>
      <c r="C87" s="199">
        <f t="shared" si="15"/>
        <v>7.557174525284426E-4</v>
      </c>
      <c r="D87" s="199">
        <f t="shared" si="15"/>
        <v>7.6548651151170312E-4</v>
      </c>
      <c r="E87" s="199">
        <f t="shared" si="15"/>
        <v>8.1290572440564674E-4</v>
      </c>
      <c r="F87" s="199">
        <f t="shared" si="15"/>
        <v>7.8820675120491973E-4</v>
      </c>
      <c r="G87" s="199">
        <f t="shared" si="15"/>
        <v>8.1984231546683992E-4</v>
      </c>
      <c r="H87" s="199">
        <f t="shared" si="15"/>
        <v>8.3489892319299876E-4</v>
      </c>
      <c r="I87" s="199">
        <f t="shared" si="15"/>
        <v>8.420753160303363E-4</v>
      </c>
      <c r="J87" s="199">
        <f t="shared" si="15"/>
        <v>7.936465844004362E-4</v>
      </c>
      <c r="K87" s="199">
        <f t="shared" si="15"/>
        <v>7.9891183483138623E-4</v>
      </c>
      <c r="L87" s="199">
        <f t="shared" si="15"/>
        <v>8.0870214319668813E-4</v>
      </c>
      <c r="M87" s="199">
        <f t="shared" si="15"/>
        <v>8.1870309111395758E-4</v>
      </c>
      <c r="N87" s="199">
        <f t="shared" si="15"/>
        <v>8.3040745836180025E-4</v>
      </c>
      <c r="O87" s="199">
        <f t="shared" si="15"/>
        <v>8.18828342828246E-4</v>
      </c>
      <c r="P87" s="199">
        <f t="shared" si="15"/>
        <v>8.253177080710638E-4</v>
      </c>
      <c r="Q87" s="199">
        <f t="shared" si="15"/>
        <v>8.2347829867325886E-4</v>
      </c>
    </row>
    <row r="88" spans="1:17" x14ac:dyDescent="0.25">
      <c r="A88" s="142" t="s">
        <v>326</v>
      </c>
      <c r="B88" s="199">
        <f t="shared" ref="B88:Q88" si="16">IF(B$55=0,0,B$55/B$5)</f>
        <v>3.7571658113119515E-3</v>
      </c>
      <c r="C88" s="199">
        <f t="shared" si="16"/>
        <v>3.7785872626422126E-3</v>
      </c>
      <c r="D88" s="199">
        <f t="shared" si="16"/>
        <v>3.8274325575585154E-3</v>
      </c>
      <c r="E88" s="199">
        <f t="shared" si="16"/>
        <v>4.0645286220282332E-3</v>
      </c>
      <c r="F88" s="199">
        <f t="shared" si="16"/>
        <v>3.9410337560245989E-3</v>
      </c>
      <c r="G88" s="199">
        <f t="shared" si="16"/>
        <v>4.0992115773342006E-3</v>
      </c>
      <c r="H88" s="199">
        <f t="shared" si="16"/>
        <v>4.1744946159649934E-3</v>
      </c>
      <c r="I88" s="199">
        <f t="shared" si="16"/>
        <v>4.2103765801516811E-3</v>
      </c>
      <c r="J88" s="199">
        <f t="shared" si="16"/>
        <v>3.9682329220021807E-3</v>
      </c>
      <c r="K88" s="199">
        <f t="shared" si="16"/>
        <v>3.9945591741569319E-3</v>
      </c>
      <c r="L88" s="199">
        <f t="shared" si="16"/>
        <v>4.0435107159834402E-3</v>
      </c>
      <c r="M88" s="199">
        <f t="shared" si="16"/>
        <v>4.0935154555697875E-3</v>
      </c>
      <c r="N88" s="199">
        <f t="shared" si="16"/>
        <v>4.1520372918090014E-3</v>
      </c>
      <c r="O88" s="199">
        <f t="shared" si="16"/>
        <v>4.0941417141412305E-3</v>
      </c>
      <c r="P88" s="199">
        <f t="shared" si="16"/>
        <v>4.1265885403553191E-3</v>
      </c>
      <c r="Q88" s="199">
        <f t="shared" si="16"/>
        <v>4.1173914933662938E-3</v>
      </c>
    </row>
    <row r="89" spans="1:17" x14ac:dyDescent="0.25">
      <c r="A89" s="142" t="s">
        <v>325</v>
      </c>
      <c r="B89" s="199">
        <f t="shared" ref="B89:Q89" si="17">IF(B$66=0,0,B$66/B$5)</f>
        <v>1.0520064271673462E-2</v>
      </c>
      <c r="C89" s="199">
        <f t="shared" si="17"/>
        <v>1.0580044335398194E-2</v>
      </c>
      <c r="D89" s="199">
        <f t="shared" si="17"/>
        <v>1.0716811161163842E-2</v>
      </c>
      <c r="E89" s="199">
        <f t="shared" si="17"/>
        <v>1.1380680141679051E-2</v>
      </c>
      <c r="F89" s="199">
        <f t="shared" si="17"/>
        <v>1.1034894516868876E-2</v>
      </c>
      <c r="G89" s="199">
        <f t="shared" si="17"/>
        <v>1.1477792416535756E-2</v>
      </c>
      <c r="H89" s="199">
        <f t="shared" si="17"/>
        <v>1.168858492470198E-2</v>
      </c>
      <c r="I89" s="199">
        <f t="shared" si="17"/>
        <v>1.1789054424424706E-2</v>
      </c>
      <c r="J89" s="199">
        <f t="shared" si="17"/>
        <v>1.1111052181606107E-2</v>
      </c>
      <c r="K89" s="199">
        <f t="shared" si="17"/>
        <v>1.1184765687639407E-2</v>
      </c>
      <c r="L89" s="199">
        <f t="shared" si="17"/>
        <v>1.1321830004753633E-2</v>
      </c>
      <c r="M89" s="199">
        <f t="shared" si="17"/>
        <v>1.1461843275595405E-2</v>
      </c>
      <c r="N89" s="199">
        <f t="shared" si="17"/>
        <v>1.1625704417065201E-2</v>
      </c>
      <c r="O89" s="199">
        <f t="shared" si="17"/>
        <v>1.1463596799595443E-2</v>
      </c>
      <c r="P89" s="199">
        <f t="shared" si="17"/>
        <v>1.155444791299489E-2</v>
      </c>
      <c r="Q89" s="199">
        <f t="shared" si="17"/>
        <v>1.1528696181425623E-2</v>
      </c>
    </row>
    <row r="90" spans="1:17" x14ac:dyDescent="0.25">
      <c r="A90" s="127" t="s">
        <v>320</v>
      </c>
      <c r="B90" s="200">
        <f t="shared" ref="B90:Q90" si="18">IF(B$67=0,0,B$67/B$5)</f>
        <v>5.2860920600666952E-2</v>
      </c>
      <c r="C90" s="200">
        <f t="shared" si="18"/>
        <v>4.8692242516587762E-2</v>
      </c>
      <c r="D90" s="200">
        <f t="shared" si="18"/>
        <v>4.4249700369578177E-2</v>
      </c>
      <c r="E90" s="200">
        <f t="shared" si="18"/>
        <v>1.1994405205238383E-2</v>
      </c>
      <c r="F90" s="200">
        <f t="shared" si="18"/>
        <v>8.7488494616450672E-3</v>
      </c>
      <c r="G90" s="200">
        <f t="shared" si="18"/>
        <v>8.9381782697780156E-3</v>
      </c>
      <c r="H90" s="200">
        <f t="shared" si="18"/>
        <v>7.4595383699266188E-3</v>
      </c>
      <c r="I90" s="200">
        <f t="shared" si="18"/>
        <v>6.5809134998463317E-3</v>
      </c>
      <c r="J90" s="200">
        <f t="shared" si="18"/>
        <v>1.0244913276561515E-2</v>
      </c>
      <c r="K90" s="200">
        <f t="shared" si="18"/>
        <v>6.524742460201606E-3</v>
      </c>
      <c r="L90" s="200">
        <f t="shared" si="18"/>
        <v>5.8099323702038731E-3</v>
      </c>
      <c r="M90" s="200">
        <f t="shared" si="18"/>
        <v>5.6180765195763408E-3</v>
      </c>
      <c r="N90" s="200">
        <f t="shared" si="18"/>
        <v>4.9310985132121066E-3</v>
      </c>
      <c r="O90" s="200">
        <f t="shared" si="18"/>
        <v>4.2017985601368922E-3</v>
      </c>
      <c r="P90" s="200">
        <f t="shared" si="18"/>
        <v>3.6092117968421961E-3</v>
      </c>
      <c r="Q90" s="200">
        <f t="shared" si="18"/>
        <v>3.4369510770543305E-3</v>
      </c>
    </row>
    <row r="91" spans="1:17" x14ac:dyDescent="0.25">
      <c r="A91" s="72" t="s">
        <v>319</v>
      </c>
      <c r="B91" s="71">
        <f t="shared" ref="B91:Q91" si="19">IF(B$68=0,0,B$68/B$5)</f>
        <v>5.0076133664054084E-2</v>
      </c>
      <c r="C91" s="71">
        <f t="shared" si="19"/>
        <v>8.5955719456620908E-2</v>
      </c>
      <c r="D91" s="71">
        <f t="shared" si="19"/>
        <v>9.2941700631761201E-2</v>
      </c>
      <c r="E91" s="71">
        <f t="shared" si="19"/>
        <v>0.14238439447238324</v>
      </c>
      <c r="F91" s="71">
        <f t="shared" si="19"/>
        <v>0.14574098330730392</v>
      </c>
      <c r="G91" s="71">
        <f t="shared" si="19"/>
        <v>0.15115306670245532</v>
      </c>
      <c r="H91" s="71">
        <f t="shared" si="19"/>
        <v>0.15758060033813157</v>
      </c>
      <c r="I91" s="71">
        <f t="shared" si="19"/>
        <v>0.15273326013479982</v>
      </c>
      <c r="J91" s="71">
        <f t="shared" si="19"/>
        <v>5.4062535719300323E-2</v>
      </c>
      <c r="K91" s="71">
        <f t="shared" si="19"/>
        <v>0.10559922241604731</v>
      </c>
      <c r="L91" s="71">
        <f t="shared" si="19"/>
        <v>9.4132705584870274E-2</v>
      </c>
      <c r="M91" s="71">
        <f t="shared" si="19"/>
        <v>0.12117295612217417</v>
      </c>
      <c r="N91" s="71">
        <f t="shared" si="19"/>
        <v>0.12086826143265021</v>
      </c>
      <c r="O91" s="71">
        <f t="shared" si="19"/>
        <v>0.11574523006219493</v>
      </c>
      <c r="P91" s="71">
        <f t="shared" si="19"/>
        <v>0.1347141023689695</v>
      </c>
      <c r="Q91" s="71">
        <f t="shared" si="19"/>
        <v>0.11678005186625512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119.00750588846451</v>
      </c>
      <c r="C95" s="230">
        <f t="shared" si="20"/>
        <v>117.14308603682522</v>
      </c>
      <c r="D95" s="230">
        <f t="shared" si="20"/>
        <v>116.54015898594504</v>
      </c>
      <c r="E95" s="230">
        <f t="shared" si="20"/>
        <v>109.15828675139564</v>
      </c>
      <c r="F95" s="230">
        <f t="shared" si="20"/>
        <v>110.27976803198212</v>
      </c>
      <c r="G95" s="230">
        <f t="shared" si="20"/>
        <v>107.95844356460675</v>
      </c>
      <c r="H95" s="230">
        <f t="shared" si="20"/>
        <v>106.61723948110031</v>
      </c>
      <c r="I95" s="230">
        <f t="shared" si="20"/>
        <v>106.25470571452296</v>
      </c>
      <c r="J95" s="230">
        <f t="shared" si="20"/>
        <v>108.23949626851683</v>
      </c>
      <c r="K95" s="230">
        <f t="shared" si="20"/>
        <v>106.30995657441906</v>
      </c>
      <c r="L95" s="230">
        <f t="shared" si="20"/>
        <v>104.64141808233296</v>
      </c>
      <c r="M95" s="230">
        <f t="shared" si="20"/>
        <v>101.42287885486395</v>
      </c>
      <c r="N95" s="230">
        <f t="shared" si="20"/>
        <v>99.972795892059821</v>
      </c>
      <c r="O95" s="230">
        <f t="shared" si="20"/>
        <v>99.31753614104413</v>
      </c>
      <c r="P95" s="230">
        <f t="shared" si="20"/>
        <v>98.424004519990561</v>
      </c>
      <c r="Q95" s="230">
        <f t="shared" si="20"/>
        <v>96.212566289124851</v>
      </c>
    </row>
    <row r="96" spans="1:17" x14ac:dyDescent="0.25">
      <c r="A96" s="132" t="s">
        <v>83</v>
      </c>
      <c r="B96" s="275">
        <f>IF(B$6=0,0,B$6/OIS!B$5*1000)</f>
        <v>11.405316872873476</v>
      </c>
      <c r="C96" s="275">
        <f>IF(C$6=0,0,C$6/OIS!C$5*1000)</f>
        <v>11.276494815495846</v>
      </c>
      <c r="D96" s="275">
        <f>IF(D$6=0,0,D$6/OIS!D$5*1000)</f>
        <v>11.333953789129191</v>
      </c>
      <c r="E96" s="275">
        <f>IF(E$6=0,0,E$6/OIS!E$5*1000)</f>
        <v>11.128064753958233</v>
      </c>
      <c r="F96" s="275">
        <f>IF(F$6=0,0,F$6/OIS!F$5*1000)</f>
        <v>10.961572913809118</v>
      </c>
      <c r="G96" s="275">
        <f>IF(G$6=0,0,G$6/OIS!G$5*1000)</f>
        <v>11.082954590232623</v>
      </c>
      <c r="H96" s="275">
        <f>IF(H$6=0,0,H$6/OIS!H$5*1000)</f>
        <v>11.110771344927619</v>
      </c>
      <c r="I96" s="275">
        <f>IF(I$6=0,0,I$6/OIS!I$5*1000)</f>
        <v>11.151606595292956</v>
      </c>
      <c r="J96" s="275">
        <f>IF(J$6=0,0,J$6/OIS!J$5*1000)</f>
        <v>10.819479391108716</v>
      </c>
      <c r="K96" s="275">
        <f>IF(K$6=0,0,K$6/OIS!K$5*1000)</f>
        <v>10.684314566278616</v>
      </c>
      <c r="L96" s="275">
        <f>IF(L$6=0,0,L$6/OIS!L$5*1000)</f>
        <v>10.622245778831825</v>
      </c>
      <c r="M96" s="275">
        <f>IF(M$6=0,0,M$6/OIS!M$5*1000)</f>
        <v>10.400104704464523</v>
      </c>
      <c r="N96" s="275">
        <f>IF(N$6=0,0,N$6/OIS!N$5*1000)</f>
        <v>10.372048203091463</v>
      </c>
      <c r="O96" s="275">
        <f>IF(O$6=0,0,O$6/OIS!O$5*1000)</f>
        <v>10.185501173236213</v>
      </c>
      <c r="P96" s="275">
        <f>IF(P$6=0,0,P$6/OIS!P$5*1000)</f>
        <v>10.159715340045629</v>
      </c>
      <c r="Q96" s="275">
        <f>IF(Q$6=0,0,Q$6/OIS!Q$5*1000)</f>
        <v>9.9131960779193413</v>
      </c>
    </row>
    <row r="97" spans="1:17" x14ac:dyDescent="0.25">
      <c r="A97" s="76" t="s">
        <v>82</v>
      </c>
      <c r="B97" s="274">
        <f>IF(B$7=0,0,B$7/OIS!B$5*1000)</f>
        <v>7.5169739853491038</v>
      </c>
      <c r="C97" s="274">
        <f>IF(C$7=0,0,C$7/OIS!C$5*1000)</f>
        <v>7.4302097918335939</v>
      </c>
      <c r="D97" s="274">
        <f>IF(D$7=0,0,D$7/OIS!D$5*1000)</f>
        <v>7.4718807230644471</v>
      </c>
      <c r="E97" s="274">
        <f>IF(E$7=0,0,E$7/OIS!E$5*1000)</f>
        <v>7.3095171794720439</v>
      </c>
      <c r="F97" s="274">
        <f>IF(F$7=0,0,F$7/OIS!F$5*1000)</f>
        <v>7.1754343992354528</v>
      </c>
      <c r="G97" s="274">
        <f>IF(G$7=0,0,G$7/OIS!G$5*1000)</f>
        <v>7.2866832574880993</v>
      </c>
      <c r="H97" s="274">
        <f>IF(H$7=0,0,H$7/OIS!H$5*1000)</f>
        <v>7.3194404430971929</v>
      </c>
      <c r="I97" s="274">
        <f>IF(I$7=0,0,I$7/OIS!I$5*1000)</f>
        <v>7.3531117676377455</v>
      </c>
      <c r="J97" s="274">
        <f>IF(J$7=0,0,J$7/OIS!J$5*1000)</f>
        <v>7.0879011820457833</v>
      </c>
      <c r="K97" s="274">
        <f>IF(K$7=0,0,K$7/OIS!K$5*1000)</f>
        <v>7.0045352964242937</v>
      </c>
      <c r="L97" s="274">
        <f>IF(L$7=0,0,L$7/OIS!L$5*1000)</f>
        <v>6.9732754467115701</v>
      </c>
      <c r="M97" s="274">
        <f>IF(M$7=0,0,M$7/OIS!M$5*1000)</f>
        <v>6.8366902033935677</v>
      </c>
      <c r="N97" s="274">
        <f>IF(N$7=0,0,N$7/OIS!N$5*1000)</f>
        <v>6.8288051707506829</v>
      </c>
      <c r="O97" s="274">
        <f>IF(O$7=0,0,O$7/OIS!O$5*1000)</f>
        <v>6.6957290773001281</v>
      </c>
      <c r="P97" s="274">
        <f>IF(P$7=0,0,P$7/OIS!P$5*1000)</f>
        <v>6.6845406038255151</v>
      </c>
      <c r="Q97" s="274">
        <f>IF(Q$7=0,0,Q$7/OIS!Q$5*1000)</f>
        <v>6.5207579729139562</v>
      </c>
    </row>
    <row r="98" spans="1:17" x14ac:dyDescent="0.25">
      <c r="A98" s="76" t="s">
        <v>81</v>
      </c>
      <c r="B98" s="274">
        <f>IF(B$8=0,0,B$8/OIS!B$5*1000)</f>
        <v>15.713135551201844</v>
      </c>
      <c r="C98" s="274">
        <f>IF(C$8=0,0,C$8/OIS!C$5*1000)</f>
        <v>15.570726959584871</v>
      </c>
      <c r="D98" s="274">
        <f>IF(D$8=0,0,D$8/OIS!D$5*1000)</f>
        <v>15.636455430270386</v>
      </c>
      <c r="E98" s="274">
        <f>IF(E$8=0,0,E$8/OIS!E$5*1000)</f>
        <v>15.798315049145312</v>
      </c>
      <c r="F98" s="274">
        <f>IF(F$8=0,0,F$8/OIS!F$5*1000)</f>
        <v>15.779502266153679</v>
      </c>
      <c r="G98" s="274">
        <f>IF(G$8=0,0,G$8/OIS!G$5*1000)</f>
        <v>15.674460383779618</v>
      </c>
      <c r="H98" s="274">
        <f>IF(H$8=0,0,H$8/OIS!H$5*1000)</f>
        <v>15.586477784223565</v>
      </c>
      <c r="I98" s="274">
        <f>IF(I$8=0,0,I$8/OIS!I$5*1000)</f>
        <v>15.584183930897137</v>
      </c>
      <c r="J98" s="274">
        <f>IF(J$8=0,0,J$8/OIS!J$5*1000)</f>
        <v>15.526721213979879</v>
      </c>
      <c r="K98" s="274">
        <f>IF(K$8=0,0,K$8/OIS!K$5*1000)</f>
        <v>15.287154268672253</v>
      </c>
      <c r="L98" s="274">
        <f>IF(L$8=0,0,L$8/OIS!L$5*1000)</f>
        <v>15.115345676527339</v>
      </c>
      <c r="M98" s="274">
        <f>IF(M$8=0,0,M$8/OIS!M$5*1000)</f>
        <v>14.717880082281178</v>
      </c>
      <c r="N98" s="274">
        <f>IF(N$8=0,0,N$8/OIS!N$5*1000)</f>
        <v>14.585261559652546</v>
      </c>
      <c r="O98" s="274">
        <f>IF(O$8=0,0,O$8/OIS!O$5*1000)</f>
        <v>14.413192567059623</v>
      </c>
      <c r="P98" s="274">
        <f>IF(P$8=0,0,P$8/OIS!P$5*1000)</f>
        <v>14.325993134664017</v>
      </c>
      <c r="Q98" s="274">
        <f>IF(Q$8=0,0,Q$8/OIS!Q$5*1000)</f>
        <v>13.992341599376459</v>
      </c>
    </row>
    <row r="99" spans="1:17" x14ac:dyDescent="0.25">
      <c r="A99" s="76" t="s">
        <v>80</v>
      </c>
      <c r="B99" s="274">
        <f>IF(B$9=0,0,B$9/OIS!B$5*1000)</f>
        <v>4.6537449273853735</v>
      </c>
      <c r="C99" s="274">
        <f>IF(C$9=0,0,C$9/OIS!C$5*1000)</f>
        <v>4.6011386190074797</v>
      </c>
      <c r="D99" s="274">
        <f>IF(D$9=0,0,D$9/OIS!D$5*1000)</f>
        <v>4.5805105090022717</v>
      </c>
      <c r="E99" s="274">
        <f>IF(E$9=0,0,E$9/OIS!E$5*1000)</f>
        <v>4.5392191073869412</v>
      </c>
      <c r="F99" s="274">
        <f>IF(F$9=0,0,F$9/OIS!F$5*1000)</f>
        <v>4.6591923003798073</v>
      </c>
      <c r="G99" s="274">
        <f>IF(G$9=0,0,G$9/OIS!G$5*1000)</f>
        <v>4.469162030346614</v>
      </c>
      <c r="H99" s="274">
        <f>IF(H$9=0,0,H$9/OIS!H$5*1000)</f>
        <v>4.3704178950704806</v>
      </c>
      <c r="I99" s="274">
        <f>IF(I$9=0,0,I$9/OIS!I$5*1000)</f>
        <v>4.335026180535106</v>
      </c>
      <c r="J99" s="274">
        <f>IF(J$9=0,0,J$9/OIS!J$5*1000)</f>
        <v>4.5571397284391253</v>
      </c>
      <c r="K99" s="274">
        <f>IF(K$9=0,0,K$9/OIS!K$5*1000)</f>
        <v>4.4608304050798964</v>
      </c>
      <c r="L99" s="274">
        <f>IF(L$9=0,0,L$9/OIS!L$5*1000)</f>
        <v>4.3632338106839326</v>
      </c>
      <c r="M99" s="274">
        <f>IF(M$9=0,0,M$9/OIS!M$5*1000)</f>
        <v>4.2017198583173156</v>
      </c>
      <c r="N99" s="274">
        <f>IF(N$9=0,0,N$9/OIS!N$5*1000)</f>
        <v>4.1101409989887268</v>
      </c>
      <c r="O99" s="274">
        <f>IF(O$9=0,0,O$9/OIS!O$5*1000)</f>
        <v>4.1141653479945903</v>
      </c>
      <c r="P99" s="274">
        <f>IF(P$9=0,0,P$9/OIS!P$5*1000)</f>
        <v>4.0599542471724979</v>
      </c>
      <c r="Q99" s="274">
        <f>IF(Q$9=0,0,Q$9/OIS!Q$5*1000)</f>
        <v>3.9734982266183896</v>
      </c>
    </row>
    <row r="100" spans="1:17" x14ac:dyDescent="0.25">
      <c r="A100" s="129" t="s">
        <v>79</v>
      </c>
      <c r="B100" s="273">
        <f>IF(B$10=0,0,B$10/OIS!B$5*1000)</f>
        <v>11.618945779301995</v>
      </c>
      <c r="C100" s="273">
        <f>IF(C$10=0,0,C$10/OIS!C$5*1000)</f>
        <v>11.462268767733475</v>
      </c>
      <c r="D100" s="273">
        <f>IF(D$10=0,0,D$10/OIS!D$5*1000)</f>
        <v>11.500517059494067</v>
      </c>
      <c r="E100" s="273">
        <f>IF(E$10=0,0,E$10/OIS!E$5*1000)</f>
        <v>10.997033566158098</v>
      </c>
      <c r="F100" s="273">
        <f>IF(F$10=0,0,F$10/OIS!F$5*1000)</f>
        <v>10.802835861844365</v>
      </c>
      <c r="G100" s="273">
        <f>IF(G$10=0,0,G$10/OIS!G$5*1000)</f>
        <v>10.960610827032241</v>
      </c>
      <c r="H100" s="273">
        <f>IF(H$10=0,0,H$10/OIS!H$5*1000)</f>
        <v>11.005482800702154</v>
      </c>
      <c r="I100" s="273">
        <f>IF(I$10=0,0,I$10/OIS!I$5*1000)</f>
        <v>11.054055440223884</v>
      </c>
      <c r="J100" s="273">
        <f>IF(J$10=0,0,J$10/OIS!J$5*1000)</f>
        <v>10.669377296676682</v>
      </c>
      <c r="K100" s="273">
        <f>IF(K$10=0,0,K$10/OIS!K$5*1000)</f>
        <v>10.542305268964874</v>
      </c>
      <c r="L100" s="273">
        <f>IF(L$10=0,0,L$10/OIS!L$5*1000)</f>
        <v>10.492379691820247</v>
      </c>
      <c r="M100" s="273">
        <f>IF(M$10=0,0,M$10/OIS!M$5*1000)</f>
        <v>10.284049184965186</v>
      </c>
      <c r="N100" s="273">
        <f>IF(N$10=0,0,N$10/OIS!N$5*1000)</f>
        <v>10.268975845519112</v>
      </c>
      <c r="O100" s="273">
        <f>IF(O$10=0,0,O$10/OIS!O$5*1000)</f>
        <v>10.071975127407393</v>
      </c>
      <c r="P100" s="273">
        <f>IF(P$10=0,0,P$10/OIS!P$5*1000)</f>
        <v>8.5324993905597921</v>
      </c>
      <c r="Q100" s="273">
        <f>IF(Q$10=0,0,Q$10/OIS!Q$5*1000)</f>
        <v>8.3593364657747191</v>
      </c>
    </row>
    <row r="101" spans="1:17" x14ac:dyDescent="0.25">
      <c r="A101" s="127" t="s">
        <v>324</v>
      </c>
      <c r="B101" s="296">
        <f>IF(B$15=0,0,B$15/OIS!B$5*1000)</f>
        <v>29.341356051628612</v>
      </c>
      <c r="C101" s="296">
        <f>IF(C$15=0,0,C$15/OIS!C$5*1000)</f>
        <v>25.101617094165487</v>
      </c>
      <c r="D101" s="296">
        <f>IF(D$15=0,0,D$15/OIS!D$5*1000)</f>
        <v>24.650965847898043</v>
      </c>
      <c r="E101" s="296">
        <f>IF(E$15=0,0,E$15/OIS!E$5*1000)</f>
        <v>20.36009559913272</v>
      </c>
      <c r="F101" s="296">
        <f>IF(F$15=0,0,F$15/OIS!F$5*1000)</f>
        <v>18.57022636737306</v>
      </c>
      <c r="G101" s="296">
        <f>IF(G$15=0,0,G$15/OIS!G$5*1000)</f>
        <v>19.638041355189312</v>
      </c>
      <c r="H101" s="296">
        <f>IF(H$15=0,0,H$15/OIS!H$5*1000)</f>
        <v>19.423493912153571</v>
      </c>
      <c r="I101" s="296">
        <f>IF(I$15=0,0,I$15/OIS!I$5*1000)</f>
        <v>19.832483860220062</v>
      </c>
      <c r="J101" s="296">
        <f>IF(J$15=0,0,J$15/OIS!J$5*1000)</f>
        <v>29.785003213813887</v>
      </c>
      <c r="K101" s="296">
        <f>IF(K$15=0,0,K$15/OIS!K$5*1000)</f>
        <v>25.013199973552108</v>
      </c>
      <c r="L101" s="296">
        <f>IF(L$15=0,0,L$15/OIS!L$5*1000)</f>
        <v>25.733267579071601</v>
      </c>
      <c r="M101" s="296">
        <f>IF(M$15=0,0,M$15/OIS!M$5*1000)</f>
        <v>22.475613757376756</v>
      </c>
      <c r="N101" s="296">
        <f>IF(N$15=0,0,N$15/OIS!N$5*1000)</f>
        <v>22.268132127377193</v>
      </c>
      <c r="O101" s="296">
        <f>IF(O$15=0,0,O$15/OIS!O$5*1000)</f>
        <v>21.8583663488265</v>
      </c>
      <c r="P101" s="296">
        <f>IF(P$15=0,0,P$15/OIS!P$5*1000)</f>
        <v>20.352448486672966</v>
      </c>
      <c r="Q101" s="296">
        <f>IF(Q$15=0,0,Q$15/OIS!Q$5*1000)</f>
        <v>21.912141275188517</v>
      </c>
    </row>
    <row r="102" spans="1:17" x14ac:dyDescent="0.25">
      <c r="A102" s="127" t="s">
        <v>323</v>
      </c>
      <c r="B102" s="296">
        <f>IF(B$26=0,0,B$26/OIS!B$5*1000)</f>
        <v>21.261414355520685</v>
      </c>
      <c r="C102" s="296">
        <f>IF(C$26=0,0,C$26/OIS!C$5*1000)</f>
        <v>20.733963820644284</v>
      </c>
      <c r="D102" s="296">
        <f>IF(D$26=0,0,D$26/OIS!D$5*1000)</f>
        <v>20.14391931736667</v>
      </c>
      <c r="E102" s="296">
        <f>IF(E$26=0,0,E$26/OIS!E$5*1000)</f>
        <v>16.968506304160201</v>
      </c>
      <c r="F102" s="296">
        <f>IF(F$26=0,0,F$26/OIS!F$5*1000)</f>
        <v>20.194403217992154</v>
      </c>
      <c r="G102" s="296">
        <f>IF(G$26=0,0,G$26/OIS!G$5*1000)</f>
        <v>16.370807331371825</v>
      </c>
      <c r="H102" s="296">
        <f>IF(H$26=0,0,H$26/OIS!H$5*1000)</f>
        <v>14.982840360015276</v>
      </c>
      <c r="I102" s="296">
        <f>IF(I$26=0,0,I$26/OIS!I$5*1000)</f>
        <v>14.767188696883974</v>
      </c>
      <c r="J102" s="296">
        <f>IF(J$26=0,0,J$26/OIS!J$5*1000)</f>
        <v>17.793572508197716</v>
      </c>
      <c r="K102" s="296">
        <f>IF(K$26=0,0,K$26/OIS!K$5*1000)</f>
        <v>16.415029053728752</v>
      </c>
      <c r="L102" s="296">
        <f>IF(L$26=0,0,L$26/OIS!L$5*1000)</f>
        <v>15.918938044052672</v>
      </c>
      <c r="M102" s="296">
        <f>IF(M$26=0,0,M$26/OIS!M$5*1000)</f>
        <v>14.775909687439725</v>
      </c>
      <c r="N102" s="296">
        <f>IF(N$26=0,0,N$26/OIS!N$5*1000)</f>
        <v>14.092519804727123</v>
      </c>
      <c r="O102" s="296">
        <f>IF(O$26=0,0,O$26/OIS!O$5*1000)</f>
        <v>15.294754355123908</v>
      </c>
      <c r="P102" s="296">
        <f>IF(P$26=0,0,P$26/OIS!P$5*1000)</f>
        <v>15.928962487036843</v>
      </c>
      <c r="Q102" s="296">
        <f>IF(Q$26=0,0,Q$26/OIS!Q$5*1000)</f>
        <v>15.326809296510005</v>
      </c>
    </row>
    <row r="103" spans="1:17" x14ac:dyDescent="0.25">
      <c r="A103" s="127" t="s">
        <v>322</v>
      </c>
      <c r="B103" s="296">
        <f>IF(B$34=0,0,B$34/OIS!B$5*1000)</f>
        <v>3.4578125439988527</v>
      </c>
      <c r="C103" s="296">
        <f>IF(C$34=0,0,C$34/OIS!C$5*1000)</f>
        <v>3.4230468830280314</v>
      </c>
      <c r="D103" s="296">
        <f>IF(D$34=0,0,D$34/OIS!D$5*1000)</f>
        <v>3.4494502304559207</v>
      </c>
      <c r="E103" s="296">
        <f>IF(E$34=0,0,E$34/OIS!E$5*1000)</f>
        <v>3.4311019851055389</v>
      </c>
      <c r="F103" s="296">
        <f>IF(F$34=0,0,F$34/OIS!F$5*1000)</f>
        <v>3.3610326304526716</v>
      </c>
      <c r="G103" s="296">
        <f>IF(G$34=0,0,G$34/OIS!G$5*1000)</f>
        <v>3.4223441467198645</v>
      </c>
      <c r="H103" s="296">
        <f>IF(H$34=0,0,H$34/OIS!H$5*1000)</f>
        <v>3.4418985795477894</v>
      </c>
      <c r="I103" s="296">
        <f>IF(I$34=0,0,I$34/OIS!I$5*1000)</f>
        <v>3.4596793092450033</v>
      </c>
      <c r="J103" s="296">
        <f>IF(J$34=0,0,J$34/OIS!J$5*1000)</f>
        <v>3.3216177184149767</v>
      </c>
      <c r="K103" s="296">
        <f>IF(K$34=0,0,K$34/OIS!K$5*1000)</f>
        <v>3.2840482554182806</v>
      </c>
      <c r="L103" s="296">
        <f>IF(L$34=0,0,L$34/OIS!L$5*1000)</f>
        <v>3.2721179107191705</v>
      </c>
      <c r="M103" s="296">
        <f>IF(M$34=0,0,M$34/OIS!M$5*1000)</f>
        <v>3.2106953445552708</v>
      </c>
      <c r="N103" s="296">
        <f>IF(N$34=0,0,N$34/OIS!N$5*1000)</f>
        <v>3.2100353398925394</v>
      </c>
      <c r="O103" s="296">
        <f>IF(O$34=0,0,O$34/OIS!O$5*1000)</f>
        <v>3.1445285232433502</v>
      </c>
      <c r="P103" s="296">
        <f>IF(P$34=0,0,P$34/OIS!P$5*1000)</f>
        <v>3.1409348547450984</v>
      </c>
      <c r="Q103" s="296">
        <f>IF(Q$34=0,0,Q$34/OIS!Q$5*1000)</f>
        <v>3.0635198020852572</v>
      </c>
    </row>
    <row r="104" spans="1:17" x14ac:dyDescent="0.25">
      <c r="A104" s="127" t="s">
        <v>321</v>
      </c>
      <c r="B104" s="296">
        <f>IF(B$53=0,0,B$53/OIS!B$5*1000)</f>
        <v>1.7885237296545782</v>
      </c>
      <c r="C104" s="296">
        <f>IF(C$53=0,0,C$53/OIS!C$5*1000)</f>
        <v>1.7705414912213944</v>
      </c>
      <c r="D104" s="296">
        <f>IF(D$53=0,0,D$53/OIS!D$5*1000)</f>
        <v>1.7841983950634068</v>
      </c>
      <c r="E104" s="296">
        <f>IF(E$53=0,0,E$53/OIS!E$5*1000)</f>
        <v>1.7747079233304508</v>
      </c>
      <c r="F104" s="296">
        <f>IF(F$53=0,0,F$53/OIS!F$5*1000)</f>
        <v>1.7384651536824161</v>
      </c>
      <c r="G104" s="296">
        <f>IF(G$53=0,0,G$53/OIS!G$5*1000)</f>
        <v>1.7701780069240671</v>
      </c>
      <c r="H104" s="296">
        <f>IF(H$53=0,0,H$53/OIS!H$5*1000)</f>
        <v>1.7802923687316146</v>
      </c>
      <c r="I104" s="296">
        <f>IF(I$53=0,0,I$53/OIS!I$5*1000)</f>
        <v>1.7894892978853454</v>
      </c>
      <c r="J104" s="296">
        <f>IF(J$53=0,0,J$53/OIS!J$5*1000)</f>
        <v>1.7180781302146426</v>
      </c>
      <c r="K104" s="296">
        <f>IF(K$53=0,0,K$53/OIS!K$5*1000)</f>
        <v>1.6986456493542823</v>
      </c>
      <c r="L104" s="296">
        <f>IF(L$53=0,0,L$53/OIS!L$5*1000)</f>
        <v>1.6924747814064667</v>
      </c>
      <c r="M104" s="296">
        <f>IF(M$53=0,0,M$53/OIS!M$5*1000)</f>
        <v>1.6607044885630708</v>
      </c>
      <c r="N104" s="296">
        <f>IF(N$53=0,0,N$53/OIS!N$5*1000)</f>
        <v>1.6603631068409683</v>
      </c>
      <c r="O104" s="296">
        <f>IF(O$53=0,0,O$53/OIS!O$5*1000)</f>
        <v>1.6264802706431116</v>
      </c>
      <c r="P104" s="296">
        <f>IF(P$53=0,0,P$53/OIS!P$5*1000)</f>
        <v>1.6246214765922919</v>
      </c>
      <c r="Q104" s="296">
        <f>IF(Q$53=0,0,Q$53/OIS!Q$5*1000)</f>
        <v>1.5845792079751333</v>
      </c>
    </row>
    <row r="105" spans="1:17" x14ac:dyDescent="0.25">
      <c r="A105" s="127" t="s">
        <v>320</v>
      </c>
      <c r="B105" s="296">
        <f>IF(B$67=0,0,B$67/OIS!B$5*1000)</f>
        <v>6.2908463196535278</v>
      </c>
      <c r="C105" s="296">
        <f>IF(C$67=0,0,C$67/OIS!C$5*1000)</f>
        <v>5.7039595544465991</v>
      </c>
      <c r="D105" s="296">
        <f>IF(D$67=0,0,D$67/OIS!D$5*1000)</f>
        <v>5.1568671161510728</v>
      </c>
      <c r="E105" s="296">
        <f>IF(E$67=0,0,E$67/OIS!E$5*1000)</f>
        <v>1.3092887228058436</v>
      </c>
      <c r="F105" s="296">
        <f>IF(F$67=0,0,F$67/OIS!F$5*1000)</f>
        <v>0.96482108917694964</v>
      </c>
      <c r="G105" s="296">
        <f>IF(G$67=0,0,G$67/OIS!G$5*1000)</f>
        <v>0.96495181430822441</v>
      </c>
      <c r="H105" s="296">
        <f>IF(H$67=0,0,H$67/OIS!H$5*1000)</f>
        <v>0.79531538880492303</v>
      </c>
      <c r="I105" s="296">
        <f>IF(I$67=0,0,I$67/OIS!I$5*1000)</f>
        <v>0.69925302725890315</v>
      </c>
      <c r="J105" s="296">
        <f>IF(J$67=0,0,J$67/OIS!J$5*1000)</f>
        <v>1.1089042523696586</v>
      </c>
      <c r="K105" s="296">
        <f>IF(K$67=0,0,K$67/OIS!K$5*1000)</f>
        <v>0.6936450876033009</v>
      </c>
      <c r="L105" s="296">
        <f>IF(L$67=0,0,L$67/OIS!L$5*1000)</f>
        <v>0.60795956218058311</v>
      </c>
      <c r="M105" s="296">
        <f>IF(M$67=0,0,M$67/OIS!M$5*1000)</f>
        <v>0.56980149424234694</v>
      </c>
      <c r="N105" s="296">
        <f>IF(N$67=0,0,N$67/OIS!N$5*1000)</f>
        <v>0.49297570518499362</v>
      </c>
      <c r="O105" s="296">
        <f>IF(O$67=0,0,O$67/OIS!O$5*1000)</f>
        <v>0.41731228035378287</v>
      </c>
      <c r="P105" s="296">
        <f>IF(P$67=0,0,P$67/OIS!P$5*1000)</f>
        <v>0.35523307820599948</v>
      </c>
      <c r="Q105" s="296">
        <f>IF(Q$67=0,0,Q$67/OIS!Q$5*1000)</f>
        <v>0.33067788333356885</v>
      </c>
    </row>
    <row r="106" spans="1:17" x14ac:dyDescent="0.25">
      <c r="A106" s="72" t="s">
        <v>319</v>
      </c>
      <c r="B106" s="295">
        <f>IF(B$68=0,0,B$68/OIS!B$5*1000)</f>
        <v>5.9594357718964526</v>
      </c>
      <c r="C106" s="295">
        <f>IF(C$68=0,0,C$68/OIS!C$5*1000)</f>
        <v>10.069118239664155</v>
      </c>
      <c r="D106" s="295">
        <f>IF(D$68=0,0,D$68/OIS!D$5*1000)</f>
        <v>10.831440568049562</v>
      </c>
      <c r="E106" s="295">
        <f>IF(E$68=0,0,E$68/OIS!E$5*1000)</f>
        <v>15.542436560740237</v>
      </c>
      <c r="F106" s="295">
        <f>IF(F$68=0,0,F$68/OIS!F$5*1000)</f>
        <v>16.072281831882457</v>
      </c>
      <c r="G106" s="295">
        <f>IF(G$68=0,0,G$68/OIS!G$5*1000)</f>
        <v>16.318249821214263</v>
      </c>
      <c r="H106" s="295">
        <f>IF(H$68=0,0,H$68/OIS!H$5*1000)</f>
        <v>16.80080860382613</v>
      </c>
      <c r="I106" s="295">
        <f>IF(I$68=0,0,I$68/OIS!I$5*1000)</f>
        <v>16.228627608442832</v>
      </c>
      <c r="J106" s="295">
        <f>IF(J$68=0,0,J$68/OIS!J$5*1000)</f>
        <v>5.8517016332557645</v>
      </c>
      <c r="K106" s="295">
        <f>IF(K$68=0,0,K$68/OIS!K$5*1000)</f>
        <v>11.22624874934241</v>
      </c>
      <c r="L106" s="295">
        <f>IF(L$68=0,0,L$68/OIS!L$5*1000)</f>
        <v>9.8501798003275702</v>
      </c>
      <c r="M106" s="295">
        <f>IF(M$68=0,0,M$68/OIS!M$5*1000)</f>
        <v>12.289710049265015</v>
      </c>
      <c r="N106" s="295">
        <f>IF(N$68=0,0,N$68/OIS!N$5*1000)</f>
        <v>12.083538030034468</v>
      </c>
      <c r="O106" s="295">
        <f>IF(O$68=0,0,O$68/OIS!O$5*1000)</f>
        <v>11.495531069855511</v>
      </c>
      <c r="P106" s="295">
        <f>IF(P$68=0,0,P$68/OIS!P$5*1000)</f>
        <v>13.259101420469923</v>
      </c>
      <c r="Q106" s="295">
        <f>IF(Q$68=0,0,Q$68/OIS!Q$5*1000)</f>
        <v>11.23570848142951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2488.5890099799763</v>
      </c>
      <c r="C5" s="96">
        <v>2486.8858749535702</v>
      </c>
      <c r="D5" s="96">
        <v>2496.1519888626844</v>
      </c>
      <c r="E5" s="96">
        <v>1566.0098257259544</v>
      </c>
      <c r="F5" s="96">
        <v>1650.4728619909747</v>
      </c>
      <c r="G5" s="96">
        <v>1589.0561594528499</v>
      </c>
      <c r="H5" s="96">
        <v>1690.9546814813439</v>
      </c>
      <c r="I5" s="96">
        <v>1893.4122582474897</v>
      </c>
      <c r="J5" s="96">
        <v>1606.3502205710099</v>
      </c>
      <c r="K5" s="96">
        <v>1347.9028538957289</v>
      </c>
      <c r="L5" s="96">
        <v>1485.1603389618485</v>
      </c>
      <c r="M5" s="96">
        <v>1447.6832992562743</v>
      </c>
      <c r="N5" s="96">
        <v>1440.4664117174646</v>
      </c>
      <c r="O5" s="96">
        <v>1448.8346722500389</v>
      </c>
      <c r="P5" s="96">
        <v>1431.3054634176076</v>
      </c>
      <c r="Q5" s="96">
        <v>1503.1370595989101</v>
      </c>
    </row>
    <row r="6" spans="1:17" x14ac:dyDescent="0.25">
      <c r="A6" s="132" t="s">
        <v>83</v>
      </c>
      <c r="B6" s="160">
        <v>256.1268302111618</v>
      </c>
      <c r="C6" s="160">
        <v>253.06059239185981</v>
      </c>
      <c r="D6" s="160">
        <v>255.2977594972642</v>
      </c>
      <c r="E6" s="160">
        <v>162.77257249688967</v>
      </c>
      <c r="F6" s="160">
        <v>169.62191184833836</v>
      </c>
      <c r="G6" s="160">
        <v>165.94078884221489</v>
      </c>
      <c r="H6" s="160">
        <v>178.11751308113693</v>
      </c>
      <c r="I6" s="160">
        <v>200.91108843840499</v>
      </c>
      <c r="J6" s="160">
        <v>168.12905474974474</v>
      </c>
      <c r="K6" s="160">
        <v>139.31613865559586</v>
      </c>
      <c r="L6" s="160">
        <v>155.06683446206074</v>
      </c>
      <c r="M6" s="160">
        <v>151.27005223118971</v>
      </c>
      <c r="N6" s="160">
        <v>151.84171072712459</v>
      </c>
      <c r="O6" s="160">
        <v>151.85491446245513</v>
      </c>
      <c r="P6" s="160">
        <v>152.60757823678085</v>
      </c>
      <c r="Q6" s="160">
        <v>160.54856221079075</v>
      </c>
    </row>
    <row r="7" spans="1:17" x14ac:dyDescent="0.25">
      <c r="A7" s="76" t="s">
        <v>82</v>
      </c>
      <c r="B7" s="159">
        <v>44.197112291215255</v>
      </c>
      <c r="C7" s="159">
        <v>43.657071545661111</v>
      </c>
      <c r="D7" s="159">
        <v>44.065492131291741</v>
      </c>
      <c r="E7" s="159">
        <v>27.993255156672284</v>
      </c>
      <c r="F7" s="159">
        <v>29.071028955119431</v>
      </c>
      <c r="G7" s="159">
        <v>28.564762446492406</v>
      </c>
      <c r="H7" s="159">
        <v>30.721571157447173</v>
      </c>
      <c r="I7" s="159">
        <v>34.684925196589944</v>
      </c>
      <c r="J7" s="159">
        <v>28.837472267045506</v>
      </c>
      <c r="K7" s="159">
        <v>23.913173752991252</v>
      </c>
      <c r="L7" s="159">
        <v>26.652780590009549</v>
      </c>
      <c r="M7" s="159">
        <v>26.035401203007225</v>
      </c>
      <c r="N7" s="159">
        <v>26.174260015950384</v>
      </c>
      <c r="O7" s="159">
        <v>26.13650120457676</v>
      </c>
      <c r="P7" s="159">
        <v>26.288708741851966</v>
      </c>
      <c r="Q7" s="159">
        <v>27.649923480789965</v>
      </c>
    </row>
    <row r="8" spans="1:17" x14ac:dyDescent="0.25">
      <c r="A8" s="76" t="s">
        <v>81</v>
      </c>
      <c r="B8" s="159">
        <v>506.62685913905801</v>
      </c>
      <c r="C8" s="159">
        <v>501.69170380023746</v>
      </c>
      <c r="D8" s="159">
        <v>505.68667680624412</v>
      </c>
      <c r="E8" s="159">
        <v>331.779835714157</v>
      </c>
      <c r="F8" s="159">
        <v>350.57424825320169</v>
      </c>
      <c r="G8" s="159">
        <v>336.95183779104053</v>
      </c>
      <c r="H8" s="159">
        <v>358.74679678124119</v>
      </c>
      <c r="I8" s="159">
        <v>403.11426436541478</v>
      </c>
      <c r="J8" s="159">
        <v>346.41269315615779</v>
      </c>
      <c r="K8" s="159">
        <v>286.19302530611964</v>
      </c>
      <c r="L8" s="159">
        <v>316.80957096575816</v>
      </c>
      <c r="M8" s="159">
        <v>307.35348349717464</v>
      </c>
      <c r="N8" s="159">
        <v>306.56206856824349</v>
      </c>
      <c r="O8" s="159">
        <v>308.52067426779377</v>
      </c>
      <c r="P8" s="159">
        <v>308.95621344389258</v>
      </c>
      <c r="Q8" s="159">
        <v>325.3574516438195</v>
      </c>
    </row>
    <row r="9" spans="1:17" x14ac:dyDescent="0.25">
      <c r="A9" s="76" t="s">
        <v>80</v>
      </c>
      <c r="B9" s="159">
        <v>105.03444452600377</v>
      </c>
      <c r="C9" s="159">
        <v>103.77605601895203</v>
      </c>
      <c r="D9" s="159">
        <v>103.69573586270468</v>
      </c>
      <c r="E9" s="159">
        <v>66.730469094340478</v>
      </c>
      <c r="F9" s="159">
        <v>72.460472333340164</v>
      </c>
      <c r="G9" s="159">
        <v>67.251990816486682</v>
      </c>
      <c r="H9" s="159">
        <v>70.415266389464492</v>
      </c>
      <c r="I9" s="159">
        <v>78.494574431249475</v>
      </c>
      <c r="J9" s="159">
        <v>71.172168836854226</v>
      </c>
      <c r="K9" s="159">
        <v>58.459072854902388</v>
      </c>
      <c r="L9" s="159">
        <v>64.016585984957246</v>
      </c>
      <c r="M9" s="159">
        <v>61.421976377070131</v>
      </c>
      <c r="N9" s="159">
        <v>60.473447874091669</v>
      </c>
      <c r="O9" s="159">
        <v>61.646672332525782</v>
      </c>
      <c r="P9" s="159">
        <v>61.291062240884408</v>
      </c>
      <c r="Q9" s="159">
        <v>64.676602173669849</v>
      </c>
    </row>
    <row r="10" spans="1:17" x14ac:dyDescent="0.25">
      <c r="A10" s="129" t="s">
        <v>79</v>
      </c>
      <c r="B10" s="158">
        <v>409.19138072924574</v>
      </c>
      <c r="C10" s="158">
        <v>403.48610580955398</v>
      </c>
      <c r="D10" s="158">
        <v>406.45343910471252</v>
      </c>
      <c r="E10" s="158">
        <v>253.03304588848758</v>
      </c>
      <c r="F10" s="158">
        <v>262.90942791120699</v>
      </c>
      <c r="G10" s="158">
        <v>258.16321279381054</v>
      </c>
      <c r="H10" s="158">
        <v>277.57470779436983</v>
      </c>
      <c r="I10" s="158">
        <v>313.34159787668432</v>
      </c>
      <c r="J10" s="158">
        <v>260.76720756115026</v>
      </c>
      <c r="K10" s="158">
        <v>216.21471013656645</v>
      </c>
      <c r="L10" s="158">
        <v>240.93686157686102</v>
      </c>
      <c r="M10" s="158">
        <v>235.30861130989155</v>
      </c>
      <c r="N10" s="158">
        <v>236.50939648221237</v>
      </c>
      <c r="O10" s="158">
        <v>236.22176859363714</v>
      </c>
      <c r="P10" s="158">
        <v>201.60210604166309</v>
      </c>
      <c r="Q10" s="158">
        <v>212.95292767819205</v>
      </c>
    </row>
    <row r="11" spans="1:17" x14ac:dyDescent="0.25">
      <c r="A11" s="92" t="s">
        <v>125</v>
      </c>
      <c r="B11" s="91">
        <v>67.119645082205679</v>
      </c>
      <c r="C11" s="91">
        <v>66.169246727985154</v>
      </c>
      <c r="D11" s="91">
        <v>66.637414705903865</v>
      </c>
      <c r="E11" s="91">
        <v>41.378271133588868</v>
      </c>
      <c r="F11" s="91">
        <v>43.001347175325805</v>
      </c>
      <c r="G11" s="91">
        <v>42.215074641560292</v>
      </c>
      <c r="H11" s="91">
        <v>45.38441265743019</v>
      </c>
      <c r="I11" s="91">
        <v>51.229876873860313</v>
      </c>
      <c r="J11" s="91">
        <v>42.649180215052596</v>
      </c>
      <c r="K11" s="91">
        <v>35.361083021895929</v>
      </c>
      <c r="L11" s="91">
        <v>39.401411563305594</v>
      </c>
      <c r="M11" s="91">
        <v>38.478186700132426</v>
      </c>
      <c r="N11" s="91">
        <v>38.671311522807009</v>
      </c>
      <c r="O11" s="91">
        <v>38.627473234049475</v>
      </c>
      <c r="P11" s="91">
        <v>32.969019687106396</v>
      </c>
      <c r="Q11" s="91">
        <v>34.82569061957804</v>
      </c>
    </row>
    <row r="12" spans="1:17" x14ac:dyDescent="0.25">
      <c r="A12" s="92" t="s">
        <v>26</v>
      </c>
      <c r="B12" s="91">
        <v>118.12063438130427</v>
      </c>
      <c r="C12" s="91">
        <v>116.08720316404784</v>
      </c>
      <c r="D12" s="91">
        <v>116.45108371777867</v>
      </c>
      <c r="E12" s="91">
        <v>69.679150426643901</v>
      </c>
      <c r="F12" s="91">
        <v>72.611193212917641</v>
      </c>
      <c r="G12" s="91">
        <v>71.035390116928852</v>
      </c>
      <c r="H12" s="91">
        <v>76.247962400652042</v>
      </c>
      <c r="I12" s="91">
        <v>86.005361584783472</v>
      </c>
      <c r="J12" s="91">
        <v>71.972135829092267</v>
      </c>
      <c r="K12" s="91">
        <v>59.63799695079426</v>
      </c>
      <c r="L12" s="91">
        <v>66.380503293156991</v>
      </c>
      <c r="M12" s="91">
        <v>64.755189174544483</v>
      </c>
      <c r="N12" s="91">
        <v>64.999902873664027</v>
      </c>
      <c r="O12" s="91">
        <v>65.00555508549661</v>
      </c>
      <c r="P12" s="91">
        <v>55.548297528978608</v>
      </c>
      <c r="Q12" s="91">
        <v>58.686805893315558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223.95110126573579</v>
      </c>
      <c r="C14" s="157">
        <v>221.22965591752097</v>
      </c>
      <c r="D14" s="157">
        <v>223.36494068102996</v>
      </c>
      <c r="E14" s="157">
        <v>141.97562432825481</v>
      </c>
      <c r="F14" s="157">
        <v>147.29688752296357</v>
      </c>
      <c r="G14" s="157">
        <v>144.91274803532139</v>
      </c>
      <c r="H14" s="157">
        <v>155.94233273628763</v>
      </c>
      <c r="I14" s="157">
        <v>176.10635941804051</v>
      </c>
      <c r="J14" s="157">
        <v>146.14589151700537</v>
      </c>
      <c r="K14" s="157">
        <v>121.21563016387627</v>
      </c>
      <c r="L14" s="157">
        <v>135.15494672039844</v>
      </c>
      <c r="M14" s="157">
        <v>132.07523543521464</v>
      </c>
      <c r="N14" s="157">
        <v>132.83818208574132</v>
      </c>
      <c r="O14" s="157">
        <v>132.58874027409107</v>
      </c>
      <c r="P14" s="157">
        <v>113.08478882557807</v>
      </c>
      <c r="Q14" s="157">
        <v>119.44043116529848</v>
      </c>
    </row>
    <row r="15" spans="1:17" x14ac:dyDescent="0.25">
      <c r="A15" s="156" t="s">
        <v>324</v>
      </c>
      <c r="B15" s="204">
        <v>562.51013506945401</v>
      </c>
      <c r="C15" s="204">
        <v>495.29200331708932</v>
      </c>
      <c r="D15" s="204">
        <v>488.77148780726208</v>
      </c>
      <c r="E15" s="204">
        <v>266.95531897093582</v>
      </c>
      <c r="F15" s="204">
        <v>256.02131302781049</v>
      </c>
      <c r="G15" s="204">
        <v>260.46002644976318</v>
      </c>
      <c r="H15" s="204">
        <v>274.34062230548523</v>
      </c>
      <c r="I15" s="204">
        <v>314.50113474338309</v>
      </c>
      <c r="J15" s="204">
        <v>403.41087753564801</v>
      </c>
      <c r="K15" s="204">
        <v>287.33134516610824</v>
      </c>
      <c r="L15" s="204">
        <v>331.75150869246477</v>
      </c>
      <c r="M15" s="204">
        <v>290.18762973031448</v>
      </c>
      <c r="N15" s="204">
        <v>289.2559764112126</v>
      </c>
      <c r="O15" s="204">
        <v>289.93543560884109</v>
      </c>
      <c r="P15" s="204">
        <v>270.59280646640866</v>
      </c>
      <c r="Q15" s="204">
        <v>311.73304289891303</v>
      </c>
    </row>
    <row r="16" spans="1:17" x14ac:dyDescent="0.25">
      <c r="A16" s="88" t="s">
        <v>33</v>
      </c>
      <c r="B16" s="87">
        <v>5.0440159521816783</v>
      </c>
      <c r="C16" s="87">
        <v>4.4639295721160446</v>
      </c>
      <c r="D16" s="87">
        <v>3.4205899997476434</v>
      </c>
      <c r="E16" s="87">
        <v>1.4642335172096317</v>
      </c>
      <c r="F16" s="87">
        <v>1.4554121580945163</v>
      </c>
      <c r="G16" s="87">
        <v>1.8062967083561299</v>
      </c>
      <c r="H16" s="87">
        <v>13.978727010514774</v>
      </c>
      <c r="I16" s="87">
        <v>6.001053910724389</v>
      </c>
      <c r="J16" s="87">
        <v>2.7718903413470311</v>
      </c>
      <c r="K16" s="87">
        <v>2.409846152348714</v>
      </c>
      <c r="L16" s="87">
        <v>2.6277195816970735</v>
      </c>
      <c r="M16" s="87">
        <v>2.6545604032705628</v>
      </c>
      <c r="N16" s="87">
        <v>1.8966588450895634</v>
      </c>
      <c r="O16" s="87">
        <v>2.8248363923553446</v>
      </c>
      <c r="P16" s="87">
        <v>3.0775807948976488</v>
      </c>
      <c r="Q16" s="87">
        <v>0.83782455758157626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8.5120269094571963</v>
      </c>
      <c r="F17" s="87">
        <v>0</v>
      </c>
      <c r="G17" s="87">
        <v>6.3733678126919981</v>
      </c>
      <c r="H17" s="87">
        <v>14.29329659827121</v>
      </c>
      <c r="I17" s="87">
        <v>15.377940429328438</v>
      </c>
      <c r="J17" s="87">
        <v>9.9099311370169971</v>
      </c>
      <c r="K17" s="87">
        <v>18.518288490999502</v>
      </c>
      <c r="L17" s="87">
        <v>21.501933844878845</v>
      </c>
      <c r="M17" s="87">
        <v>22.093588877524908</v>
      </c>
      <c r="N17" s="87">
        <v>14.780621844103118</v>
      </c>
      <c r="O17" s="87">
        <v>9.5956157334582652</v>
      </c>
      <c r="P17" s="87">
        <v>25.625524642403757</v>
      </c>
      <c r="Q17" s="87">
        <v>34.861638881777871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1.9792499003961992E-14</v>
      </c>
      <c r="G18" s="87">
        <v>0</v>
      </c>
      <c r="H18" s="87">
        <v>0</v>
      </c>
      <c r="I18" s="87">
        <v>0</v>
      </c>
      <c r="J18" s="87">
        <v>0</v>
      </c>
      <c r="K18" s="87">
        <v>4.2253935243068292E-14</v>
      </c>
      <c r="L18" s="87">
        <v>4.3122450334153368E-14</v>
      </c>
      <c r="M18" s="87">
        <v>4.3562027091240151E-14</v>
      </c>
      <c r="N18" s="87">
        <v>0</v>
      </c>
      <c r="O18" s="87">
        <v>4.4649536550456322E-14</v>
      </c>
      <c r="P18" s="87">
        <v>0</v>
      </c>
      <c r="Q18" s="87">
        <v>4.6747953831137241E-14</v>
      </c>
    </row>
    <row r="19" spans="1:17" x14ac:dyDescent="0.25">
      <c r="A19" s="88" t="s">
        <v>125</v>
      </c>
      <c r="B19" s="87">
        <v>33.299868387856165</v>
      </c>
      <c r="C19" s="87">
        <v>33.604596872483953</v>
      </c>
      <c r="D19" s="87">
        <v>28.094431970663358</v>
      </c>
      <c r="E19" s="87">
        <v>38.035860906139476</v>
      </c>
      <c r="F19" s="87">
        <v>34.056887669432555</v>
      </c>
      <c r="G19" s="87">
        <v>30.687842522304603</v>
      </c>
      <c r="H19" s="87">
        <v>27.224061758184479</v>
      </c>
      <c r="I19" s="87">
        <v>34.204784124537078</v>
      </c>
      <c r="J19" s="87">
        <v>105.66473222454472</v>
      </c>
      <c r="K19" s="87">
        <v>30.811635002516503</v>
      </c>
      <c r="L19" s="87">
        <v>52.065651803751066</v>
      </c>
      <c r="M19" s="87">
        <v>26.894091630255854</v>
      </c>
      <c r="N19" s="87">
        <v>25.500261279237762</v>
      </c>
      <c r="O19" s="87">
        <v>24.709039550818119</v>
      </c>
      <c r="P19" s="87">
        <v>17.04332308985094</v>
      </c>
      <c r="Q19" s="87">
        <v>16.692411748133189</v>
      </c>
    </row>
    <row r="20" spans="1:17" x14ac:dyDescent="0.25">
      <c r="A20" s="88" t="s">
        <v>29</v>
      </c>
      <c r="B20" s="87">
        <v>7.6784455743780002</v>
      </c>
      <c r="C20" s="87">
        <v>8.1740143977207413</v>
      </c>
      <c r="D20" s="87">
        <v>6.390486795093401</v>
      </c>
      <c r="E20" s="87">
        <v>3.824916205838448</v>
      </c>
      <c r="F20" s="87">
        <v>2.6352643700051792</v>
      </c>
      <c r="G20" s="87">
        <v>2.6621846469427259</v>
      </c>
      <c r="H20" s="87">
        <v>2.983596301069495</v>
      </c>
      <c r="I20" s="87">
        <v>2.3770243825101383</v>
      </c>
      <c r="J20" s="87">
        <v>4.1248106954097894</v>
      </c>
      <c r="K20" s="87">
        <v>2.8130496336443129</v>
      </c>
      <c r="L20" s="87">
        <v>2.8711825391201624</v>
      </c>
      <c r="M20" s="87">
        <v>1.9338135550774527</v>
      </c>
      <c r="N20" s="87">
        <v>0.97859973874341477</v>
      </c>
      <c r="O20" s="87">
        <v>0.99108947861990604</v>
      </c>
      <c r="P20" s="87">
        <v>0.66859412278650066</v>
      </c>
      <c r="Q20" s="87">
        <v>0.69166794914642604</v>
      </c>
    </row>
    <row r="21" spans="1:17" x14ac:dyDescent="0.25">
      <c r="A21" s="88" t="s">
        <v>28</v>
      </c>
      <c r="B21" s="87">
        <v>124.36713095713206</v>
      </c>
      <c r="C21" s="87">
        <v>0</v>
      </c>
      <c r="D21" s="87">
        <v>0</v>
      </c>
      <c r="E21" s="87">
        <v>2.9118637136966492</v>
      </c>
      <c r="F21" s="87">
        <v>3.8855173871838762</v>
      </c>
      <c r="G21" s="87">
        <v>4.4333012714414339</v>
      </c>
      <c r="H21" s="87">
        <v>4.1855541031492072</v>
      </c>
      <c r="I21" s="87">
        <v>4.2045678497758692</v>
      </c>
      <c r="J21" s="87">
        <v>3.4580653822263079</v>
      </c>
      <c r="K21" s="87">
        <v>4.3371149747867799</v>
      </c>
      <c r="L21" s="87">
        <v>1.1638533558476429</v>
      </c>
      <c r="M21" s="87">
        <v>2.4080125038109568</v>
      </c>
      <c r="N21" s="87">
        <v>2.7695931819428745</v>
      </c>
      <c r="O21" s="87">
        <v>3.101226914301876</v>
      </c>
      <c r="P21" s="87">
        <v>2.8174630990989278</v>
      </c>
      <c r="Q21" s="87">
        <v>2.9269693860797417</v>
      </c>
    </row>
    <row r="22" spans="1:17" x14ac:dyDescent="0.25">
      <c r="A22" s="88" t="s">
        <v>26</v>
      </c>
      <c r="B22" s="87">
        <v>149.92232107200755</v>
      </c>
      <c r="C22" s="87">
        <v>208.42570786227105</v>
      </c>
      <c r="D22" s="87">
        <v>213.06331977076962</v>
      </c>
      <c r="E22" s="87">
        <v>110.93324657132554</v>
      </c>
      <c r="F22" s="87">
        <v>104.46698012223163</v>
      </c>
      <c r="G22" s="87">
        <v>109.7508870357691</v>
      </c>
      <c r="H22" s="87">
        <v>102.83958292962102</v>
      </c>
      <c r="I22" s="87">
        <v>134.20462230761899</v>
      </c>
      <c r="J22" s="87">
        <v>155.32850627134121</v>
      </c>
      <c r="K22" s="87">
        <v>118.13251653507712</v>
      </c>
      <c r="L22" s="87">
        <v>150.65090777700354</v>
      </c>
      <c r="M22" s="87">
        <v>122.67970240486136</v>
      </c>
      <c r="N22" s="87">
        <v>129.93979772699186</v>
      </c>
      <c r="O22" s="87">
        <v>134.66353328432632</v>
      </c>
      <c r="P22" s="87">
        <v>121.96411899714468</v>
      </c>
      <c r="Q22" s="87">
        <v>128.66576773152832</v>
      </c>
    </row>
    <row r="23" spans="1:17" x14ac:dyDescent="0.25">
      <c r="A23" s="88" t="s">
        <v>25</v>
      </c>
      <c r="B23" s="87">
        <v>5.2400678583708364</v>
      </c>
      <c r="C23" s="87">
        <v>4.5918499859861424</v>
      </c>
      <c r="D23" s="87">
        <v>4.3366488819680455</v>
      </c>
      <c r="E23" s="87">
        <v>0</v>
      </c>
      <c r="F23" s="87">
        <v>0</v>
      </c>
      <c r="G23" s="87">
        <v>8.3616187747723465E-3</v>
      </c>
      <c r="H23" s="87">
        <v>0</v>
      </c>
      <c r="I23" s="87">
        <v>0</v>
      </c>
      <c r="J23" s="87">
        <v>0</v>
      </c>
      <c r="K23" s="87">
        <v>0</v>
      </c>
      <c r="L23" s="87">
        <v>4.5096196162533846E-2</v>
      </c>
      <c r="M23" s="87">
        <v>9.1106281809903808E-2</v>
      </c>
      <c r="N23" s="87">
        <v>0.17521994675470173</v>
      </c>
      <c r="O23" s="87">
        <v>0.28948761376708149</v>
      </c>
      <c r="P23" s="87">
        <v>0.20792202359883172</v>
      </c>
      <c r="Q23" s="87">
        <v>0.21508829419114359</v>
      </c>
    </row>
    <row r="24" spans="1:17" x14ac:dyDescent="0.25">
      <c r="A24" s="88" t="s">
        <v>86</v>
      </c>
      <c r="B24" s="87">
        <v>102.0796485900396</v>
      </c>
      <c r="C24" s="87">
        <v>100.74041497077968</v>
      </c>
      <c r="D24" s="87">
        <v>100.48809370638978</v>
      </c>
      <c r="E24" s="87">
        <v>19.126282537325004</v>
      </c>
      <c r="F24" s="87">
        <v>30.668244562196016</v>
      </c>
      <c r="G24" s="87">
        <v>34.456035703815076</v>
      </c>
      <c r="H24" s="87">
        <v>31.004534700991641</v>
      </c>
      <c r="I24" s="87">
        <v>44.569082296732262</v>
      </c>
      <c r="J24" s="87">
        <v>59.466959498396768</v>
      </c>
      <c r="K24" s="87">
        <v>40.89915125755919</v>
      </c>
      <c r="L24" s="87">
        <v>36.379966812966799</v>
      </c>
      <c r="M24" s="87">
        <v>33.822487006569183</v>
      </c>
      <c r="N24" s="87">
        <v>38.209747945373351</v>
      </c>
      <c r="O24" s="87">
        <v>35.823589463679355</v>
      </c>
      <c r="P24" s="87">
        <v>34.103186490082152</v>
      </c>
      <c r="Q24" s="87">
        <v>53.929067722271668</v>
      </c>
    </row>
    <row r="25" spans="1:17" x14ac:dyDescent="0.25">
      <c r="A25" s="88" t="s">
        <v>22</v>
      </c>
      <c r="B25" s="87">
        <v>134.87863667748809</v>
      </c>
      <c r="C25" s="87">
        <v>135.29148965573174</v>
      </c>
      <c r="D25" s="87">
        <v>132.97791668263022</v>
      </c>
      <c r="E25" s="87">
        <v>82.1468886099439</v>
      </c>
      <c r="F25" s="87">
        <v>78.853006758666709</v>
      </c>
      <c r="G25" s="87">
        <v>70.281749129667361</v>
      </c>
      <c r="H25" s="87">
        <v>77.831268903683409</v>
      </c>
      <c r="I25" s="87">
        <v>73.562059442155928</v>
      </c>
      <c r="J25" s="87">
        <v>62.685981985365153</v>
      </c>
      <c r="K25" s="87">
        <v>69.409743119176071</v>
      </c>
      <c r="L25" s="87">
        <v>64.445196781037041</v>
      </c>
      <c r="M25" s="87">
        <v>77.610267067134259</v>
      </c>
      <c r="N25" s="87">
        <v>75.005475902975931</v>
      </c>
      <c r="O25" s="87">
        <v>77.93701717751479</v>
      </c>
      <c r="P25" s="87">
        <v>65.085093206545238</v>
      </c>
      <c r="Q25" s="87">
        <v>72.912606628203037</v>
      </c>
    </row>
    <row r="26" spans="1:17" x14ac:dyDescent="0.25">
      <c r="A26" s="156" t="s">
        <v>323</v>
      </c>
      <c r="B26" s="204">
        <v>258.72881156297217</v>
      </c>
      <c r="C26" s="204">
        <v>251.89567236678519</v>
      </c>
      <c r="D26" s="204">
        <v>246.33472519682925</v>
      </c>
      <c r="E26" s="204">
        <v>135.1044460252258</v>
      </c>
      <c r="F26" s="204">
        <v>166.32946647348319</v>
      </c>
      <c r="G26" s="204">
        <v>134.33265745045685</v>
      </c>
      <c r="H26" s="204">
        <v>133.30624470702784</v>
      </c>
      <c r="I26" s="204">
        <v>147.00728541599941</v>
      </c>
      <c r="J26" s="204">
        <v>150.97111061971759</v>
      </c>
      <c r="K26" s="204">
        <v>118.10794068007759</v>
      </c>
      <c r="L26" s="204">
        <v>127.93827899338471</v>
      </c>
      <c r="M26" s="204">
        <v>118.67733645290281</v>
      </c>
      <c r="N26" s="204">
        <v>114.60780720459933</v>
      </c>
      <c r="O26" s="204">
        <v>126.10432208674858</v>
      </c>
      <c r="P26" s="204">
        <v>132.45694570229762</v>
      </c>
      <c r="Q26" s="204">
        <v>137.76820140510642</v>
      </c>
    </row>
    <row r="27" spans="1:17" x14ac:dyDescent="0.25">
      <c r="A27" s="152" t="s">
        <v>332</v>
      </c>
      <c r="B27" s="151">
        <v>232.90379719346174</v>
      </c>
      <c r="C27" s="151">
        <v>226.34780513542665</v>
      </c>
      <c r="D27" s="151">
        <v>220.49387154889334</v>
      </c>
      <c r="E27" s="151">
        <v>118.41328228707007</v>
      </c>
      <c r="F27" s="151">
        <v>149.0323697848811</v>
      </c>
      <c r="G27" s="151">
        <v>117.29096657109332</v>
      </c>
      <c r="H27" s="151">
        <v>114.95557623905214</v>
      </c>
      <c r="I27" s="151">
        <v>126.27755195667132</v>
      </c>
      <c r="J27" s="151">
        <v>133.80478037761512</v>
      </c>
      <c r="K27" s="151">
        <v>103.86644179523476</v>
      </c>
      <c r="L27" s="151">
        <v>112.05197284243091</v>
      </c>
      <c r="M27" s="151">
        <v>103.14611003896087</v>
      </c>
      <c r="N27" s="151">
        <v>98.978929866593049</v>
      </c>
      <c r="O27" s="151">
        <v>110.51262480637612</v>
      </c>
      <c r="P27" s="151">
        <v>116.76615256225209</v>
      </c>
      <c r="Q27" s="151">
        <v>121.26740812834454</v>
      </c>
    </row>
    <row r="28" spans="1:17" x14ac:dyDescent="0.25">
      <c r="A28" s="154" t="s">
        <v>33</v>
      </c>
      <c r="B28" s="83">
        <v>9.6408486130913893</v>
      </c>
      <c r="C28" s="83">
        <v>12.219965975954011</v>
      </c>
      <c r="D28" s="83">
        <v>12.742648190502806</v>
      </c>
      <c r="E28" s="83">
        <v>18.409597498312689</v>
      </c>
      <c r="F28" s="83">
        <v>41.341822958998534</v>
      </c>
      <c r="G28" s="83">
        <v>16.554519463237291</v>
      </c>
      <c r="H28" s="83">
        <v>10.56889783676073</v>
      </c>
      <c r="I28" s="83">
        <v>11.866606776358939</v>
      </c>
      <c r="J28" s="83">
        <v>12.386919853758858</v>
      </c>
      <c r="K28" s="83">
        <v>10.808762623289491</v>
      </c>
      <c r="L28" s="83">
        <v>11.279517967072726</v>
      </c>
      <c r="M28" s="83">
        <v>14.156412349777071</v>
      </c>
      <c r="N28" s="83">
        <v>11.151961902490799</v>
      </c>
      <c r="O28" s="83">
        <v>14.692061303346705</v>
      </c>
      <c r="P28" s="83">
        <v>13.911821490038712</v>
      </c>
      <c r="Q28" s="83">
        <v>13.686514436900364</v>
      </c>
    </row>
    <row r="29" spans="1:17" x14ac:dyDescent="0.25">
      <c r="A29" s="154" t="s">
        <v>30</v>
      </c>
      <c r="B29" s="83">
        <v>49.426075149577926</v>
      </c>
      <c r="C29" s="83">
        <v>50.070496195744106</v>
      </c>
      <c r="D29" s="83">
        <v>35.766840413437407</v>
      </c>
      <c r="E29" s="83">
        <v>6.948381632800003</v>
      </c>
      <c r="F29" s="83">
        <v>6.8547008196923604</v>
      </c>
      <c r="G29" s="83">
        <v>4.1518121829202022</v>
      </c>
      <c r="H29" s="83">
        <v>4.1199909188084209</v>
      </c>
      <c r="I29" s="83">
        <v>15.89819870710177</v>
      </c>
      <c r="J29" s="83">
        <v>10.640193776285454</v>
      </c>
      <c r="K29" s="83">
        <v>8.1243689849387639</v>
      </c>
      <c r="L29" s="83">
        <v>10.44470016733861</v>
      </c>
      <c r="M29" s="83">
        <v>3.2351520640875182</v>
      </c>
      <c r="N29" s="83">
        <v>5.1652203784656008</v>
      </c>
      <c r="O29" s="83">
        <v>3.4959727428848328</v>
      </c>
      <c r="P29" s="83">
        <v>4.2039114358735441</v>
      </c>
      <c r="Q29" s="83">
        <v>3.5921691755652527</v>
      </c>
    </row>
    <row r="30" spans="1:17" x14ac:dyDescent="0.25">
      <c r="A30" s="154" t="s">
        <v>125</v>
      </c>
      <c r="B30" s="83">
        <v>58.021988777962498</v>
      </c>
      <c r="C30" s="83">
        <v>50.69319894105729</v>
      </c>
      <c r="D30" s="83">
        <v>54.894919156167525</v>
      </c>
      <c r="E30" s="83">
        <v>15.245973823442254</v>
      </c>
      <c r="F30" s="83">
        <v>13.565512347526658</v>
      </c>
      <c r="G30" s="83">
        <v>10.769934202620421</v>
      </c>
      <c r="H30" s="83">
        <v>9.8641566810419778</v>
      </c>
      <c r="I30" s="83">
        <v>7.4860403202767873</v>
      </c>
      <c r="J30" s="83">
        <v>27.75204129534767</v>
      </c>
      <c r="K30" s="83">
        <v>6.3384519045673429</v>
      </c>
      <c r="L30" s="83">
        <v>10.969029295123359</v>
      </c>
      <c r="M30" s="83">
        <v>5.0723577934739739</v>
      </c>
      <c r="N30" s="83">
        <v>2.9961382473494833</v>
      </c>
      <c r="O30" s="83">
        <v>2.2582284536820101</v>
      </c>
      <c r="P30" s="83">
        <v>1.8193752352917114</v>
      </c>
      <c r="Q30" s="83">
        <v>1.2150290138858852</v>
      </c>
    </row>
    <row r="31" spans="1:17" x14ac:dyDescent="0.25">
      <c r="A31" s="154" t="s">
        <v>29</v>
      </c>
      <c r="B31" s="83">
        <v>2.5898829931623744</v>
      </c>
      <c r="C31" s="83">
        <v>2.9822581142630287</v>
      </c>
      <c r="D31" s="83">
        <v>2.5861060524195416</v>
      </c>
      <c r="E31" s="83">
        <v>2.0721187826880527</v>
      </c>
      <c r="F31" s="83">
        <v>2.687395727637512</v>
      </c>
      <c r="G31" s="83">
        <v>2.7052756352438276</v>
      </c>
      <c r="H31" s="83">
        <v>1.6673164875858792</v>
      </c>
      <c r="I31" s="83">
        <v>2.114707804125318</v>
      </c>
      <c r="J31" s="83">
        <v>0.84955343775801317</v>
      </c>
      <c r="K31" s="83">
        <v>0.42482478559175679</v>
      </c>
      <c r="L31" s="83">
        <v>0.43434569122672623</v>
      </c>
      <c r="M31" s="83">
        <v>0.44366701785666757</v>
      </c>
      <c r="N31" s="83">
        <v>0</v>
      </c>
      <c r="O31" s="83">
        <v>0.22721975512916681</v>
      </c>
      <c r="P31" s="83">
        <v>0.46338593668626499</v>
      </c>
      <c r="Q31" s="83">
        <v>0.23790530899136128</v>
      </c>
    </row>
    <row r="32" spans="1:17" x14ac:dyDescent="0.25">
      <c r="A32" s="154" t="s">
        <v>26</v>
      </c>
      <c r="B32" s="83">
        <v>113.22500165966754</v>
      </c>
      <c r="C32" s="83">
        <v>110.38188590840822</v>
      </c>
      <c r="D32" s="83">
        <v>114.50335773636606</v>
      </c>
      <c r="E32" s="83">
        <v>75.737210549827068</v>
      </c>
      <c r="F32" s="83">
        <v>84.582937931026038</v>
      </c>
      <c r="G32" s="83">
        <v>83.109425087071585</v>
      </c>
      <c r="H32" s="83">
        <v>88.735214314855128</v>
      </c>
      <c r="I32" s="83">
        <v>88.911998348808496</v>
      </c>
      <c r="J32" s="83">
        <v>82.17607201446512</v>
      </c>
      <c r="K32" s="83">
        <v>78.17003349684741</v>
      </c>
      <c r="L32" s="83">
        <v>78.924379721669496</v>
      </c>
      <c r="M32" s="83">
        <v>80.238520813765632</v>
      </c>
      <c r="N32" s="83">
        <v>79.665609338287169</v>
      </c>
      <c r="O32" s="83">
        <v>89.83914255133341</v>
      </c>
      <c r="P32" s="83">
        <v>96.367658464361853</v>
      </c>
      <c r="Q32" s="83">
        <v>102.53579019300167</v>
      </c>
    </row>
    <row r="33" spans="1:17" x14ac:dyDescent="0.25">
      <c r="A33" s="152" t="s">
        <v>331</v>
      </c>
      <c r="B33" s="151">
        <v>25.825014369510452</v>
      </c>
      <c r="C33" s="151">
        <v>25.547867231358545</v>
      </c>
      <c r="D33" s="151">
        <v>25.840853647935919</v>
      </c>
      <c r="E33" s="151">
        <v>16.691163738155719</v>
      </c>
      <c r="F33" s="151">
        <v>17.29709668860211</v>
      </c>
      <c r="G33" s="151">
        <v>17.041690879363522</v>
      </c>
      <c r="H33" s="151">
        <v>18.350668467975712</v>
      </c>
      <c r="I33" s="151">
        <v>20.729733459328077</v>
      </c>
      <c r="J33" s="151">
        <v>17.166330242102461</v>
      </c>
      <c r="K33" s="151">
        <v>14.24149888484283</v>
      </c>
      <c r="L33" s="151">
        <v>15.886306150953805</v>
      </c>
      <c r="M33" s="151">
        <v>15.531226413941942</v>
      </c>
      <c r="N33" s="151">
        <v>15.628877338006282</v>
      </c>
      <c r="O33" s="151">
        <v>15.591697280372452</v>
      </c>
      <c r="P33" s="151">
        <v>15.690793140045532</v>
      </c>
      <c r="Q33" s="151">
        <v>16.500793276761883</v>
      </c>
    </row>
    <row r="34" spans="1:17" x14ac:dyDescent="0.25">
      <c r="A34" s="156" t="s">
        <v>322</v>
      </c>
      <c r="B34" s="204">
        <v>42.263962233471752</v>
      </c>
      <c r="C34" s="204">
        <v>42.513619103987075</v>
      </c>
      <c r="D34" s="204">
        <v>43.225408838195897</v>
      </c>
      <c r="E34" s="204">
        <v>28.393749170359587</v>
      </c>
      <c r="F34" s="204">
        <v>29.331062146257345</v>
      </c>
      <c r="G34" s="204">
        <v>28.850878578669594</v>
      </c>
      <c r="H34" s="204">
        <v>30.972095714051058</v>
      </c>
      <c r="I34" s="204">
        <v>34.851543395574666</v>
      </c>
      <c r="J34" s="204">
        <v>28.488596849653312</v>
      </c>
      <c r="K34" s="204">
        <v>24.022598108463395</v>
      </c>
      <c r="L34" s="204">
        <v>26.741870754647266</v>
      </c>
      <c r="M34" s="204">
        <v>26.347737923933405</v>
      </c>
      <c r="N34" s="204">
        <v>26.493777412631658</v>
      </c>
      <c r="O34" s="204">
        <v>26.50378891912019</v>
      </c>
      <c r="P34" s="204">
        <v>26.607634781926809</v>
      </c>
      <c r="Q34" s="204">
        <v>27.93575212747912</v>
      </c>
    </row>
    <row r="35" spans="1:17" x14ac:dyDescent="0.25">
      <c r="A35" s="152" t="s">
        <v>330</v>
      </c>
      <c r="B35" s="151">
        <v>14.729747695203478</v>
      </c>
      <c r="C35" s="151">
        <v>14.55332340808642</v>
      </c>
      <c r="D35" s="151">
        <v>14.915579517837632</v>
      </c>
      <c r="E35" s="151">
        <v>9.7805244913563811</v>
      </c>
      <c r="F35" s="151">
        <v>10.142601890726709</v>
      </c>
      <c r="G35" s="151">
        <v>10.034730900598646</v>
      </c>
      <c r="H35" s="151">
        <v>10.815698045952656</v>
      </c>
      <c r="I35" s="151">
        <v>12.105027404658637</v>
      </c>
      <c r="J35" s="151">
        <v>9.8185987467991431</v>
      </c>
      <c r="K35" s="151">
        <v>8.3468390686214473</v>
      </c>
      <c r="L35" s="151">
        <v>9.2422588131720271</v>
      </c>
      <c r="M35" s="151">
        <v>9.1809804033886326</v>
      </c>
      <c r="N35" s="151">
        <v>9.2308174875482507</v>
      </c>
      <c r="O35" s="151">
        <v>9.2375977434997125</v>
      </c>
      <c r="P35" s="151">
        <v>9.3075154062128256</v>
      </c>
      <c r="Q35" s="151">
        <v>9.8161318556173409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7.8755834029547254</v>
      </c>
      <c r="C37" s="83">
        <v>7.9782658773438406</v>
      </c>
      <c r="D37" s="83">
        <v>5.699111934009256</v>
      </c>
      <c r="E37" s="83">
        <v>0.25076962090409194</v>
      </c>
      <c r="F37" s="83">
        <v>0.3590460325067249</v>
      </c>
      <c r="G37" s="83">
        <v>0.25249260419519737</v>
      </c>
      <c r="H37" s="83">
        <v>0.32669387885868734</v>
      </c>
      <c r="I37" s="83">
        <v>2.2508542387791173</v>
      </c>
      <c r="J37" s="83">
        <v>1.1491253683621798</v>
      </c>
      <c r="K37" s="83">
        <v>1.0003603397443901</v>
      </c>
      <c r="L37" s="83">
        <v>1.2800653651715368</v>
      </c>
      <c r="M37" s="83">
        <v>0.38466117157749274</v>
      </c>
      <c r="N37" s="83">
        <v>0.77888333215327021</v>
      </c>
      <c r="O37" s="83">
        <v>0.51236593256865348</v>
      </c>
      <c r="P37" s="83">
        <v>0.43852172907074011</v>
      </c>
      <c r="Q37" s="83">
        <v>0.20565553642976139</v>
      </c>
    </row>
    <row r="38" spans="1:17" x14ac:dyDescent="0.25">
      <c r="A38" s="154" t="s">
        <v>125</v>
      </c>
      <c r="B38" s="83">
        <v>9.7415165283746261E-2</v>
      </c>
      <c r="C38" s="83">
        <v>0.13062877115593377</v>
      </c>
      <c r="D38" s="83">
        <v>0.14489879670154776</v>
      </c>
      <c r="E38" s="83">
        <v>1.7590574061669197</v>
      </c>
      <c r="F38" s="83">
        <v>1.6390294223968216</v>
      </c>
      <c r="G38" s="83">
        <v>1.2104494694667467</v>
      </c>
      <c r="H38" s="83">
        <v>1.1255514404079683</v>
      </c>
      <c r="I38" s="83">
        <v>0.75193261269921952</v>
      </c>
      <c r="J38" s="83">
        <v>3.8189585212823598</v>
      </c>
      <c r="K38" s="83">
        <v>0.69343254086183226</v>
      </c>
      <c r="L38" s="83">
        <v>1.4372029821507302</v>
      </c>
      <c r="M38" s="83">
        <v>0.51818066176999644</v>
      </c>
      <c r="N38" s="83">
        <v>0.22483221839083792</v>
      </c>
      <c r="O38" s="83">
        <v>0.14208425664986415</v>
      </c>
      <c r="P38" s="83">
        <v>8.4830657731582201E-2</v>
      </c>
      <c r="Q38" s="83">
        <v>5.0996569866414406E-3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6.7567491269650066</v>
      </c>
      <c r="C40" s="83">
        <v>6.4444287595866454</v>
      </c>
      <c r="D40" s="83">
        <v>9.0715687871268287</v>
      </c>
      <c r="E40" s="83">
        <v>7.7706974642853703</v>
      </c>
      <c r="F40" s="83">
        <v>8.1445264358231633</v>
      </c>
      <c r="G40" s="83">
        <v>8.571788826936702</v>
      </c>
      <c r="H40" s="83">
        <v>9.3634527266860008</v>
      </c>
      <c r="I40" s="83">
        <v>9.1022405531802999</v>
      </c>
      <c r="J40" s="83">
        <v>4.8505148571546028</v>
      </c>
      <c r="K40" s="83">
        <v>6.6530461880152254</v>
      </c>
      <c r="L40" s="83">
        <v>6.5249904658497604</v>
      </c>
      <c r="M40" s="83">
        <v>8.2781385700411434</v>
      </c>
      <c r="N40" s="83">
        <v>8.2271019370041429</v>
      </c>
      <c r="O40" s="83">
        <v>8.5831475542811955</v>
      </c>
      <c r="P40" s="83">
        <v>8.7841630194105029</v>
      </c>
      <c r="Q40" s="83">
        <v>9.6053766622009373</v>
      </c>
    </row>
    <row r="41" spans="1:17" x14ac:dyDescent="0.25">
      <c r="A41" s="152" t="s">
        <v>329</v>
      </c>
      <c r="B41" s="151">
        <v>24.328967745570075</v>
      </c>
      <c r="C41" s="151">
        <v>24.789446753401357</v>
      </c>
      <c r="D41" s="151">
        <v>25.102616650869241</v>
      </c>
      <c r="E41" s="151">
        <v>16.541616962831462</v>
      </c>
      <c r="F41" s="151">
        <v>17.041647754640497</v>
      </c>
      <c r="G41" s="151">
        <v>16.701034623275405</v>
      </c>
      <c r="H41" s="151">
        <v>17.878822120249364</v>
      </c>
      <c r="I41" s="151">
        <v>20.173665082362618</v>
      </c>
      <c r="J41" s="151">
        <v>16.539415553562058</v>
      </c>
      <c r="K41" s="151">
        <v>13.908189118264289</v>
      </c>
      <c r="L41" s="151">
        <v>15.52789834977699</v>
      </c>
      <c r="M41" s="151">
        <v>15.239114308515045</v>
      </c>
      <c r="N41" s="151">
        <v>15.323196862637229</v>
      </c>
      <c r="O41" s="151">
        <v>15.331042680228474</v>
      </c>
      <c r="P41" s="151">
        <v>15.352671693113713</v>
      </c>
      <c r="Q41" s="151">
        <v>16.071640202206559</v>
      </c>
    </row>
    <row r="42" spans="1:17" x14ac:dyDescent="0.25">
      <c r="A42" s="150" t="s">
        <v>33</v>
      </c>
      <c r="B42" s="87">
        <v>0.21901395679942862</v>
      </c>
      <c r="C42" s="87">
        <v>0.22442739315360608</v>
      </c>
      <c r="D42" s="87">
        <v>0.17645000348317919</v>
      </c>
      <c r="E42" s="87">
        <v>9.1881591093412457E-2</v>
      </c>
      <c r="F42" s="87">
        <v>9.896609617088635E-2</v>
      </c>
      <c r="G42" s="87">
        <v>0.11800326465822358</v>
      </c>
      <c r="H42" s="87">
        <v>0.92795758156848995</v>
      </c>
      <c r="I42" s="87">
        <v>0.39082286575056363</v>
      </c>
      <c r="J42" s="87">
        <v>0.11518690291773789</v>
      </c>
      <c r="K42" s="87">
        <v>0.12050689240351724</v>
      </c>
      <c r="L42" s="87">
        <v>0.12541379591479462</v>
      </c>
      <c r="M42" s="87">
        <v>0.14298982357770806</v>
      </c>
      <c r="N42" s="87">
        <v>0.10150984028345014</v>
      </c>
      <c r="O42" s="87">
        <v>0.15105948736837099</v>
      </c>
      <c r="P42" s="87">
        <v>0.17696191432536698</v>
      </c>
      <c r="Q42" s="87">
        <v>4.4824197336802339E-2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0.53413514079455238</v>
      </c>
      <c r="F43" s="87">
        <v>0</v>
      </c>
      <c r="G43" s="87">
        <v>0.41636471200224184</v>
      </c>
      <c r="H43" s="87">
        <v>0.94883982883391582</v>
      </c>
      <c r="I43" s="87">
        <v>1.001499209529034</v>
      </c>
      <c r="J43" s="87">
        <v>0.41181076277581841</v>
      </c>
      <c r="K43" s="87">
        <v>0.92602650028392786</v>
      </c>
      <c r="L43" s="87">
        <v>1.0262278980519932</v>
      </c>
      <c r="M43" s="87">
        <v>1.1900872068699004</v>
      </c>
      <c r="N43" s="87">
        <v>0.79106401584525921</v>
      </c>
      <c r="O43" s="87">
        <v>0.51313017546884632</v>
      </c>
      <c r="P43" s="87">
        <v>1.4734761484831937</v>
      </c>
      <c r="Q43" s="87">
        <v>1.8651219596997821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1.3458636778552095E-15</v>
      </c>
      <c r="G44" s="87">
        <v>0</v>
      </c>
      <c r="H44" s="87">
        <v>0</v>
      </c>
      <c r="I44" s="87">
        <v>0</v>
      </c>
      <c r="J44" s="87">
        <v>0</v>
      </c>
      <c r="K44" s="87">
        <v>2.112952489933391E-15</v>
      </c>
      <c r="L44" s="87">
        <v>2.0581154181073626E-15</v>
      </c>
      <c r="M44" s="87">
        <v>2.3465002193166872E-15</v>
      </c>
      <c r="N44" s="87">
        <v>0</v>
      </c>
      <c r="O44" s="87">
        <v>2.3876554836237874E-15</v>
      </c>
      <c r="P44" s="87">
        <v>0</v>
      </c>
      <c r="Q44" s="87">
        <v>2.5010480877610162E-15</v>
      </c>
    </row>
    <row r="45" spans="1:17" x14ac:dyDescent="0.25">
      <c r="A45" s="150" t="s">
        <v>125</v>
      </c>
      <c r="B45" s="87">
        <v>1.4458986659965067</v>
      </c>
      <c r="C45" s="87">
        <v>1.689496205580669</v>
      </c>
      <c r="D45" s="87">
        <v>1.4492419785613639</v>
      </c>
      <c r="E45" s="87">
        <v>2.3867746350485133</v>
      </c>
      <c r="F45" s="87">
        <v>2.3158231856375977</v>
      </c>
      <c r="G45" s="87">
        <v>2.0048010862207852</v>
      </c>
      <c r="H45" s="87">
        <v>1.8072299781370273</v>
      </c>
      <c r="I45" s="87">
        <v>2.2276106751917695</v>
      </c>
      <c r="J45" s="87">
        <v>4.390936059419535</v>
      </c>
      <c r="K45" s="87">
        <v>1.5407682272189365</v>
      </c>
      <c r="L45" s="87">
        <v>2.4849497164645138</v>
      </c>
      <c r="M45" s="87">
        <v>1.4486697732532419</v>
      </c>
      <c r="N45" s="87">
        <v>1.3647828423879982</v>
      </c>
      <c r="O45" s="87">
        <v>1.3213277972531379</v>
      </c>
      <c r="P45" s="87">
        <v>0.97999671867137905</v>
      </c>
      <c r="Q45" s="87">
        <v>0.89305565402053499</v>
      </c>
    </row>
    <row r="46" spans="1:17" x14ac:dyDescent="0.25">
      <c r="A46" s="150" t="s">
        <v>29</v>
      </c>
      <c r="B46" s="87">
        <v>0.33340234512664668</v>
      </c>
      <c r="C46" s="87">
        <v>0.4109546786623946</v>
      </c>
      <c r="D46" s="87">
        <v>0.32965114712275684</v>
      </c>
      <c r="E46" s="87">
        <v>0.24001594189781139</v>
      </c>
      <c r="F46" s="87">
        <v>0.1791944815268651</v>
      </c>
      <c r="G46" s="87">
        <v>0.17391742896333989</v>
      </c>
      <c r="H46" s="87">
        <v>0.19806172663895405</v>
      </c>
      <c r="I46" s="87">
        <v>0.15480538834543431</v>
      </c>
      <c r="J46" s="87">
        <v>0.17140799621074565</v>
      </c>
      <c r="K46" s="87">
        <v>0.14066950672221812</v>
      </c>
      <c r="L46" s="87">
        <v>0.13703361024648664</v>
      </c>
      <c r="M46" s="87">
        <v>0.10416627127113892</v>
      </c>
      <c r="N46" s="87">
        <v>5.2374997980503532E-2</v>
      </c>
      <c r="O46" s="87">
        <v>5.2998987474696953E-2</v>
      </c>
      <c r="P46" s="87">
        <v>3.8444383351736958E-2</v>
      </c>
      <c r="Q46" s="87">
        <v>3.7004716994180557E-2</v>
      </c>
    </row>
    <row r="47" spans="1:17" x14ac:dyDescent="0.25">
      <c r="A47" s="150" t="s">
        <v>28</v>
      </c>
      <c r="B47" s="87">
        <v>5.4000894733358136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1.6604379890474589E-2</v>
      </c>
      <c r="L47" s="87">
        <v>1.547326577098404E-2</v>
      </c>
      <c r="M47" s="87">
        <v>1.7645655211692028E-2</v>
      </c>
      <c r="N47" s="87">
        <v>3.5494269089322968E-2</v>
      </c>
      <c r="O47" s="87">
        <v>3.5909785148209084E-2</v>
      </c>
      <c r="P47" s="87">
        <v>1.952712961765616E-2</v>
      </c>
      <c r="Q47" s="87">
        <v>3.6194829698964023E-2</v>
      </c>
    </row>
    <row r="48" spans="1:17" x14ac:dyDescent="0.25">
      <c r="A48" s="150" t="s">
        <v>26</v>
      </c>
      <c r="B48" s="87">
        <v>6.509709933873749</v>
      </c>
      <c r="C48" s="87">
        <v>10.478758126900965</v>
      </c>
      <c r="D48" s="87">
        <v>10.990800861390465</v>
      </c>
      <c r="E48" s="87">
        <v>6.9611322786513954</v>
      </c>
      <c r="F48" s="87">
        <v>7.1036160746346022</v>
      </c>
      <c r="G48" s="87">
        <v>7.1698978963113085</v>
      </c>
      <c r="H48" s="87">
        <v>6.8268570230393948</v>
      </c>
      <c r="I48" s="87">
        <v>8.7401706212808197</v>
      </c>
      <c r="J48" s="87">
        <v>6.4547321029804863</v>
      </c>
      <c r="K48" s="87">
        <v>5.9073407842133827</v>
      </c>
      <c r="L48" s="87">
        <v>7.1901516181271683</v>
      </c>
      <c r="M48" s="87">
        <v>6.6082312468099129</v>
      </c>
      <c r="N48" s="87">
        <v>6.9544231150899956</v>
      </c>
      <c r="O48" s="87">
        <v>7.2011973366650777</v>
      </c>
      <c r="P48" s="87">
        <v>7.0129772100619574</v>
      </c>
      <c r="Q48" s="87">
        <v>6.883708183413626</v>
      </c>
    </row>
    <row r="49" spans="1:17" x14ac:dyDescent="0.25">
      <c r="A49" s="150" t="s">
        <v>25</v>
      </c>
      <c r="B49" s="87">
        <v>0.22475523378162757</v>
      </c>
      <c r="C49" s="87">
        <v>0.22891202784866121</v>
      </c>
      <c r="D49" s="87">
        <v>0.22370459785739885</v>
      </c>
      <c r="E49" s="87">
        <v>0</v>
      </c>
      <c r="F49" s="87">
        <v>0</v>
      </c>
      <c r="G49" s="87">
        <v>5.4625483658695469E-4</v>
      </c>
      <c r="H49" s="87">
        <v>0</v>
      </c>
      <c r="I49" s="87">
        <v>0</v>
      </c>
      <c r="J49" s="87">
        <v>0</v>
      </c>
      <c r="K49" s="87">
        <v>0</v>
      </c>
      <c r="L49" s="87">
        <v>2.1523168535391908E-3</v>
      </c>
      <c r="M49" s="87">
        <v>4.9075060212488654E-3</v>
      </c>
      <c r="N49" s="87">
        <v>9.3778324212568081E-3</v>
      </c>
      <c r="O49" s="87">
        <v>1.5480489650123209E-2</v>
      </c>
      <c r="P49" s="87">
        <v>1.1955585175035848E-2</v>
      </c>
      <c r="Q49" s="87">
        <v>1.1507373538309405E-2</v>
      </c>
    </row>
    <row r="50" spans="1:17" x14ac:dyDescent="0.25">
      <c r="A50" s="150" t="s">
        <v>86</v>
      </c>
      <c r="B50" s="87">
        <v>4.4323546868898811</v>
      </c>
      <c r="C50" s="87">
        <v>5.0647996013044745</v>
      </c>
      <c r="D50" s="87">
        <v>5.1836450687801348</v>
      </c>
      <c r="E50" s="87">
        <v>1.2001864802142583</v>
      </c>
      <c r="F50" s="87">
        <v>2.0830441951219409</v>
      </c>
      <c r="G50" s="87">
        <v>2.2493431340935119</v>
      </c>
      <c r="H50" s="87">
        <v>2.0558673177307436</v>
      </c>
      <c r="I50" s="87">
        <v>2.9025928988828245</v>
      </c>
      <c r="J50" s="87">
        <v>2.4147249235454775</v>
      </c>
      <c r="K50" s="87">
        <v>1.8146323267880897</v>
      </c>
      <c r="L50" s="87">
        <v>1.499909475678205</v>
      </c>
      <c r="M50" s="87">
        <v>1.7139369014365977</v>
      </c>
      <c r="N50" s="87">
        <v>2.0349189790688613</v>
      </c>
      <c r="O50" s="87">
        <v>1.9040285077687078</v>
      </c>
      <c r="P50" s="87">
        <v>1.9311253551339562</v>
      </c>
      <c r="Q50" s="87">
        <v>2.4736813739406602</v>
      </c>
    </row>
    <row r="51" spans="1:17" x14ac:dyDescent="0.25">
      <c r="A51" s="150" t="s">
        <v>22</v>
      </c>
      <c r="B51" s="87">
        <v>5.7637434497664231</v>
      </c>
      <c r="C51" s="87">
        <v>6.6920987199505868</v>
      </c>
      <c r="D51" s="87">
        <v>6.7491229936739439</v>
      </c>
      <c r="E51" s="87">
        <v>5.1274908951315199</v>
      </c>
      <c r="F51" s="87">
        <v>5.2610037215486036</v>
      </c>
      <c r="G51" s="87">
        <v>4.5681608461894063</v>
      </c>
      <c r="H51" s="87">
        <v>5.1140086643008393</v>
      </c>
      <c r="I51" s="87">
        <v>4.7561634233821728</v>
      </c>
      <c r="J51" s="87">
        <v>2.5806168057122556</v>
      </c>
      <c r="K51" s="87">
        <v>3.4416405007437421</v>
      </c>
      <c r="L51" s="87">
        <v>3.0465866526693035</v>
      </c>
      <c r="M51" s="87">
        <v>4.0084799240636011</v>
      </c>
      <c r="N51" s="87">
        <v>3.9792509704705834</v>
      </c>
      <c r="O51" s="87">
        <v>4.1359101134313025</v>
      </c>
      <c r="P51" s="87">
        <v>3.7082072482934305</v>
      </c>
      <c r="Q51" s="87">
        <v>3.8265419135636951</v>
      </c>
    </row>
    <row r="52" spans="1:17" x14ac:dyDescent="0.25">
      <c r="A52" s="152" t="s">
        <v>328</v>
      </c>
      <c r="B52" s="151">
        <v>3.2052467926981967</v>
      </c>
      <c r="C52" s="151">
        <v>3.1708489424992963</v>
      </c>
      <c r="D52" s="151">
        <v>3.2072126694890275</v>
      </c>
      <c r="E52" s="151">
        <v>2.0716077161717457</v>
      </c>
      <c r="F52" s="151">
        <v>2.1468125008901393</v>
      </c>
      <c r="G52" s="151">
        <v>2.1151130547955432</v>
      </c>
      <c r="H52" s="151">
        <v>2.2775755478490396</v>
      </c>
      <c r="I52" s="151">
        <v>2.5728509085534093</v>
      </c>
      <c r="J52" s="151">
        <v>2.1305825492921109</v>
      </c>
      <c r="K52" s="151">
        <v>1.7675699215776559</v>
      </c>
      <c r="L52" s="151">
        <v>1.9717135916982484</v>
      </c>
      <c r="M52" s="151">
        <v>1.9276432120297249</v>
      </c>
      <c r="N52" s="151">
        <v>1.9397630624461788</v>
      </c>
      <c r="O52" s="151">
        <v>1.9351484953920028</v>
      </c>
      <c r="P52" s="151">
        <v>1.9474476826002709</v>
      </c>
      <c r="Q52" s="151">
        <v>2.0479800696552171</v>
      </c>
    </row>
    <row r="53" spans="1:17" x14ac:dyDescent="0.25">
      <c r="A53" s="156" t="s">
        <v>321</v>
      </c>
      <c r="B53" s="204">
        <v>58.716408126066185</v>
      </c>
      <c r="C53" s="204">
        <v>58.365682301031576</v>
      </c>
      <c r="D53" s="204">
        <v>59.046211092932474</v>
      </c>
      <c r="E53" s="204">
        <v>38.265953040630677</v>
      </c>
      <c r="F53" s="204">
        <v>39.616202622631299</v>
      </c>
      <c r="G53" s="204">
        <v>38.996782847166543</v>
      </c>
      <c r="H53" s="204">
        <v>41.951470979964093</v>
      </c>
      <c r="I53" s="204">
        <v>47.381327282788433</v>
      </c>
      <c r="J53" s="204">
        <v>39.172118407231991</v>
      </c>
      <c r="K53" s="204">
        <v>32.570227686273199</v>
      </c>
      <c r="L53" s="204">
        <v>36.337080240913807</v>
      </c>
      <c r="M53" s="204">
        <v>35.547467674209436</v>
      </c>
      <c r="N53" s="204">
        <v>35.766425867719363</v>
      </c>
      <c r="O53" s="204">
        <v>35.698493028242041</v>
      </c>
      <c r="P53" s="204">
        <v>35.896026441627065</v>
      </c>
      <c r="Q53" s="204">
        <v>37.720583960714336</v>
      </c>
    </row>
    <row r="54" spans="1:17" x14ac:dyDescent="0.25">
      <c r="A54" s="152" t="s">
        <v>327</v>
      </c>
      <c r="B54" s="151">
        <v>2.13916514557308</v>
      </c>
      <c r="C54" s="151">
        <v>2.116208198109391</v>
      </c>
      <c r="D54" s="151">
        <v>2.1404771615841458</v>
      </c>
      <c r="E54" s="151">
        <v>1.3825802842483699</v>
      </c>
      <c r="F54" s="151">
        <v>1.4327715689308476</v>
      </c>
      <c r="G54" s="151">
        <v>1.4116155224217268</v>
      </c>
      <c r="H54" s="151">
        <v>1.5200421507221304</v>
      </c>
      <c r="I54" s="151">
        <v>1.717107400550705</v>
      </c>
      <c r="J54" s="151">
        <v>1.4219397831064513</v>
      </c>
      <c r="K54" s="151">
        <v>1.1796670313237534</v>
      </c>
      <c r="L54" s="151">
        <v>1.3159114618013594</v>
      </c>
      <c r="M54" s="151">
        <v>1.2864991181547358</v>
      </c>
      <c r="N54" s="151">
        <v>1.2945878436904732</v>
      </c>
      <c r="O54" s="151">
        <v>1.2915081054853867</v>
      </c>
      <c r="P54" s="151">
        <v>1.2997165194692153</v>
      </c>
      <c r="Q54" s="151">
        <v>1.3668113150647108</v>
      </c>
    </row>
    <row r="55" spans="1:17" x14ac:dyDescent="0.25">
      <c r="A55" s="152" t="s">
        <v>326</v>
      </c>
      <c r="B55" s="151">
        <v>9.4205357714154303</v>
      </c>
      <c r="C55" s="151">
        <v>9.5988400468218646</v>
      </c>
      <c r="D55" s="151">
        <v>9.7201040582045088</v>
      </c>
      <c r="E55" s="151">
        <v>6.4051584902849168</v>
      </c>
      <c r="F55" s="151">
        <v>6.5987778008248767</v>
      </c>
      <c r="G55" s="151">
        <v>6.4668873638036466</v>
      </c>
      <c r="H55" s="151">
        <v>6.9229440844341088</v>
      </c>
      <c r="I55" s="151">
        <v>7.8115411856533044</v>
      </c>
      <c r="J55" s="151">
        <v>6.4043060720899954</v>
      </c>
      <c r="K55" s="151">
        <v>5.3854563199902605</v>
      </c>
      <c r="L55" s="151">
        <v>6.0126316656247054</v>
      </c>
      <c r="M55" s="151">
        <v>5.9008102180658621</v>
      </c>
      <c r="N55" s="151">
        <v>5.9333682253411313</v>
      </c>
      <c r="O55" s="151">
        <v>5.9364062418343595</v>
      </c>
      <c r="P55" s="151">
        <v>5.9447813151920421</v>
      </c>
      <c r="Q55" s="151">
        <v>6.2231765446675551</v>
      </c>
    </row>
    <row r="56" spans="1:17" x14ac:dyDescent="0.25">
      <c r="A56" s="150" t="s">
        <v>33</v>
      </c>
      <c r="B56" s="87">
        <v>8.4805440002440433E-2</v>
      </c>
      <c r="C56" s="87">
        <v>8.6901602542262701E-2</v>
      </c>
      <c r="D56" s="87">
        <v>6.8324048396271847E-2</v>
      </c>
      <c r="E56" s="87">
        <v>3.55779096212442E-2</v>
      </c>
      <c r="F56" s="87">
        <v>3.8321134660755755E-2</v>
      </c>
      <c r="G56" s="87">
        <v>4.5692607573085894E-2</v>
      </c>
      <c r="H56" s="87">
        <v>0.35931888615018875</v>
      </c>
      <c r="I56" s="87">
        <v>0.15133238802376506</v>
      </c>
      <c r="J56" s="87">
        <v>4.4602070695444515E-2</v>
      </c>
      <c r="K56" s="87">
        <v>4.6662049227146264E-2</v>
      </c>
      <c r="L56" s="87">
        <v>4.8562074766178395E-2</v>
      </c>
      <c r="M56" s="87">
        <v>5.536777236294603E-2</v>
      </c>
      <c r="N56" s="87">
        <v>3.9306109964942181E-2</v>
      </c>
      <c r="O56" s="87">
        <v>5.8492465411917577E-2</v>
      </c>
      <c r="P56" s="87">
        <v>6.8522267837846124E-2</v>
      </c>
      <c r="Q56" s="87">
        <v>1.7356591486016461E-2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0.20682501835867315</v>
      </c>
      <c r="F57" s="87">
        <v>0</v>
      </c>
      <c r="G57" s="87">
        <v>0.16122256827301712</v>
      </c>
      <c r="H57" s="87">
        <v>0.36740480082642107</v>
      </c>
      <c r="I57" s="87">
        <v>0.38779529107355759</v>
      </c>
      <c r="J57" s="87">
        <v>0.15945921184797751</v>
      </c>
      <c r="K57" s="87">
        <v>0.35857114294509373</v>
      </c>
      <c r="L57" s="87">
        <v>0.39737060463584972</v>
      </c>
      <c r="M57" s="87">
        <v>0.46081935003030133</v>
      </c>
      <c r="N57" s="87">
        <v>0.30631167490066419</v>
      </c>
      <c r="O57" s="87">
        <v>0.19869158543634188</v>
      </c>
      <c r="P57" s="87">
        <v>0.57055173529262704</v>
      </c>
      <c r="Q57" s="87">
        <v>0.72220277995985027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5.2113830119209804E-16</v>
      </c>
      <c r="G58" s="87">
        <v>0</v>
      </c>
      <c r="H58" s="87">
        <v>0</v>
      </c>
      <c r="I58" s="87">
        <v>0</v>
      </c>
      <c r="J58" s="87">
        <v>0</v>
      </c>
      <c r="K58" s="87">
        <v>8.1816642296067918E-16</v>
      </c>
      <c r="L58" s="87">
        <v>7.9693269853228299E-16</v>
      </c>
      <c r="M58" s="87">
        <v>9.0859955444398292E-16</v>
      </c>
      <c r="N58" s="87">
        <v>0</v>
      </c>
      <c r="O58" s="87">
        <v>9.2453548085243842E-16</v>
      </c>
      <c r="P58" s="87">
        <v>0</v>
      </c>
      <c r="Q58" s="87">
        <v>9.6844277254931772E-16</v>
      </c>
    </row>
    <row r="59" spans="1:17" x14ac:dyDescent="0.25">
      <c r="A59" s="150" t="s">
        <v>125</v>
      </c>
      <c r="B59" s="87">
        <v>0.55987332661666844</v>
      </c>
      <c r="C59" s="87">
        <v>0.65419789309562371</v>
      </c>
      <c r="D59" s="87">
        <v>0.56116790663920102</v>
      </c>
      <c r="E59" s="87">
        <v>0.9241944032695607</v>
      </c>
      <c r="F59" s="87">
        <v>0.89672095375047833</v>
      </c>
      <c r="G59" s="87">
        <v>0.77628860150691414</v>
      </c>
      <c r="H59" s="87">
        <v>0.69978614934512318</v>
      </c>
      <c r="I59" s="87">
        <v>0.86256376636662013</v>
      </c>
      <c r="J59" s="87">
        <v>1.7002353182572469</v>
      </c>
      <c r="K59" s="87">
        <v>0.59660822241910594</v>
      </c>
      <c r="L59" s="87">
        <v>0.96220924532998686</v>
      </c>
      <c r="M59" s="87">
        <v>0.56094634028956658</v>
      </c>
      <c r="N59" s="87">
        <v>0.52846408122971922</v>
      </c>
      <c r="O59" s="87">
        <v>0.51163764570550907</v>
      </c>
      <c r="P59" s="87">
        <v>0.3794692089143194</v>
      </c>
      <c r="Q59" s="87">
        <v>0.34580434412788169</v>
      </c>
    </row>
    <row r="60" spans="1:17" x14ac:dyDescent="0.25">
      <c r="A60" s="150" t="s">
        <v>29</v>
      </c>
      <c r="B60" s="87">
        <v>0.1290983140503881</v>
      </c>
      <c r="C60" s="87">
        <v>0.15912772343062292</v>
      </c>
      <c r="D60" s="87">
        <v>0.12764579475935728</v>
      </c>
      <c r="E60" s="87">
        <v>9.2937718936719232E-2</v>
      </c>
      <c r="F60" s="87">
        <v>6.9386750844431203E-2</v>
      </c>
      <c r="G60" s="87">
        <v>6.7343398123419024E-2</v>
      </c>
      <c r="H60" s="87">
        <v>7.6692426915248482E-2</v>
      </c>
      <c r="I60" s="87">
        <v>5.9942933615897614E-2</v>
      </c>
      <c r="J60" s="87">
        <v>6.6371708684762887E-2</v>
      </c>
      <c r="K60" s="87">
        <v>5.446931139383477E-2</v>
      </c>
      <c r="L60" s="87">
        <v>5.3061438558086184E-2</v>
      </c>
      <c r="M60" s="87">
        <v>4.0334719292124802E-2</v>
      </c>
      <c r="N60" s="87">
        <v>2.0280373058285006E-2</v>
      </c>
      <c r="O60" s="87">
        <v>2.0521991009877175E-2</v>
      </c>
      <c r="P60" s="87">
        <v>1.4886233249291508E-2</v>
      </c>
      <c r="Q60" s="87">
        <v>1.4328773164585158E-2</v>
      </c>
    </row>
    <row r="61" spans="1:17" x14ac:dyDescent="0.25">
      <c r="A61" s="150" t="s">
        <v>28</v>
      </c>
      <c r="B61" s="87">
        <v>2.0909944303603631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6.4294612231901565E-3</v>
      </c>
      <c r="L61" s="87">
        <v>5.9914771239201001E-3</v>
      </c>
      <c r="M61" s="87">
        <v>6.8326584124012409E-3</v>
      </c>
      <c r="N61" s="87">
        <v>1.3743905418966919E-2</v>
      </c>
      <c r="O61" s="87">
        <v>1.3904799376214529E-2</v>
      </c>
      <c r="P61" s="87">
        <v>7.5611931011619277E-3</v>
      </c>
      <c r="Q61" s="87">
        <v>1.4015172837798113E-2</v>
      </c>
    </row>
    <row r="62" spans="1:17" x14ac:dyDescent="0.25">
      <c r="A62" s="150" t="s">
        <v>26</v>
      </c>
      <c r="B62" s="87">
        <v>2.5206558673153054</v>
      </c>
      <c r="C62" s="87">
        <v>4.0575299703151284</v>
      </c>
      <c r="D62" s="87">
        <v>4.2558004825373361</v>
      </c>
      <c r="E62" s="87">
        <v>2.6954532689752413</v>
      </c>
      <c r="F62" s="87">
        <v>2.7506250999770425</v>
      </c>
      <c r="G62" s="87">
        <v>2.7762904006437221</v>
      </c>
      <c r="H62" s="87">
        <v>2.6434599060862989</v>
      </c>
      <c r="I62" s="87">
        <v>3.3843232005206016</v>
      </c>
      <c r="J62" s="87">
        <v>2.4993676388963619</v>
      </c>
      <c r="K62" s="87">
        <v>2.2874096325667788</v>
      </c>
      <c r="L62" s="87">
        <v>2.784132940979422</v>
      </c>
      <c r="M62" s="87">
        <v>2.5588047753359073</v>
      </c>
      <c r="N62" s="87">
        <v>2.6928553817164227</v>
      </c>
      <c r="O62" s="87">
        <v>2.788410006397716</v>
      </c>
      <c r="P62" s="87">
        <v>2.7155283924259157</v>
      </c>
      <c r="Q62" s="87">
        <v>2.6654735153587046</v>
      </c>
    </row>
    <row r="63" spans="1:17" x14ac:dyDescent="0.25">
      <c r="A63" s="150" t="s">
        <v>25</v>
      </c>
      <c r="B63" s="87">
        <v>8.7028547277275659E-2</v>
      </c>
      <c r="C63" s="87">
        <v>8.8638119356634765E-2</v>
      </c>
      <c r="D63" s="87">
        <v>8.6621725524275772E-2</v>
      </c>
      <c r="E63" s="87">
        <v>0</v>
      </c>
      <c r="F63" s="87">
        <v>0</v>
      </c>
      <c r="G63" s="87">
        <v>2.1151794363791316E-4</v>
      </c>
      <c r="H63" s="87">
        <v>0</v>
      </c>
      <c r="I63" s="87">
        <v>0</v>
      </c>
      <c r="J63" s="87">
        <v>0</v>
      </c>
      <c r="K63" s="87">
        <v>0</v>
      </c>
      <c r="L63" s="87">
        <v>8.3340888615704575E-4</v>
      </c>
      <c r="M63" s="87">
        <v>1.9002588397951878E-3</v>
      </c>
      <c r="N63" s="87">
        <v>3.6312352709200009E-3</v>
      </c>
      <c r="O63" s="87">
        <v>5.9942743166555498E-3</v>
      </c>
      <c r="P63" s="87">
        <v>4.6293792234624112E-3</v>
      </c>
      <c r="Q63" s="87">
        <v>4.455825055398089E-3</v>
      </c>
    </row>
    <row r="64" spans="1:17" x14ac:dyDescent="0.25">
      <c r="A64" s="150" t="s">
        <v>86</v>
      </c>
      <c r="B64" s="87">
        <v>1.7162732227737005</v>
      </c>
      <c r="C64" s="87">
        <v>1.9611652380042801</v>
      </c>
      <c r="D64" s="87">
        <v>2.0071839589518183</v>
      </c>
      <c r="E64" s="87">
        <v>0.46472993788593076</v>
      </c>
      <c r="F64" s="87">
        <v>0.80658548931483598</v>
      </c>
      <c r="G64" s="87">
        <v>0.87097889555030528</v>
      </c>
      <c r="H64" s="87">
        <v>0.79606220085078827</v>
      </c>
      <c r="I64" s="87">
        <v>1.123926856237498</v>
      </c>
      <c r="J64" s="87">
        <v>0.93501716794090506</v>
      </c>
      <c r="K64" s="87">
        <v>0.70265244811246474</v>
      </c>
      <c r="L64" s="87">
        <v>0.58078711013476225</v>
      </c>
      <c r="M64" s="87">
        <v>0.66366169164215172</v>
      </c>
      <c r="N64" s="87">
        <v>0.7879506946093483</v>
      </c>
      <c r="O64" s="87">
        <v>0.73726797021611767</v>
      </c>
      <c r="P64" s="87">
        <v>0.7477602698716751</v>
      </c>
      <c r="Q64" s="87">
        <v>0.95784597661506776</v>
      </c>
    </row>
    <row r="65" spans="1:17" x14ac:dyDescent="0.25">
      <c r="A65" s="150" t="s">
        <v>22</v>
      </c>
      <c r="B65" s="87">
        <v>2.2318066230192892</v>
      </c>
      <c r="C65" s="87">
        <v>2.591279500077313</v>
      </c>
      <c r="D65" s="87">
        <v>2.6133601413962486</v>
      </c>
      <c r="E65" s="87">
        <v>1.9854402332375467</v>
      </c>
      <c r="F65" s="87">
        <v>2.0371383722773317</v>
      </c>
      <c r="G65" s="87">
        <v>1.7688593741895446</v>
      </c>
      <c r="H65" s="87">
        <v>1.9802197142600402</v>
      </c>
      <c r="I65" s="87">
        <v>1.8416567498153651</v>
      </c>
      <c r="J65" s="87">
        <v>0.99925295576729689</v>
      </c>
      <c r="K65" s="87">
        <v>1.3326540521026458</v>
      </c>
      <c r="L65" s="87">
        <v>1.1796833652103416</v>
      </c>
      <c r="M65" s="87">
        <v>1.5521426518606665</v>
      </c>
      <c r="N65" s="87">
        <v>1.5408247691718626</v>
      </c>
      <c r="O65" s="87">
        <v>1.6014855039640097</v>
      </c>
      <c r="P65" s="87">
        <v>1.4358726352757427</v>
      </c>
      <c r="Q65" s="87">
        <v>1.4816935660622521</v>
      </c>
    </row>
    <row r="66" spans="1:17" x14ac:dyDescent="0.25">
      <c r="A66" s="152" t="s">
        <v>325</v>
      </c>
      <c r="B66" s="151">
        <v>47.156707209077673</v>
      </c>
      <c r="C66" s="151">
        <v>46.650634056100323</v>
      </c>
      <c r="D66" s="151">
        <v>47.185629873143817</v>
      </c>
      <c r="E66" s="151">
        <v>30.478214266097389</v>
      </c>
      <c r="F66" s="151">
        <v>31.584653252875572</v>
      </c>
      <c r="G66" s="151">
        <v>31.11827996094117</v>
      </c>
      <c r="H66" s="151">
        <v>33.508484744807852</v>
      </c>
      <c r="I66" s="151">
        <v>37.85267869658442</v>
      </c>
      <c r="J66" s="151">
        <v>31.345872552035541</v>
      </c>
      <c r="K66" s="151">
        <v>26.005104334959182</v>
      </c>
      <c r="L66" s="151">
        <v>29.008537113487741</v>
      </c>
      <c r="M66" s="151">
        <v>28.360158337988835</v>
      </c>
      <c r="N66" s="151">
        <v>28.53846979868776</v>
      </c>
      <c r="O66" s="151">
        <v>28.470578680922298</v>
      </c>
      <c r="P66" s="151">
        <v>28.651528606965805</v>
      </c>
      <c r="Q66" s="151">
        <v>30.130596100982068</v>
      </c>
    </row>
    <row r="67" spans="1:17" x14ac:dyDescent="0.25">
      <c r="A67" s="156" t="s">
        <v>333</v>
      </c>
      <c r="B67" s="204">
        <v>103.33990548988473</v>
      </c>
      <c r="C67" s="204">
        <v>93.634974876042875</v>
      </c>
      <c r="D67" s="204">
        <v>84.969443031740596</v>
      </c>
      <c r="E67" s="204">
        <v>14.009036778548365</v>
      </c>
      <c r="F67" s="204">
        <v>10.921118760545989</v>
      </c>
      <c r="G67" s="204">
        <v>10.568527666407979</v>
      </c>
      <c r="H67" s="204">
        <v>9.3263790771638941</v>
      </c>
      <c r="I67" s="204">
        <v>9.215355355055733</v>
      </c>
      <c r="J67" s="204">
        <v>12.604967241348616</v>
      </c>
      <c r="K67" s="204">
        <v>6.6161195329596962</v>
      </c>
      <c r="L67" s="204">
        <v>6.4921498277432299</v>
      </c>
      <c r="M67" s="204">
        <v>6.062476862993881</v>
      </c>
      <c r="N67" s="204">
        <v>5.2791419972642695</v>
      </c>
      <c r="O67" s="204">
        <v>4.5511262011692253</v>
      </c>
      <c r="P67" s="204">
        <v>3.9031857984872729</v>
      </c>
      <c r="Q67" s="204">
        <v>3.9175012022410116</v>
      </c>
    </row>
    <row r="68" spans="1:17" x14ac:dyDescent="0.25">
      <c r="A68" s="72" t="s">
        <v>319</v>
      </c>
      <c r="B68" s="306">
        <v>141.85316060144319</v>
      </c>
      <c r="C68" s="306">
        <v>239.5123934223696</v>
      </c>
      <c r="D68" s="306">
        <v>258.6056094935069</v>
      </c>
      <c r="E68" s="306">
        <v>240.97214338970736</v>
      </c>
      <c r="F68" s="306">
        <v>263.61660965903951</v>
      </c>
      <c r="G68" s="306">
        <v>258.97469377034065</v>
      </c>
      <c r="H68" s="306">
        <v>285.48201349399199</v>
      </c>
      <c r="I68" s="306">
        <v>309.90916174634492</v>
      </c>
      <c r="J68" s="306">
        <v>96.383953346458085</v>
      </c>
      <c r="K68" s="306">
        <v>155.15850201567136</v>
      </c>
      <c r="L68" s="306">
        <v>152.41681687304802</v>
      </c>
      <c r="M68" s="306">
        <v>189.47112599358684</v>
      </c>
      <c r="N68" s="306">
        <v>187.50239915641478</v>
      </c>
      <c r="O68" s="306">
        <v>181.66097554492913</v>
      </c>
      <c r="P68" s="306">
        <v>211.10319552178731</v>
      </c>
      <c r="Q68" s="306">
        <v>192.87651081719406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0.99999999999999989</v>
      </c>
      <c r="D72" s="77">
        <f t="shared" si="0"/>
        <v>1</v>
      </c>
      <c r="E72" s="77">
        <f t="shared" si="0"/>
        <v>1</v>
      </c>
      <c r="F72" s="77">
        <f t="shared" si="0"/>
        <v>0.99999999999999978</v>
      </c>
      <c r="G72" s="77">
        <f t="shared" si="0"/>
        <v>0.99999999999999989</v>
      </c>
      <c r="H72" s="77">
        <f t="shared" si="0"/>
        <v>0.99999999999999967</v>
      </c>
      <c r="I72" s="77">
        <f t="shared" si="0"/>
        <v>0.99999999999999978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0.99999999999999978</v>
      </c>
      <c r="O72" s="77">
        <f t="shared" si="0"/>
        <v>1</v>
      </c>
      <c r="P72" s="77">
        <f t="shared" si="0"/>
        <v>0.99999999999999989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0.10292050201299517</v>
      </c>
      <c r="C73" s="203">
        <f t="shared" si="1"/>
        <v>0.10175802393689835</v>
      </c>
      <c r="D73" s="203">
        <f t="shared" si="1"/>
        <v>0.10227652828687923</v>
      </c>
      <c r="E73" s="203">
        <f t="shared" si="1"/>
        <v>0.10394096500731294</v>
      </c>
      <c r="F73" s="203">
        <f t="shared" si="1"/>
        <v>0.10277170606956997</v>
      </c>
      <c r="G73" s="203">
        <f t="shared" si="1"/>
        <v>0.10442726511273979</v>
      </c>
      <c r="H73" s="203">
        <f t="shared" si="1"/>
        <v>0.10533547411518969</v>
      </c>
      <c r="I73" s="203">
        <f t="shared" si="1"/>
        <v>0.10611058820563721</v>
      </c>
      <c r="J73" s="203">
        <f t="shared" si="1"/>
        <v>0.10466525456072702</v>
      </c>
      <c r="K73" s="203">
        <f t="shared" si="1"/>
        <v>0.10335769989131063</v>
      </c>
      <c r="L73" s="203">
        <f t="shared" si="1"/>
        <v>0.10441083726384386</v>
      </c>
      <c r="M73" s="203">
        <f t="shared" si="1"/>
        <v>0.10449112199394885</v>
      </c>
      <c r="N73" s="203">
        <f t="shared" si="1"/>
        <v>0.10541148998127911</v>
      </c>
      <c r="O73" s="203">
        <f t="shared" si="1"/>
        <v>0.10481176173581254</v>
      </c>
      <c r="P73" s="203">
        <f t="shared" si="1"/>
        <v>0.10662125041596031</v>
      </c>
      <c r="Q73" s="203">
        <f t="shared" si="1"/>
        <v>0.10680899734694237</v>
      </c>
    </row>
    <row r="74" spans="1:17" x14ac:dyDescent="0.25">
      <c r="A74" s="76" t="s">
        <v>82</v>
      </c>
      <c r="B74" s="202">
        <f t="shared" ref="B74:Q74" si="2">IF(B$7=0,0,B$7/B$5)</f>
        <v>1.7759908170441881E-2</v>
      </c>
      <c r="C74" s="202">
        <f t="shared" si="2"/>
        <v>1.7554915561405159E-2</v>
      </c>
      <c r="D74" s="202">
        <f t="shared" si="2"/>
        <v>1.7653368996720906E-2</v>
      </c>
      <c r="E74" s="202">
        <f t="shared" si="2"/>
        <v>1.7875529704097139E-2</v>
      </c>
      <c r="F74" s="202">
        <f t="shared" si="2"/>
        <v>1.7613757623406716E-2</v>
      </c>
      <c r="G74" s="202">
        <f t="shared" si="2"/>
        <v>1.7975930099492481E-2</v>
      </c>
      <c r="H74" s="202">
        <f t="shared" si="2"/>
        <v>1.8168181261093201E-2</v>
      </c>
      <c r="I74" s="202">
        <f t="shared" si="2"/>
        <v>1.831873911532279E-2</v>
      </c>
      <c r="J74" s="202">
        <f t="shared" si="2"/>
        <v>1.7952170017317044E-2</v>
      </c>
      <c r="K74" s="202">
        <f t="shared" si="2"/>
        <v>1.7741021679624047E-2</v>
      </c>
      <c r="L74" s="202">
        <f t="shared" si="2"/>
        <v>1.7946062718480808E-2</v>
      </c>
      <c r="M74" s="202">
        <f t="shared" si="2"/>
        <v>1.7984182877831448E-2</v>
      </c>
      <c r="N74" s="202">
        <f t="shared" si="2"/>
        <v>1.8170684025004706E-2</v>
      </c>
      <c r="O74" s="202">
        <f t="shared" si="2"/>
        <v>1.8039671264897878E-2</v>
      </c>
      <c r="P74" s="202">
        <f t="shared" si="2"/>
        <v>1.8366945011920065E-2</v>
      </c>
      <c r="Q74" s="202">
        <f t="shared" si="2"/>
        <v>1.8394811906352664E-2</v>
      </c>
    </row>
    <row r="75" spans="1:17" x14ac:dyDescent="0.25">
      <c r="A75" s="76" t="s">
        <v>81</v>
      </c>
      <c r="B75" s="202">
        <f t="shared" ref="B75:Q75" si="3">IF(B$8=0,0,B$8/B$5)</f>
        <v>0.20357996322708766</v>
      </c>
      <c r="C75" s="202">
        <f t="shared" si="3"/>
        <v>0.20173491226637169</v>
      </c>
      <c r="D75" s="202">
        <f t="shared" si="3"/>
        <v>0.20258649275465349</v>
      </c>
      <c r="E75" s="202">
        <f t="shared" si="3"/>
        <v>0.21186318901949033</v>
      </c>
      <c r="F75" s="202">
        <f t="shared" si="3"/>
        <v>0.21240836873276547</v>
      </c>
      <c r="G75" s="202">
        <f t="shared" si="3"/>
        <v>0.21204526711444932</v>
      </c>
      <c r="H75" s="202">
        <f t="shared" si="3"/>
        <v>0.21215636392275436</v>
      </c>
      <c r="I75" s="202">
        <f t="shared" si="3"/>
        <v>0.21290358853941851</v>
      </c>
      <c r="J75" s="202">
        <f t="shared" si="3"/>
        <v>0.21565203448163273</v>
      </c>
      <c r="K75" s="202">
        <f t="shared" si="3"/>
        <v>0.21232466752255943</v>
      </c>
      <c r="L75" s="202">
        <f t="shared" si="3"/>
        <v>0.21331674611457321</v>
      </c>
      <c r="M75" s="202">
        <f t="shared" si="3"/>
        <v>0.21230712798515594</v>
      </c>
      <c r="N75" s="202">
        <f t="shared" si="3"/>
        <v>0.21282139317829027</v>
      </c>
      <c r="O75" s="202">
        <f t="shared" si="3"/>
        <v>0.21294401644092451</v>
      </c>
      <c r="P75" s="202">
        <f t="shared" si="3"/>
        <v>0.21585623847629329</v>
      </c>
      <c r="Q75" s="202">
        <f t="shared" si="3"/>
        <v>0.21645228528304419</v>
      </c>
    </row>
    <row r="76" spans="1:17" x14ac:dyDescent="0.25">
      <c r="A76" s="76" t="s">
        <v>80</v>
      </c>
      <c r="B76" s="202">
        <f t="shared" ref="B76:Q76" si="4">IF(B$9=0,0,B$9/B$5)</f>
        <v>4.2206424646570664E-2</v>
      </c>
      <c r="C76" s="202">
        <f t="shared" si="4"/>
        <v>4.1729319814842535E-2</v>
      </c>
      <c r="D76" s="202">
        <f t="shared" si="4"/>
        <v>4.1542236340324494E-2</v>
      </c>
      <c r="E76" s="202">
        <f t="shared" si="4"/>
        <v>4.261178186631509E-2</v>
      </c>
      <c r="F76" s="202">
        <f t="shared" si="4"/>
        <v>4.3902855964520787E-2</v>
      </c>
      <c r="G76" s="202">
        <f t="shared" si="4"/>
        <v>4.2321972333339779E-2</v>
      </c>
      <c r="H76" s="202">
        <f t="shared" si="4"/>
        <v>4.1642314345040815E-2</v>
      </c>
      <c r="I76" s="202">
        <f t="shared" si="4"/>
        <v>4.1456673838112107E-2</v>
      </c>
      <c r="J76" s="202">
        <f t="shared" si="4"/>
        <v>4.4306756973304759E-2</v>
      </c>
      <c r="K76" s="202">
        <f t="shared" si="4"/>
        <v>4.3370390296261413E-2</v>
      </c>
      <c r="L76" s="202">
        <f t="shared" si="4"/>
        <v>4.3104158053201107E-2</v>
      </c>
      <c r="M76" s="202">
        <f t="shared" si="4"/>
        <v>4.2427771604897808E-2</v>
      </c>
      <c r="N76" s="202">
        <f t="shared" si="4"/>
        <v>4.1981852115516756E-2</v>
      </c>
      <c r="O76" s="202">
        <f t="shared" si="4"/>
        <v>4.2549142088647393E-2</v>
      </c>
      <c r="P76" s="202">
        <f t="shared" si="4"/>
        <v>4.2821790182045648E-2</v>
      </c>
      <c r="Q76" s="202">
        <f t="shared" si="4"/>
        <v>4.3027747709798232E-2</v>
      </c>
    </row>
    <row r="77" spans="1:17" x14ac:dyDescent="0.25">
      <c r="A77" s="129" t="s">
        <v>79</v>
      </c>
      <c r="B77" s="201">
        <f t="shared" ref="B77:Q77" si="5">IF(B$10=0,0,B$10/B$5)</f>
        <v>0.1644270625194709</v>
      </c>
      <c r="C77" s="201">
        <f t="shared" si="5"/>
        <v>0.16224552556803074</v>
      </c>
      <c r="D77" s="201">
        <f t="shared" si="5"/>
        <v>0.16283200739306899</v>
      </c>
      <c r="E77" s="201">
        <f t="shared" si="5"/>
        <v>0.1615781981260489</v>
      </c>
      <c r="F77" s="201">
        <f t="shared" si="5"/>
        <v>0.1592933964355269</v>
      </c>
      <c r="G77" s="201">
        <f t="shared" si="5"/>
        <v>0.16246324036949225</v>
      </c>
      <c r="H77" s="201">
        <f t="shared" si="5"/>
        <v>0.16415265934342091</v>
      </c>
      <c r="I77" s="201">
        <f t="shared" si="5"/>
        <v>0.16549042423899166</v>
      </c>
      <c r="J77" s="201">
        <f t="shared" si="5"/>
        <v>0.16233521446428739</v>
      </c>
      <c r="K77" s="201">
        <f t="shared" si="5"/>
        <v>0.1604082293554461</v>
      </c>
      <c r="L77" s="201">
        <f t="shared" si="5"/>
        <v>0.16222952852705441</v>
      </c>
      <c r="M77" s="201">
        <f t="shared" si="5"/>
        <v>0.16254149746065169</v>
      </c>
      <c r="N77" s="201">
        <f t="shared" si="5"/>
        <v>0.16418945596948895</v>
      </c>
      <c r="O77" s="201">
        <f t="shared" si="5"/>
        <v>0.16304259769459062</v>
      </c>
      <c r="P77" s="201">
        <f t="shared" si="5"/>
        <v>0.14085190841114134</v>
      </c>
      <c r="Q77" s="201">
        <f t="shared" si="5"/>
        <v>0.14167232875957125</v>
      </c>
    </row>
    <row r="78" spans="1:17" x14ac:dyDescent="0.25">
      <c r="A78" s="127" t="s">
        <v>324</v>
      </c>
      <c r="B78" s="200">
        <f t="shared" ref="B78:Q78" si="6">IF(B$15=0,0,B$15/B$5)</f>
        <v>0.22603577079767787</v>
      </c>
      <c r="C78" s="200">
        <f t="shared" si="6"/>
        <v>0.1991615330262537</v>
      </c>
      <c r="D78" s="200">
        <f t="shared" si="6"/>
        <v>0.19580998672679376</v>
      </c>
      <c r="E78" s="200">
        <f t="shared" si="6"/>
        <v>0.17046848275500665</v>
      </c>
      <c r="F78" s="200">
        <f t="shared" si="6"/>
        <v>0.15511997738573571</v>
      </c>
      <c r="G78" s="200">
        <f t="shared" si="6"/>
        <v>0.16390863526147861</v>
      </c>
      <c r="H78" s="200">
        <f t="shared" si="6"/>
        <v>0.16224007970760745</v>
      </c>
      <c r="I78" s="200">
        <f t="shared" si="6"/>
        <v>0.16610283015410496</v>
      </c>
      <c r="J78" s="200">
        <f t="shared" si="6"/>
        <v>0.25113507152397152</v>
      </c>
      <c r="K78" s="200">
        <f t="shared" si="6"/>
        <v>0.21316917931856802</v>
      </c>
      <c r="L78" s="200">
        <f t="shared" si="6"/>
        <v>0.22337757075061979</v>
      </c>
      <c r="M78" s="200">
        <f t="shared" si="6"/>
        <v>0.20044966318212973</v>
      </c>
      <c r="N78" s="200">
        <f t="shared" si="6"/>
        <v>0.20080716499757423</v>
      </c>
      <c r="O78" s="200">
        <f t="shared" si="6"/>
        <v>0.20011630116400489</v>
      </c>
      <c r="P78" s="200">
        <f t="shared" si="6"/>
        <v>0.18905314999657669</v>
      </c>
      <c r="Q78" s="200">
        <f t="shared" si="6"/>
        <v>0.2073883022896757</v>
      </c>
    </row>
    <row r="79" spans="1:17" x14ac:dyDescent="0.25">
      <c r="A79" s="127" t="s">
        <v>323</v>
      </c>
      <c r="B79" s="200">
        <f t="shared" ref="B79:Q79" si="7">IF(B$26=0,0,B$26/B$5)</f>
        <v>0.10396606692603451</v>
      </c>
      <c r="C79" s="200">
        <f t="shared" si="7"/>
        <v>0.1012895987321847</v>
      </c>
      <c r="D79" s="200">
        <f t="shared" si="7"/>
        <v>9.868578768277092E-2</v>
      </c>
      <c r="E79" s="200">
        <f t="shared" si="7"/>
        <v>8.6273051296211045E-2</v>
      </c>
      <c r="F79" s="200">
        <f t="shared" si="7"/>
        <v>0.10077685632033902</v>
      </c>
      <c r="G79" s="200">
        <f t="shared" si="7"/>
        <v>8.4536129608352426E-2</v>
      </c>
      <c r="H79" s="200">
        <f t="shared" si="7"/>
        <v>7.8834900879925562E-2</v>
      </c>
      <c r="I79" s="200">
        <f t="shared" si="7"/>
        <v>7.7641456463404784E-2</v>
      </c>
      <c r="J79" s="200">
        <f t="shared" si="7"/>
        <v>9.3983932449084387E-2</v>
      </c>
      <c r="K79" s="200">
        <f t="shared" si="7"/>
        <v>8.7623481424288302E-2</v>
      </c>
      <c r="L79" s="200">
        <f t="shared" si="7"/>
        <v>8.6144422010902652E-2</v>
      </c>
      <c r="M79" s="200">
        <f t="shared" si="7"/>
        <v>8.1977416271826531E-2</v>
      </c>
      <c r="N79" s="200">
        <f t="shared" si="7"/>
        <v>7.9562984789039767E-2</v>
      </c>
      <c r="O79" s="200">
        <f t="shared" si="7"/>
        <v>8.7038448555975464E-2</v>
      </c>
      <c r="P79" s="200">
        <f t="shared" si="7"/>
        <v>9.2542751416614319E-2</v>
      </c>
      <c r="Q79" s="200">
        <f t="shared" si="7"/>
        <v>9.1653785345341576E-2</v>
      </c>
    </row>
    <row r="80" spans="1:17" x14ac:dyDescent="0.25">
      <c r="A80" s="142" t="s">
        <v>332</v>
      </c>
      <c r="B80" s="199">
        <f t="shared" ref="B80:Q80" si="8">IF(B$27=0,0,B$27/B$5)</f>
        <v>9.3588694742060177E-2</v>
      </c>
      <c r="C80" s="199">
        <f t="shared" si="8"/>
        <v>9.1016563090034253E-2</v>
      </c>
      <c r="D80" s="199">
        <f t="shared" si="8"/>
        <v>8.8333511954677257E-2</v>
      </c>
      <c r="E80" s="199">
        <f t="shared" si="8"/>
        <v>7.5614648351377545E-2</v>
      </c>
      <c r="F80" s="199">
        <f t="shared" si="8"/>
        <v>9.0296770832755474E-2</v>
      </c>
      <c r="G80" s="199">
        <f t="shared" si="8"/>
        <v>7.3811718908335752E-2</v>
      </c>
      <c r="H80" s="199">
        <f t="shared" si="8"/>
        <v>6.7982647612026159E-2</v>
      </c>
      <c r="I80" s="199">
        <f t="shared" si="8"/>
        <v>6.669310996937966E-2</v>
      </c>
      <c r="J80" s="199">
        <f t="shared" si="8"/>
        <v>8.32973897373709E-2</v>
      </c>
      <c r="K80" s="199">
        <f t="shared" si="8"/>
        <v>7.7057809837733054E-2</v>
      </c>
      <c r="L80" s="199">
        <f t="shared" si="8"/>
        <v>7.5447727698382441E-2</v>
      </c>
      <c r="M80" s="199">
        <f t="shared" si="8"/>
        <v>7.1249084721741726E-2</v>
      </c>
      <c r="N80" s="199">
        <f t="shared" si="8"/>
        <v>6.8713111990289802E-2</v>
      </c>
      <c r="O80" s="199">
        <f t="shared" si="8"/>
        <v>7.6276905103844675E-2</v>
      </c>
      <c r="P80" s="199">
        <f t="shared" si="8"/>
        <v>8.1580176661551373E-2</v>
      </c>
      <c r="Q80" s="199">
        <f t="shared" si="8"/>
        <v>8.0676214689765519E-2</v>
      </c>
    </row>
    <row r="81" spans="1:17" x14ac:dyDescent="0.25">
      <c r="A81" s="142" t="s">
        <v>331</v>
      </c>
      <c r="B81" s="199">
        <f t="shared" ref="B81:Q81" si="9">IF(B$33=0,0,B$33/B$5)</f>
        <v>1.0377372183974342E-2</v>
      </c>
      <c r="C81" s="199">
        <f t="shared" si="9"/>
        <v>1.0273035642150454E-2</v>
      </c>
      <c r="D81" s="199">
        <f t="shared" si="9"/>
        <v>1.0352275728093673E-2</v>
      </c>
      <c r="E81" s="199">
        <f t="shared" si="9"/>
        <v>1.0658402944833506E-2</v>
      </c>
      <c r="F81" s="199">
        <f t="shared" si="9"/>
        <v>1.0480085487583555E-2</v>
      </c>
      <c r="G81" s="199">
        <f t="shared" si="9"/>
        <v>1.0724410700016659E-2</v>
      </c>
      <c r="H81" s="199">
        <f t="shared" si="9"/>
        <v>1.0852253267899405E-2</v>
      </c>
      <c r="I81" s="199">
        <f t="shared" si="9"/>
        <v>1.0948346494025114E-2</v>
      </c>
      <c r="J81" s="199">
        <f t="shared" si="9"/>
        <v>1.0686542711713477E-2</v>
      </c>
      <c r="K81" s="199">
        <f t="shared" si="9"/>
        <v>1.0565671586555246E-2</v>
      </c>
      <c r="L81" s="199">
        <f t="shared" si="9"/>
        <v>1.0696694312520219E-2</v>
      </c>
      <c r="M81" s="199">
        <f t="shared" si="9"/>
        <v>1.07283315500848E-2</v>
      </c>
      <c r="N81" s="199">
        <f t="shared" si="9"/>
        <v>1.0849872798749962E-2</v>
      </c>
      <c r="O81" s="199">
        <f t="shared" si="9"/>
        <v>1.0761543452130781E-2</v>
      </c>
      <c r="P81" s="199">
        <f t="shared" si="9"/>
        <v>1.0962574755062944E-2</v>
      </c>
      <c r="Q81" s="199">
        <f t="shared" si="9"/>
        <v>1.0977570655576063E-2</v>
      </c>
    </row>
    <row r="82" spans="1:17" x14ac:dyDescent="0.25">
      <c r="A82" s="127" t="s">
        <v>322</v>
      </c>
      <c r="B82" s="200">
        <f t="shared" ref="B82:Q82" si="10">IF(B$34=0,0,B$34/B$5)</f>
        <v>1.6983102498637097E-2</v>
      </c>
      <c r="C82" s="200">
        <f t="shared" si="10"/>
        <v>1.7095122672157521E-2</v>
      </c>
      <c r="D82" s="200">
        <f t="shared" si="10"/>
        <v>1.7316817658162949E-2</v>
      </c>
      <c r="E82" s="200">
        <f t="shared" si="10"/>
        <v>1.8131271403228337E-2</v>
      </c>
      <c r="F82" s="200">
        <f t="shared" si="10"/>
        <v>1.7771308345461142E-2</v>
      </c>
      <c r="G82" s="200">
        <f t="shared" si="10"/>
        <v>1.8155984234442438E-2</v>
      </c>
      <c r="H82" s="200">
        <f t="shared" si="10"/>
        <v>1.8316336950507901E-2</v>
      </c>
      <c r="I82" s="200">
        <f t="shared" si="10"/>
        <v>1.8406738016913792E-2</v>
      </c>
      <c r="J82" s="200">
        <f t="shared" si="10"/>
        <v>1.7734984864960807E-2</v>
      </c>
      <c r="K82" s="200">
        <f t="shared" si="10"/>
        <v>1.7822202867983344E-2</v>
      </c>
      <c r="L82" s="200">
        <f t="shared" si="10"/>
        <v>1.8006049618413775E-2</v>
      </c>
      <c r="M82" s="200">
        <f t="shared" si="10"/>
        <v>1.8199932220996928E-2</v>
      </c>
      <c r="N82" s="200">
        <f t="shared" si="10"/>
        <v>1.8392499260738188E-2</v>
      </c>
      <c r="O82" s="200">
        <f t="shared" si="10"/>
        <v>1.8293176872941502E-2</v>
      </c>
      <c r="P82" s="200">
        <f t="shared" si="10"/>
        <v>1.8589766798202727E-2</v>
      </c>
      <c r="Q82" s="200">
        <f t="shared" si="10"/>
        <v>1.8584966652963344E-2</v>
      </c>
    </row>
    <row r="83" spans="1:17" x14ac:dyDescent="0.25">
      <c r="A83" s="142" t="s">
        <v>330</v>
      </c>
      <c r="B83" s="199">
        <f t="shared" ref="B83:Q83" si="11">IF(B$35=0,0,B$35/B$5)</f>
        <v>5.9189153516843659E-3</v>
      </c>
      <c r="C83" s="199">
        <f t="shared" si="11"/>
        <v>5.8520270490330113E-3</v>
      </c>
      <c r="D83" s="199">
        <f t="shared" si="11"/>
        <v>5.9754292144019562E-3</v>
      </c>
      <c r="E83" s="199">
        <f t="shared" si="11"/>
        <v>6.2455064653393396E-3</v>
      </c>
      <c r="F83" s="199">
        <f t="shared" si="11"/>
        <v>6.1452703187689084E-3</v>
      </c>
      <c r="G83" s="199">
        <f t="shared" si="11"/>
        <v>6.3149001002292104E-3</v>
      </c>
      <c r="H83" s="199">
        <f t="shared" si="11"/>
        <v>6.3962081091834301E-3</v>
      </c>
      <c r="I83" s="199">
        <f t="shared" si="11"/>
        <v>6.3932338833925396E-3</v>
      </c>
      <c r="J83" s="199">
        <f t="shared" si="11"/>
        <v>6.1123649258185567E-3</v>
      </c>
      <c r="K83" s="199">
        <f t="shared" si="11"/>
        <v>6.1924633845067464E-3</v>
      </c>
      <c r="L83" s="199">
        <f t="shared" si="11"/>
        <v>6.2230713887986783E-3</v>
      </c>
      <c r="M83" s="199">
        <f t="shared" si="11"/>
        <v>6.3418431421466449E-3</v>
      </c>
      <c r="N83" s="199">
        <f t="shared" si="11"/>
        <v>6.4082143203480664E-3</v>
      </c>
      <c r="O83" s="199">
        <f t="shared" si="11"/>
        <v>6.3758811964057509E-3</v>
      </c>
      <c r="P83" s="199">
        <f t="shared" si="11"/>
        <v>6.5028155373547964E-3</v>
      </c>
      <c r="Q83" s="199">
        <f t="shared" si="11"/>
        <v>6.530430337627781E-3</v>
      </c>
    </row>
    <row r="84" spans="1:17" x14ac:dyDescent="0.25">
      <c r="A84" s="142" t="s">
        <v>329</v>
      </c>
      <c r="B84" s="199">
        <f t="shared" ref="B84:Q84" si="12">IF(B$41=0,0,B$41/B$5)</f>
        <v>9.7762095902552554E-3</v>
      </c>
      <c r="C84" s="199">
        <f t="shared" si="12"/>
        <v>9.9680676958544285E-3</v>
      </c>
      <c r="D84" s="199">
        <f t="shared" si="12"/>
        <v>1.0056525709520871E-2</v>
      </c>
      <c r="E84" s="199">
        <f t="shared" si="12"/>
        <v>1.056290751889968E-2</v>
      </c>
      <c r="F84" s="199">
        <f t="shared" si="12"/>
        <v>1.0325312307215437E-2</v>
      </c>
      <c r="G84" s="199">
        <f t="shared" si="12"/>
        <v>1.0510034226245328E-2</v>
      </c>
      <c r="H84" s="199">
        <f t="shared" si="12"/>
        <v>1.0573211876137805E-2</v>
      </c>
      <c r="I84" s="199">
        <f t="shared" si="12"/>
        <v>1.0654660650097946E-2</v>
      </c>
      <c r="J84" s="199">
        <f t="shared" si="12"/>
        <v>1.0296269980081173E-2</v>
      </c>
      <c r="K84" s="199">
        <f t="shared" si="12"/>
        <v>1.031839132773303E-2</v>
      </c>
      <c r="L84" s="199">
        <f t="shared" si="12"/>
        <v>1.0455368314394422E-2</v>
      </c>
      <c r="M84" s="199">
        <f t="shared" si="12"/>
        <v>1.0526552538351388E-2</v>
      </c>
      <c r="N84" s="199">
        <f t="shared" si="12"/>
        <v>1.0637663424839888E-2</v>
      </c>
      <c r="O84" s="199">
        <f t="shared" si="12"/>
        <v>1.0581637072792702E-2</v>
      </c>
      <c r="P84" s="199">
        <f t="shared" si="12"/>
        <v>1.0726341850505682E-2</v>
      </c>
      <c r="Q84" s="199">
        <f t="shared" si="12"/>
        <v>1.0692065703240022E-2</v>
      </c>
    </row>
    <row r="85" spans="1:17" x14ac:dyDescent="0.25">
      <c r="A85" s="142" t="s">
        <v>328</v>
      </c>
      <c r="B85" s="199">
        <f t="shared" ref="B85:Q85" si="13">IF(B$52=0,0,B$52/B$5)</f>
        <v>1.2879775566974744E-3</v>
      </c>
      <c r="C85" s="199">
        <f t="shared" si="13"/>
        <v>1.2750279272700825E-3</v>
      </c>
      <c r="D85" s="199">
        <f t="shared" si="13"/>
        <v>1.2848627342401222E-3</v>
      </c>
      <c r="E85" s="199">
        <f t="shared" si="13"/>
        <v>1.3228574189893167E-3</v>
      </c>
      <c r="F85" s="199">
        <f t="shared" si="13"/>
        <v>1.3007257194767973E-3</v>
      </c>
      <c r="G85" s="199">
        <f t="shared" si="13"/>
        <v>1.3310499079679018E-3</v>
      </c>
      <c r="H85" s="199">
        <f t="shared" si="13"/>
        <v>1.3469169651866674E-3</v>
      </c>
      <c r="I85" s="199">
        <f t="shared" si="13"/>
        <v>1.358843483423307E-3</v>
      </c>
      <c r="J85" s="199">
        <f t="shared" si="13"/>
        <v>1.326349959061077E-3</v>
      </c>
      <c r="K85" s="199">
        <f t="shared" si="13"/>
        <v>1.3113481557435679E-3</v>
      </c>
      <c r="L85" s="199">
        <f t="shared" si="13"/>
        <v>1.3276099152206748E-3</v>
      </c>
      <c r="M85" s="199">
        <f t="shared" si="13"/>
        <v>1.3315365404988943E-3</v>
      </c>
      <c r="N85" s="199">
        <f t="shared" si="13"/>
        <v>1.3466215155502335E-3</v>
      </c>
      <c r="O85" s="199">
        <f t="shared" si="13"/>
        <v>1.3356586037430475E-3</v>
      </c>
      <c r="P85" s="199">
        <f t="shared" si="13"/>
        <v>1.3606094103422494E-3</v>
      </c>
      <c r="Q85" s="199">
        <f t="shared" si="13"/>
        <v>1.3624706120955398E-3</v>
      </c>
    </row>
    <row r="86" spans="1:17" x14ac:dyDescent="0.25">
      <c r="A86" s="127" t="s">
        <v>321</v>
      </c>
      <c r="B86" s="200">
        <f t="shared" ref="B86:Q86" si="14">IF(B$53=0,0,B$53/B$5)</f>
        <v>2.35942567818937E-2</v>
      </c>
      <c r="C86" s="200">
        <f t="shared" si="14"/>
        <v>2.3469385100802525E-2</v>
      </c>
      <c r="D86" s="200">
        <f t="shared" si="14"/>
        <v>2.3654894155638154E-2</v>
      </c>
      <c r="E86" s="200">
        <f t="shared" si="14"/>
        <v>2.4435321165939522E-2</v>
      </c>
      <c r="F86" s="200">
        <f t="shared" si="14"/>
        <v>2.4002940935873403E-2</v>
      </c>
      <c r="G86" s="200">
        <f t="shared" si="14"/>
        <v>2.4540846221944773E-2</v>
      </c>
      <c r="H86" s="200">
        <f t="shared" si="14"/>
        <v>2.4809340805758869E-2</v>
      </c>
      <c r="I86" s="200">
        <f t="shared" si="14"/>
        <v>2.5024305761410771E-2</v>
      </c>
      <c r="J86" s="200">
        <f t="shared" si="14"/>
        <v>2.4385789540532117E-2</v>
      </c>
      <c r="K86" s="200">
        <f t="shared" si="14"/>
        <v>2.416363137160682E-2</v>
      </c>
      <c r="L86" s="200">
        <f t="shared" si="14"/>
        <v>2.4466772568350448E-2</v>
      </c>
      <c r="M86" s="200">
        <f t="shared" si="14"/>
        <v>2.4554726639777789E-2</v>
      </c>
      <c r="N86" s="200">
        <f t="shared" si="14"/>
        <v>2.4829753458169943E-2</v>
      </c>
      <c r="O86" s="200">
        <f t="shared" si="14"/>
        <v>2.4639452459266669E-2</v>
      </c>
      <c r="P86" s="200">
        <f t="shared" si="14"/>
        <v>2.5079221283705665E-2</v>
      </c>
      <c r="Q86" s="200">
        <f t="shared" si="14"/>
        <v>2.5094573857941813E-2</v>
      </c>
    </row>
    <row r="87" spans="1:17" x14ac:dyDescent="0.25">
      <c r="A87" s="142" t="s">
        <v>327</v>
      </c>
      <c r="B87" s="199">
        <f t="shared" ref="B87:Q87" si="15">IF(B$54=0,0,B$54/B$5)</f>
        <v>8.5958956541011653E-4</v>
      </c>
      <c r="C87" s="199">
        <f t="shared" si="15"/>
        <v>8.5094704965055961E-4</v>
      </c>
      <c r="D87" s="199">
        <f t="shared" si="15"/>
        <v>8.5751074899866422E-4</v>
      </c>
      <c r="E87" s="199">
        <f t="shared" si="15"/>
        <v>8.8286820525372361E-4</v>
      </c>
      <c r="F87" s="199">
        <f t="shared" si="15"/>
        <v>8.6809762336987912E-4</v>
      </c>
      <c r="G87" s="199">
        <f t="shared" si="15"/>
        <v>8.8833583006139936E-4</v>
      </c>
      <c r="H87" s="199">
        <f t="shared" si="15"/>
        <v>8.989254220524188E-4</v>
      </c>
      <c r="I87" s="199">
        <f t="shared" si="15"/>
        <v>9.0688511869043797E-4</v>
      </c>
      <c r="J87" s="199">
        <f t="shared" si="15"/>
        <v>8.8519910844908644E-4</v>
      </c>
      <c r="K87" s="199">
        <f t="shared" si="15"/>
        <v>8.7518698244036075E-4</v>
      </c>
      <c r="L87" s="199">
        <f t="shared" si="15"/>
        <v>8.8603999667887922E-4</v>
      </c>
      <c r="M87" s="199">
        <f t="shared" si="15"/>
        <v>8.8866060609779478E-4</v>
      </c>
      <c r="N87" s="199">
        <f t="shared" si="15"/>
        <v>8.9872824049186905E-4</v>
      </c>
      <c r="O87" s="199">
        <f t="shared" si="15"/>
        <v>8.9141164980520232E-4</v>
      </c>
      <c r="P87" s="199">
        <f t="shared" si="15"/>
        <v>9.0806368919029345E-4</v>
      </c>
      <c r="Q87" s="199">
        <f t="shared" si="15"/>
        <v>9.0930584562223761E-4</v>
      </c>
    </row>
    <row r="88" spans="1:17" x14ac:dyDescent="0.25">
      <c r="A88" s="142" t="s">
        <v>326</v>
      </c>
      <c r="B88" s="199">
        <f t="shared" ref="B88:Q88" si="16">IF(B$55=0,0,B$55/B$5)</f>
        <v>3.7854927967761257E-3</v>
      </c>
      <c r="C88" s="199">
        <f t="shared" si="16"/>
        <v>3.8597830899663112E-3</v>
      </c>
      <c r="D88" s="199">
        <f t="shared" si="16"/>
        <v>3.8940353398245016E-3</v>
      </c>
      <c r="E88" s="199">
        <f t="shared" si="16"/>
        <v>4.0901138582037184E-3</v>
      </c>
      <c r="F88" s="199">
        <f t="shared" si="16"/>
        <v>3.9981134817719654E-3</v>
      </c>
      <c r="G88" s="199">
        <f t="shared" si="16"/>
        <v>4.0696405380854193E-3</v>
      </c>
      <c r="H88" s="199">
        <f t="shared" si="16"/>
        <v>4.0941038575731271E-3</v>
      </c>
      <c r="I88" s="199">
        <f t="shared" si="16"/>
        <v>4.1256420262555677E-3</v>
      </c>
      <c r="J88" s="199">
        <f t="shared" si="16"/>
        <v>3.9868678636053936E-3</v>
      </c>
      <c r="K88" s="199">
        <f t="shared" si="16"/>
        <v>3.9954335762589525E-3</v>
      </c>
      <c r="L88" s="199">
        <f t="shared" si="16"/>
        <v>4.0484730893282769E-3</v>
      </c>
      <c r="M88" s="199">
        <f t="shared" si="16"/>
        <v>4.0760366725908319E-3</v>
      </c>
      <c r="N88" s="199">
        <f t="shared" si="16"/>
        <v>4.119060449501763E-3</v>
      </c>
      <c r="O88" s="199">
        <f t="shared" si="16"/>
        <v>4.0973662182001254E-3</v>
      </c>
      <c r="P88" s="199">
        <f t="shared" si="16"/>
        <v>4.1533980461426851E-3</v>
      </c>
      <c r="Q88" s="199">
        <f t="shared" si="16"/>
        <v>4.1401258154915811E-3</v>
      </c>
    </row>
    <row r="89" spans="1:17" x14ac:dyDescent="0.25">
      <c r="A89" s="142" t="s">
        <v>325</v>
      </c>
      <c r="B89" s="199">
        <f t="shared" ref="B89:Q89" si="17">IF(B$66=0,0,B$66/B$5)</f>
        <v>1.8949174419707459E-2</v>
      </c>
      <c r="C89" s="199">
        <f t="shared" si="17"/>
        <v>1.8758654961185655E-2</v>
      </c>
      <c r="D89" s="199">
        <f t="shared" si="17"/>
        <v>1.8903348066814988E-2</v>
      </c>
      <c r="E89" s="199">
        <f t="shared" si="17"/>
        <v>1.946233910248208E-2</v>
      </c>
      <c r="F89" s="199">
        <f t="shared" si="17"/>
        <v>1.9136729830731555E-2</v>
      </c>
      <c r="G89" s="199">
        <f t="shared" si="17"/>
        <v>1.9582869853797955E-2</v>
      </c>
      <c r="H89" s="199">
        <f t="shared" si="17"/>
        <v>1.9816311526133321E-2</v>
      </c>
      <c r="I89" s="199">
        <f t="shared" si="17"/>
        <v>1.9991778616464763E-2</v>
      </c>
      <c r="J89" s="199">
        <f t="shared" si="17"/>
        <v>1.9513722568477634E-2</v>
      </c>
      <c r="K89" s="199">
        <f t="shared" si="17"/>
        <v>1.9293010812907505E-2</v>
      </c>
      <c r="L89" s="199">
        <f t="shared" si="17"/>
        <v>1.953225948234329E-2</v>
      </c>
      <c r="M89" s="199">
        <f t="shared" si="17"/>
        <v>1.9590029361089157E-2</v>
      </c>
      <c r="N89" s="199">
        <f t="shared" si="17"/>
        <v>1.9811964768176312E-2</v>
      </c>
      <c r="O89" s="199">
        <f t="shared" si="17"/>
        <v>1.9650674591261345E-2</v>
      </c>
      <c r="P89" s="199">
        <f t="shared" si="17"/>
        <v>2.0017759548372684E-2</v>
      </c>
      <c r="Q89" s="199">
        <f t="shared" si="17"/>
        <v>2.0045142196827993E-2</v>
      </c>
    </row>
    <row r="90" spans="1:17" x14ac:dyDescent="0.25">
      <c r="A90" s="127" t="s">
        <v>320</v>
      </c>
      <c r="B90" s="200">
        <f t="shared" ref="B90:Q90" si="18">IF(B$67=0,0,B$67/B$5)</f>
        <v>4.1525501027072455E-2</v>
      </c>
      <c r="C90" s="200">
        <f t="shared" si="18"/>
        <v>3.7651496523856777E-2</v>
      </c>
      <c r="D90" s="200">
        <f t="shared" si="18"/>
        <v>3.40401719970806E-2</v>
      </c>
      <c r="E90" s="200">
        <f t="shared" si="18"/>
        <v>8.9456889403961449E-3</v>
      </c>
      <c r="F90" s="200">
        <f t="shared" si="18"/>
        <v>6.6169635454482916E-3</v>
      </c>
      <c r="G90" s="200">
        <f t="shared" si="18"/>
        <v>6.650820742576509E-3</v>
      </c>
      <c r="H90" s="200">
        <f t="shared" si="18"/>
        <v>5.515451820975837E-3</v>
      </c>
      <c r="I90" s="200">
        <f t="shared" si="18"/>
        <v>4.8670622654494221E-3</v>
      </c>
      <c r="J90" s="200">
        <f t="shared" si="18"/>
        <v>7.8469608183375627E-3</v>
      </c>
      <c r="K90" s="200">
        <f t="shared" si="18"/>
        <v>4.9084542805423173E-3</v>
      </c>
      <c r="L90" s="200">
        <f t="shared" si="18"/>
        <v>4.371346081246251E-3</v>
      </c>
      <c r="M90" s="200">
        <f t="shared" si="18"/>
        <v>4.1877093326340006E-3</v>
      </c>
      <c r="N90" s="200">
        <f t="shared" si="18"/>
        <v>3.6648837864743833E-3</v>
      </c>
      <c r="O90" s="200">
        <f t="shared" si="18"/>
        <v>3.141232252608457E-3</v>
      </c>
      <c r="P90" s="200">
        <f t="shared" si="18"/>
        <v>2.7270110386970921E-3</v>
      </c>
      <c r="Q90" s="200">
        <f t="shared" si="18"/>
        <v>2.6062168963396715E-3</v>
      </c>
    </row>
    <row r="91" spans="1:17" x14ac:dyDescent="0.25">
      <c r="A91" s="72" t="s">
        <v>319</v>
      </c>
      <c r="B91" s="71">
        <f t="shared" ref="B91:Q91" si="19">IF(B$68=0,0,B$68/B$5)</f>
        <v>5.7001441392118248E-2</v>
      </c>
      <c r="C91" s="71">
        <f t="shared" si="19"/>
        <v>9.6310166797196214E-2</v>
      </c>
      <c r="D91" s="71">
        <f t="shared" si="19"/>
        <v>0.1036017080079065</v>
      </c>
      <c r="E91" s="71">
        <f t="shared" si="19"/>
        <v>0.15387652071595401</v>
      </c>
      <c r="F91" s="71">
        <f t="shared" si="19"/>
        <v>0.15972186864135246</v>
      </c>
      <c r="G91" s="71">
        <f t="shared" si="19"/>
        <v>0.16297390890169158</v>
      </c>
      <c r="H91" s="71">
        <f t="shared" si="19"/>
        <v>0.16882889684772528</v>
      </c>
      <c r="I91" s="71">
        <f t="shared" si="19"/>
        <v>0.16367759340123403</v>
      </c>
      <c r="J91" s="71">
        <f t="shared" si="19"/>
        <v>6.0001830305844793E-2</v>
      </c>
      <c r="K91" s="71">
        <f t="shared" si="19"/>
        <v>0.11511104199180969</v>
      </c>
      <c r="L91" s="71">
        <f t="shared" si="19"/>
        <v>0.10262650629331367</v>
      </c>
      <c r="M91" s="71">
        <f t="shared" si="19"/>
        <v>0.13087885043014919</v>
      </c>
      <c r="N91" s="71">
        <f t="shared" si="19"/>
        <v>0.13016783843842367</v>
      </c>
      <c r="O91" s="71">
        <f t="shared" si="19"/>
        <v>0.12538419947033005</v>
      </c>
      <c r="P91" s="71">
        <f t="shared" si="19"/>
        <v>0.14748996696884289</v>
      </c>
      <c r="Q91" s="71">
        <f t="shared" si="19"/>
        <v>0.12831598395202917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0.4064844646298183</v>
      </c>
      <c r="C95" s="253">
        <f>IF(C$5=0,0,C$5/OIS_fec!C$5)</f>
        <v>0.41295396898452319</v>
      </c>
      <c r="D95" s="253">
        <f>IF(D$5=0,0,D$5/OIS_fec!D$5)</f>
        <v>0.41509040951142445</v>
      </c>
      <c r="E95" s="253">
        <f>IF(E$5=0,0,E$5/OIS_fec!E$5)</f>
        <v>0.44316106232204094</v>
      </c>
      <c r="F95" s="253">
        <f>IF(F$5=0,0,F$5/OIS_fec!F$5)</f>
        <v>0.43865437134373869</v>
      </c>
      <c r="G95" s="253">
        <f>IF(G$5=0,0,G$5/OIS_fec!G$5)</f>
        <v>0.44808632581899949</v>
      </c>
      <c r="H95" s="253">
        <f>IF(H$5=0,0,H$5/OIS_fec!H$5)</f>
        <v>0.4537230803708594</v>
      </c>
      <c r="I95" s="253">
        <f>IF(I$5=0,0,I$5/OIS_fec!I$5)</f>
        <v>0.45527115239462351</v>
      </c>
      <c r="J95" s="253">
        <f>IF(J$5=0,0,J$5/OIS_fec!J$5)</f>
        <v>0.44692283302941604</v>
      </c>
      <c r="K95" s="253">
        <f>IF(K$5=0,0,K$5/OIS_fec!K$5)</f>
        <v>0.45503454122981601</v>
      </c>
      <c r="L95" s="253">
        <f>IF(L$5=0,0,L$5/OIS_fec!L$5)</f>
        <v>0.46229020214482114</v>
      </c>
      <c r="M95" s="253">
        <f>IF(M$5=0,0,M$5/OIS_fec!M$5)</f>
        <v>0.47696045373772727</v>
      </c>
      <c r="N95" s="253">
        <f>IF(N$5=0,0,N$5/OIS_fec!N$5)</f>
        <v>0.48387865805246055</v>
      </c>
      <c r="O95" s="253">
        <f>IF(O$5=0,0,O$5/OIS_fec!O$5)</f>
        <v>0.48707110745582666</v>
      </c>
      <c r="P95" s="253">
        <f>IF(P$5=0,0,P$5/OIS_fec!P$5)</f>
        <v>0.49149292953404716</v>
      </c>
      <c r="Q95" s="253">
        <f>IF(Q$5=0,0,Q$5/OIS_fec!Q$5)</f>
        <v>0.50278985566847267</v>
      </c>
    </row>
    <row r="96" spans="1:17" x14ac:dyDescent="0.25">
      <c r="A96" s="132" t="s">
        <v>83</v>
      </c>
      <c r="B96" s="282">
        <f>IF(B$6=0,0,B$6/OIS_fec!B$6)</f>
        <v>0.43652874381241619</v>
      </c>
      <c r="C96" s="282">
        <f>IF(C$6=0,0,C$6/OIS_fec!C$6)</f>
        <v>0.43652874381241619</v>
      </c>
      <c r="D96" s="282">
        <f>IF(D$6=0,0,D$6/OIS_fec!D$6)</f>
        <v>0.43652874381241608</v>
      </c>
      <c r="E96" s="282">
        <f>IF(E$6=0,0,E$6/OIS_fec!E$6)</f>
        <v>0.45184076045982585</v>
      </c>
      <c r="F96" s="282">
        <f>IF(F$6=0,0,F$6/OIS_fec!F$6)</f>
        <v>0.45354354953618531</v>
      </c>
      <c r="G96" s="282">
        <f>IF(G$6=0,0,G$6/OIS_fec!G$6)</f>
        <v>0.45580245074394737</v>
      </c>
      <c r="H96" s="282">
        <f>IF(H$6=0,0,H$6/OIS_fec!H$6)</f>
        <v>0.45861552233043001</v>
      </c>
      <c r="I96" s="282">
        <f>IF(I$6=0,0,I$6/OIS_fec!I$6)</f>
        <v>0.4602985294874451</v>
      </c>
      <c r="J96" s="282">
        <f>IF(J$6=0,0,J$6/OIS_fec!J$6)</f>
        <v>0.46796618851863958</v>
      </c>
      <c r="K96" s="282">
        <f>IF(K$6=0,0,K$6/OIS_fec!K$6)</f>
        <v>0.46796618851863958</v>
      </c>
      <c r="L96" s="282">
        <f>IF(L$6=0,0,L$6/OIS_fec!L$6)</f>
        <v>0.47549673360761829</v>
      </c>
      <c r="M96" s="282">
        <f>IF(M$6=0,0,M$6/OIS_fec!M$6)</f>
        <v>0.48602654155601699</v>
      </c>
      <c r="N96" s="282">
        <f>IF(N$6=0,0,N$6/OIS_fec!N$6)</f>
        <v>0.49163379777020383</v>
      </c>
      <c r="O96" s="282">
        <f>IF(O$6=0,0,O$6/OIS_fec!O$6)</f>
        <v>0.49778971963776003</v>
      </c>
      <c r="P96" s="282">
        <f>IF(P$6=0,0,P$6/OIS_fec!P$6)</f>
        <v>0.50766887427597063</v>
      </c>
      <c r="Q96" s="282">
        <f>IF(Q$6=0,0,Q$6/OIS_fec!Q$6)</f>
        <v>0.52120964933310476</v>
      </c>
    </row>
    <row r="97" spans="1:17" x14ac:dyDescent="0.25">
      <c r="A97" s="76" t="s">
        <v>82</v>
      </c>
      <c r="B97" s="281">
        <f>IF(B$7=0,0,B$7/OIS_fec!B$7)</f>
        <v>0.11429203727652461</v>
      </c>
      <c r="C97" s="281">
        <f>IF(C$7=0,0,C$7/OIS_fec!C$7)</f>
        <v>0.11429203727652464</v>
      </c>
      <c r="D97" s="281">
        <f>IF(D$7=0,0,D$7/OIS_fec!D$7)</f>
        <v>0.11429203727652461</v>
      </c>
      <c r="E97" s="281">
        <f>IF(E$7=0,0,E$7/OIS_fec!E$7)</f>
        <v>0.11830103233641587</v>
      </c>
      <c r="F97" s="281">
        <f>IF(F$7=0,0,F$7/OIS_fec!F$7)</f>
        <v>0.11874685689057848</v>
      </c>
      <c r="G97" s="281">
        <f>IF(G$7=0,0,G$7/OIS_fec!G$7)</f>
        <v>0.11933828282690236</v>
      </c>
      <c r="H97" s="281">
        <f>IF(H$7=0,0,H$7/OIS_fec!H$7)</f>
        <v>0.12007480175533734</v>
      </c>
      <c r="I97" s="281">
        <f>IF(I$7=0,0,I$7/OIS_fec!I$7)</f>
        <v>0.12051544700368068</v>
      </c>
      <c r="J97" s="281">
        <f>IF(J$7=0,0,J$7/OIS_fec!J$7)</f>
        <v>0.12252299492403833</v>
      </c>
      <c r="K97" s="281">
        <f>IF(K$7=0,0,K$7/OIS_fec!K$7)</f>
        <v>0.12252299492403833</v>
      </c>
      <c r="L97" s="281">
        <f>IF(L$7=0,0,L$7/OIS_fec!L$7)</f>
        <v>0.1244946436464234</v>
      </c>
      <c r="M97" s="281">
        <f>IF(M$7=0,0,M$7/OIS_fec!M$7)</f>
        <v>0.12725155993111639</v>
      </c>
      <c r="N97" s="281">
        <f>IF(N$7=0,0,N$7/OIS_fec!N$7)</f>
        <v>0.12871965280090977</v>
      </c>
      <c r="O97" s="281">
        <f>IF(O$7=0,0,O$7/OIS_fec!O$7)</f>
        <v>0.13033139741459424</v>
      </c>
      <c r="P97" s="281">
        <f>IF(P$7=0,0,P$7/OIS_fec!P$7)</f>
        <v>0.13291795952803004</v>
      </c>
      <c r="Q97" s="281">
        <f>IF(Q$7=0,0,Q$7/OIS_fec!Q$7)</f>
        <v>0.13646320778377385</v>
      </c>
    </row>
    <row r="98" spans="1:17" x14ac:dyDescent="0.25">
      <c r="A98" s="76" t="s">
        <v>81</v>
      </c>
      <c r="B98" s="281">
        <f>IF(B$8=0,0,B$8/OIS_fec!B$8)</f>
        <v>0.62674442582957302</v>
      </c>
      <c r="C98" s="281">
        <f>IF(C$8=0,0,C$8/OIS_fec!C$8)</f>
        <v>0.6267444258295729</v>
      </c>
      <c r="D98" s="281">
        <f>IF(D$8=0,0,D$8/OIS_fec!D$8)</f>
        <v>0.62674442582957302</v>
      </c>
      <c r="E98" s="281">
        <f>IF(E$8=0,0,E$8/OIS_fec!E$8)</f>
        <v>0.64872859346573108</v>
      </c>
      <c r="F98" s="281">
        <f>IF(F$8=0,0,F$8/OIS_fec!F$8)</f>
        <v>0.6511733661802408</v>
      </c>
      <c r="G98" s="281">
        <f>IF(G$8=0,0,G$8/OIS_fec!G$8)</f>
        <v>0.65441657469865366</v>
      </c>
      <c r="H98" s="281">
        <f>IF(H$8=0,0,H$8/OIS_fec!H$8)</f>
        <v>0.6584554311571994</v>
      </c>
      <c r="I98" s="281">
        <f>IF(I$8=0,0,I$8/OIS_fec!I$8)</f>
        <v>0.66087180205886831</v>
      </c>
      <c r="J98" s="281">
        <f>IF(J$8=0,0,J$8/OIS_fec!J$8)</f>
        <v>0.67188061333437044</v>
      </c>
      <c r="K98" s="281">
        <f>IF(K$8=0,0,K$8/OIS_fec!K$8)</f>
        <v>0.67188061333437055</v>
      </c>
      <c r="L98" s="281">
        <f>IF(L$8=0,0,L$8/OIS_fec!L$8)</f>
        <v>0.68269256380699228</v>
      </c>
      <c r="M98" s="281">
        <f>IF(M$8=0,0,M$8/OIS_fec!M$8)</f>
        <v>0.69781069412546382</v>
      </c>
      <c r="N98" s="281">
        <f>IF(N$8=0,0,N$8/OIS_fec!N$8)</f>
        <v>0.70586129016582444</v>
      </c>
      <c r="O98" s="281">
        <f>IF(O$8=0,0,O$8/OIS_fec!O$8)</f>
        <v>0.71469963075856047</v>
      </c>
      <c r="P98" s="281">
        <f>IF(P$8=0,0,P$8/OIS_fec!P$8)</f>
        <v>0.72888358814778453</v>
      </c>
      <c r="Q98" s="281">
        <f>IF(Q$8=0,0,Q$8/OIS_fec!Q$8)</f>
        <v>0.74832470264199491</v>
      </c>
    </row>
    <row r="99" spans="1:17" x14ac:dyDescent="0.25">
      <c r="A99" s="76" t="s">
        <v>80</v>
      </c>
      <c r="B99" s="281">
        <f>IF(B$9=0,0,B$9/OIS_fec!B$9)</f>
        <v>0.43872693068551238</v>
      </c>
      <c r="C99" s="281">
        <f>IF(C$9=0,0,C$9/OIS_fec!C$9)</f>
        <v>0.43872693068551244</v>
      </c>
      <c r="D99" s="281">
        <f>IF(D$9=0,0,D$9/OIS_fec!D$9)</f>
        <v>0.43872693068551238</v>
      </c>
      <c r="E99" s="281">
        <f>IF(E$9=0,0,E$9/OIS_fec!E$9)</f>
        <v>0.45411605261973781</v>
      </c>
      <c r="F99" s="281">
        <f>IF(F$9=0,0,F$9/OIS_fec!F$9)</f>
        <v>0.4558274162714222</v>
      </c>
      <c r="G99" s="281">
        <f>IF(G$9=0,0,G$9/OIS_fec!G$9)</f>
        <v>0.45809769241623688</v>
      </c>
      <c r="H99" s="281">
        <f>IF(H$9=0,0,H$9/OIS_fec!H$9)</f>
        <v>0.46092492952359798</v>
      </c>
      <c r="I99" s="281">
        <f>IF(I$9=0,0,I$9/OIS_fec!I$9)</f>
        <v>0.46261641164198097</v>
      </c>
      <c r="J99" s="281">
        <f>IF(J$9=0,0,J$9/OIS_fec!J$9)</f>
        <v>0.47032268198495891</v>
      </c>
      <c r="K99" s="281">
        <f>IF(K$9=0,0,K$9/OIS_fec!K$9)</f>
        <v>0.47032268198495897</v>
      </c>
      <c r="L99" s="281">
        <f>IF(L$9=0,0,L$9/OIS_fec!L$9)</f>
        <v>0.47789114793389587</v>
      </c>
      <c r="M99" s="281">
        <f>IF(M$9=0,0,M$9/OIS_fec!M$9)</f>
        <v>0.48847397984906976</v>
      </c>
      <c r="N99" s="281">
        <f>IF(N$9=0,0,N$9/OIS_fec!N$9)</f>
        <v>0.49410947199772565</v>
      </c>
      <c r="O99" s="281">
        <f>IF(O$9=0,0,O$9/OIS_fec!O$9)</f>
        <v>0.50029639266394721</v>
      </c>
      <c r="P99" s="281">
        <f>IF(P$9=0,0,P$9/OIS_fec!P$9)</f>
        <v>0.51022529483505419</v>
      </c>
      <c r="Q99" s="281">
        <f>IF(Q$9=0,0,Q$9/OIS_fec!Q$9)</f>
        <v>0.52383425590377186</v>
      </c>
    </row>
    <row r="100" spans="1:17" x14ac:dyDescent="0.25">
      <c r="A100" s="129" t="s">
        <v>79</v>
      </c>
      <c r="B100" s="280">
        <f>IF(B$10=0,0,B$10/OIS_fec!B$10)</f>
        <v>0.68458105868541397</v>
      </c>
      <c r="C100" s="280">
        <f>IF(C$10=0,0,C$10/OIS_fec!C$10)</f>
        <v>0.68473171941974142</v>
      </c>
      <c r="D100" s="280">
        <f>IF(D$10=0,0,D$10/OIS_fec!D$10)</f>
        <v>0.68492136872922571</v>
      </c>
      <c r="E100" s="280">
        <f>IF(E$10=0,0,E$10/OIS_fec!E$10)</f>
        <v>0.71076415184186115</v>
      </c>
      <c r="F100" s="280">
        <f>IF(F$10=0,0,F$10/OIS_fec!F$10)</f>
        <v>0.71330998011447722</v>
      </c>
      <c r="G100" s="280">
        <f>IF(G$10=0,0,G$10/OIS_fec!G$10)</f>
        <v>0.71703219962059761</v>
      </c>
      <c r="H100" s="280">
        <f>IF(H$10=0,0,H$10/OIS_fec!H$10)</f>
        <v>0.72153454548489415</v>
      </c>
      <c r="I100" s="280">
        <f>IF(I$10=0,0,I$10/OIS_fec!I$10)</f>
        <v>0.72421836965918263</v>
      </c>
      <c r="J100" s="280">
        <f>IF(J$10=0,0,J$10/OIS_fec!J$10)</f>
        <v>0.7360239925047013</v>
      </c>
      <c r="K100" s="280">
        <f>IF(K$10=0,0,K$10/OIS_fec!K$10)</f>
        <v>0.73605346709804342</v>
      </c>
      <c r="L100" s="280">
        <f>IF(L$10=0,0,L$10/OIS_fec!L$10)</f>
        <v>0.7479528362668969</v>
      </c>
      <c r="M100" s="280">
        <f>IF(M$10=0,0,M$10/OIS_fec!M$10)</f>
        <v>0.76457204867092388</v>
      </c>
      <c r="N100" s="280">
        <f>IF(N$10=0,0,N$10/OIS_fec!N$10)</f>
        <v>0.77345746798543458</v>
      </c>
      <c r="O100" s="280">
        <f>IF(O$10=0,0,O$10/OIS_fec!O$10)</f>
        <v>0.78307750256129383</v>
      </c>
      <c r="P100" s="280">
        <f>IF(P$10=0,0,P$10/OIS_fec!P$10)</f>
        <v>0.79855489328836438</v>
      </c>
      <c r="Q100" s="280">
        <f>IF(Q$10=0,0,Q$10/OIS_fec!Q$10)</f>
        <v>0.81984458437602636</v>
      </c>
    </row>
    <row r="101" spans="1:17" x14ac:dyDescent="0.25">
      <c r="A101" s="127" t="s">
        <v>324</v>
      </c>
      <c r="B101" s="305">
        <f>IF(B$15=0,0,B$15/OIS_fec!B$15)</f>
        <v>0.37266216006914837</v>
      </c>
      <c r="C101" s="305">
        <f>IF(C$15=0,0,C$15/OIS_fec!C$15)</f>
        <v>0.38381510789523637</v>
      </c>
      <c r="D101" s="305">
        <f>IF(D$15=0,0,D$15/OIS_fec!D$15)</f>
        <v>0.384254713476403</v>
      </c>
      <c r="E101" s="305">
        <f>IF(E$15=0,0,E$15/OIS_fec!E$15)</f>
        <v>0.40502570666840343</v>
      </c>
      <c r="F101" s="305">
        <f>IF(F$15=0,0,F$15/OIS_fec!F$15)</f>
        <v>0.4040813817323291</v>
      </c>
      <c r="G101" s="305">
        <f>IF(G$15=0,0,G$15/OIS_fec!G$15)</f>
        <v>0.40375877078132527</v>
      </c>
      <c r="H101" s="305">
        <f>IF(H$15=0,0,H$15/OIS_fec!H$15)</f>
        <v>0.40406301746740281</v>
      </c>
      <c r="I101" s="305">
        <f>IF(I$15=0,0,I$15/OIS_fec!I$15)</f>
        <v>0.40515222498173703</v>
      </c>
      <c r="J101" s="305">
        <f>IF(J$15=0,0,J$15/OIS_fec!J$15)</f>
        <v>0.40787587764798439</v>
      </c>
      <c r="K101" s="305">
        <f>IF(K$15=0,0,K$15/OIS_fec!K$15)</f>
        <v>0.41226214973742176</v>
      </c>
      <c r="L101" s="305">
        <f>IF(L$15=0,0,L$15/OIS_fec!L$15)</f>
        <v>0.4199164935574658</v>
      </c>
      <c r="M101" s="305">
        <f>IF(M$15=0,0,M$15/OIS_fec!M$15)</f>
        <v>0.43143172377202887</v>
      </c>
      <c r="N101" s="305">
        <f>IF(N$15=0,0,N$15/OIS_fec!N$15)</f>
        <v>0.43622818359951049</v>
      </c>
      <c r="O101" s="305">
        <f>IF(O$15=0,0,O$15/OIS_fec!O$15)</f>
        <v>0.44287694438373149</v>
      </c>
      <c r="P101" s="305">
        <f>IF(P$15=0,0,P$15/OIS_fec!P$15)</f>
        <v>0.44935084146527027</v>
      </c>
      <c r="Q101" s="305">
        <f>IF(Q$15=0,0,Q$15/OIS_fec!Q$15)</f>
        <v>0.45784422715724094</v>
      </c>
    </row>
    <row r="102" spans="1:17" x14ac:dyDescent="0.25">
      <c r="A102" s="127" t="s">
        <v>323</v>
      </c>
      <c r="B102" s="305">
        <f>IF(B$26=0,0,B$26/OIS_fec!B$26)</f>
        <v>0.2365471767128482</v>
      </c>
      <c r="C102" s="305">
        <f>IF(C$26=0,0,C$26/OIS_fec!C$26)</f>
        <v>0.23632018599842894</v>
      </c>
      <c r="D102" s="305">
        <f>IF(D$26=0,0,D$26/OIS_fec!D$26)</f>
        <v>0.23698941238589646</v>
      </c>
      <c r="E102" s="305">
        <f>IF(E$26=0,0,E$26/OIS_fec!E$26)</f>
        <v>0.24595171193688134</v>
      </c>
      <c r="F102" s="305">
        <f>IF(F$26=0,0,F$26/OIS_fec!F$26)</f>
        <v>0.24140601593500369</v>
      </c>
      <c r="G102" s="305">
        <f>IF(G$26=0,0,G$26/OIS_fec!G$26)</f>
        <v>0.24979892696455308</v>
      </c>
      <c r="H102" s="305">
        <f>IF(H$26=0,0,H$26/OIS_fec!H$26)</f>
        <v>0.25453216951526941</v>
      </c>
      <c r="I102" s="305">
        <f>IF(I$26=0,0,I$26/OIS_fec!I$26)</f>
        <v>0.2543397000639589</v>
      </c>
      <c r="J102" s="305">
        <f>IF(J$26=0,0,J$26/OIS_fec!J$26)</f>
        <v>0.25551050823577476</v>
      </c>
      <c r="K102" s="305">
        <f>IF(K$26=0,0,K$26/OIS_fec!K$26)</f>
        <v>0.25822432699283643</v>
      </c>
      <c r="L102" s="305">
        <f>IF(L$26=0,0,L$26/OIS_fec!L$26)</f>
        <v>0.26177693258192353</v>
      </c>
      <c r="M102" s="305">
        <f>IF(M$26=0,0,M$26/OIS_fec!M$26)</f>
        <v>0.26838503975965478</v>
      </c>
      <c r="N102" s="305">
        <f>IF(N$26=0,0,N$26/OIS_fec!N$26)</f>
        <v>0.27311195996407411</v>
      </c>
      <c r="O102" s="305">
        <f>IF(O$26=0,0,O$26/OIS_fec!O$26)</f>
        <v>0.27528778438377033</v>
      </c>
      <c r="P102" s="305">
        <f>IF(P$26=0,0,P$26/OIS_fec!P$26)</f>
        <v>0.28104329174676795</v>
      </c>
      <c r="Q102" s="305">
        <f>IF(Q$26=0,0,Q$26/OIS_fec!Q$26)</f>
        <v>0.28927903366087926</v>
      </c>
    </row>
    <row r="103" spans="1:17" x14ac:dyDescent="0.25">
      <c r="A103" s="127" t="s">
        <v>322</v>
      </c>
      <c r="B103" s="305">
        <f>IF(B$34=0,0,B$34/OIS_fec!B$34)</f>
        <v>0.23759313651444885</v>
      </c>
      <c r="C103" s="305">
        <f>IF(C$34=0,0,C$34/OIS_fec!C$34)</f>
        <v>0.24158929124097034</v>
      </c>
      <c r="D103" s="305">
        <f>IF(D$34=0,0,D$34/OIS_fec!D$34)</f>
        <v>0.24284910444933164</v>
      </c>
      <c r="E103" s="305">
        <f>IF(E$34=0,0,E$34/OIS_fec!E$34)</f>
        <v>0.25563065760958498</v>
      </c>
      <c r="F103" s="305">
        <f>IF(F$34=0,0,F$34/OIS_fec!F$34)</f>
        <v>0.25577905528912748</v>
      </c>
      <c r="G103" s="305">
        <f>IF(G$34=0,0,G$34/OIS_fec!G$34)</f>
        <v>0.25663413583735972</v>
      </c>
      <c r="H103" s="305">
        <f>IF(H$34=0,0,H$34/OIS_fec!H$34)</f>
        <v>0.25742982457474411</v>
      </c>
      <c r="I103" s="305">
        <f>IF(I$34=0,0,I$34/OIS_fec!I$34)</f>
        <v>0.2573708117495947</v>
      </c>
      <c r="J103" s="305">
        <f>IF(J$34=0,0,J$34/OIS_fec!J$34)</f>
        <v>0.25828517493161307</v>
      </c>
      <c r="K103" s="305">
        <f>IF(K$34=0,0,K$34/OIS_fec!K$34)</f>
        <v>0.26252469249418348</v>
      </c>
      <c r="L103" s="305">
        <f>IF(L$34=0,0,L$34/OIS_fec!L$34)</f>
        <v>0.26619984792128254</v>
      </c>
      <c r="M103" s="305">
        <f>IF(M$34=0,0,M$34/OIS_fec!M$34)</f>
        <v>0.27421359204683382</v>
      </c>
      <c r="N103" s="305">
        <f>IF(N$34=0,0,N$34/OIS_fec!N$34)</f>
        <v>0.27717192566860499</v>
      </c>
      <c r="O103" s="305">
        <f>IF(O$34=0,0,O$34/OIS_fec!O$34)</f>
        <v>0.28141801835728769</v>
      </c>
      <c r="P103" s="305">
        <f>IF(P$34=0,0,P$34/OIS_fec!P$34)</f>
        <v>0.28630789131636503</v>
      </c>
      <c r="Q103" s="305">
        <f>IF(Q$34=0,0,Q$34/OIS_fec!Q$34)</f>
        <v>0.29346708606719296</v>
      </c>
    </row>
    <row r="104" spans="1:17" x14ac:dyDescent="0.25">
      <c r="A104" s="127" t="s">
        <v>321</v>
      </c>
      <c r="B104" s="305">
        <f>IF(B$53=0,0,B$53/OIS_fec!B$53)</f>
        <v>0.63816047241321905</v>
      </c>
      <c r="C104" s="305">
        <f>IF(C$53=0,0,C$53/OIS_fec!C$53)</f>
        <v>0.6412301115037351</v>
      </c>
      <c r="D104" s="305">
        <f>IF(D$53=0,0,D$53/OIS_fec!D$53)</f>
        <v>0.64135158192549857</v>
      </c>
      <c r="E104" s="305">
        <f>IF(E$53=0,0,E$53/OIS_fec!E$53)</f>
        <v>0.66605404298237914</v>
      </c>
      <c r="F104" s="305">
        <f>IF(F$53=0,0,F$53/OIS_fec!F$53)</f>
        <v>0.66790819480618013</v>
      </c>
      <c r="G104" s="305">
        <f>IF(G$53=0,0,G$53/OIS_fec!G$53)</f>
        <v>0.67064223257484934</v>
      </c>
      <c r="H104" s="305">
        <f>IF(H$53=0,0,H$53/OIS_fec!H$53)</f>
        <v>0.67412774287153188</v>
      </c>
      <c r="I104" s="305">
        <f>IF(I$53=0,0,I$53/OIS_fec!I$53)</f>
        <v>0.67647420040646733</v>
      </c>
      <c r="J104" s="305">
        <f>IF(J$53=0,0,J$53/OIS_fec!J$53)</f>
        <v>0.68661330882858174</v>
      </c>
      <c r="K104" s="305">
        <f>IF(K$53=0,0,K$53/OIS_fec!K$53)</f>
        <v>0.6881414466682737</v>
      </c>
      <c r="L104" s="305">
        <f>IF(L$53=0,0,L$53/OIS_fec!L$53)</f>
        <v>0.69931490423311238</v>
      </c>
      <c r="M104" s="305">
        <f>IF(M$53=0,0,M$53/OIS_fec!M$53)</f>
        <v>0.71525524250671846</v>
      </c>
      <c r="N104" s="305">
        <f>IF(N$53=0,0,N$53/OIS_fec!N$53)</f>
        <v>0.72341521394898634</v>
      </c>
      <c r="O104" s="305">
        <f>IF(O$53=0,0,O$53/OIS_fec!O$53)</f>
        <v>0.73282547566612033</v>
      </c>
      <c r="P104" s="305">
        <f>IF(P$53=0,0,P$53/OIS_fec!P$53)</f>
        <v>0.74675847971141418</v>
      </c>
      <c r="Q104" s="305">
        <f>IF(Q$53=0,0,Q$53/OIS_fec!Q$53)</f>
        <v>0.76609773374870127</v>
      </c>
    </row>
    <row r="105" spans="1:17" x14ac:dyDescent="0.25">
      <c r="A105" s="127" t="s">
        <v>320</v>
      </c>
      <c r="B105" s="305">
        <f>IF(B$67=0,0,B$67/OIS_fec!B$67)</f>
        <v>0.31931852229719865</v>
      </c>
      <c r="C105" s="305">
        <f>IF(C$67=0,0,C$67/OIS_fec!C$67)</f>
        <v>0.3193185222971987</v>
      </c>
      <c r="D105" s="305">
        <f>IF(D$67=0,0,D$67/OIS_fec!D$67)</f>
        <v>0.31931852229719865</v>
      </c>
      <c r="E105" s="305">
        <f>IF(E$67=0,0,E$67/OIS_fec!E$67)</f>
        <v>0.33051918341870778</v>
      </c>
      <c r="F105" s="305">
        <f>IF(F$67=0,0,F$67/OIS_fec!F$67)</f>
        <v>0.33176476483655049</v>
      </c>
      <c r="G105" s="305">
        <f>IF(G$67=0,0,G$67/OIS_fec!G$67)</f>
        <v>0.33341713940730244</v>
      </c>
      <c r="H105" s="305">
        <f>IF(H$67=0,0,H$67/OIS_fec!H$67)</f>
        <v>0.33547488674890213</v>
      </c>
      <c r="I105" s="305">
        <f>IF(I$67=0,0,I$67/OIS_fec!I$67)</f>
        <v>0.33670599779487853</v>
      </c>
      <c r="J105" s="305">
        <f>IF(J$67=0,0,J$67/OIS_fec!J$67)</f>
        <v>0.34231485078800911</v>
      </c>
      <c r="K105" s="305">
        <f>IF(K$67=0,0,K$67/OIS_fec!K$67)</f>
        <v>0.34231485078800911</v>
      </c>
      <c r="L105" s="305">
        <f>IF(L$67=0,0,L$67/OIS_fec!L$67)</f>
        <v>0.34782340564032921</v>
      </c>
      <c r="M105" s="305">
        <f>IF(M$67=0,0,M$67/OIS_fec!M$67)</f>
        <v>0.3555259057890956</v>
      </c>
      <c r="N105" s="305">
        <f>IF(N$67=0,0,N$67/OIS_fec!N$67)</f>
        <v>0.35962758475946222</v>
      </c>
      <c r="O105" s="305">
        <f>IF(O$67=0,0,O$67/OIS_fec!O$67)</f>
        <v>0.36413060982250317</v>
      </c>
      <c r="P105" s="305">
        <f>IF(P$67=0,0,P$67/OIS_fec!P$67)</f>
        <v>0.37135716043419553</v>
      </c>
      <c r="Q105" s="305">
        <f>IF(Q$67=0,0,Q$67/OIS_fec!Q$67)</f>
        <v>0.38126216747735342</v>
      </c>
    </row>
    <row r="106" spans="1:17" x14ac:dyDescent="0.25">
      <c r="A106" s="72" t="s">
        <v>319</v>
      </c>
      <c r="B106" s="304">
        <f>IF(B$68=0,0,B$68/OIS_fec!B$68)</f>
        <v>0.46269946763152975</v>
      </c>
      <c r="C106" s="304">
        <f>IF(C$68=0,0,C$68/OIS_fec!C$68)</f>
        <v>0.46269946763152975</v>
      </c>
      <c r="D106" s="304">
        <f>IF(D$68=0,0,D$68/OIS_fec!D$68)</f>
        <v>0.4626994676315298</v>
      </c>
      <c r="E106" s="304">
        <f>IF(E$68=0,0,E$68/OIS_fec!E$68)</f>
        <v>0.47892946863729652</v>
      </c>
      <c r="F106" s="304">
        <f>IF(F$68=0,0,F$68/OIS_fec!F$68)</f>
        <v>0.48073434313934971</v>
      </c>
      <c r="G106" s="304">
        <f>IF(G$68=0,0,G$68/OIS_fec!G$68)</f>
        <v>0.48312866974688434</v>
      </c>
      <c r="H106" s="304">
        <f>IF(H$68=0,0,H$68/OIS_fec!H$68)</f>
        <v>0.48611039029547248</v>
      </c>
      <c r="I106" s="304">
        <f>IF(I$68=0,0,I$68/OIS_fec!I$68)</f>
        <v>0.48789429691470199</v>
      </c>
      <c r="J106" s="304">
        <f>IF(J$68=0,0,J$68/OIS_fec!J$68)</f>
        <v>0.49602164660702452</v>
      </c>
      <c r="K106" s="304">
        <f>IF(K$68=0,0,K$68/OIS_fec!K$68)</f>
        <v>0.49602164660702458</v>
      </c>
      <c r="L106" s="304">
        <f>IF(L$68=0,0,L$68/OIS_fec!L$68)</f>
        <v>0.50400366211696535</v>
      </c>
      <c r="M106" s="304">
        <f>IF(M$68=0,0,M$68/OIS_fec!M$68)</f>
        <v>0.51516475196739675</v>
      </c>
      <c r="N106" s="304">
        <f>IF(N$68=0,0,N$68/OIS_fec!N$68)</f>
        <v>0.52110817379689423</v>
      </c>
      <c r="O106" s="304">
        <f>IF(O$68=0,0,O$68/OIS_fec!O$68)</f>
        <v>0.52763315482339801</v>
      </c>
      <c r="P106" s="304">
        <f>IF(P$68=0,0,P$68/OIS_fec!P$68)</f>
        <v>0.53810458346708401</v>
      </c>
      <c r="Q106" s="304">
        <f>IF(Q$68=0,0,Q$68/OIS_fec!Q$68)</f>
        <v>0.55245715359920478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DE: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28034.653921140653</v>
      </c>
      <c r="C5" s="96">
        <f t="shared" ref="C5:Q5" si="1">SUM(C6:C10,C15,C26)</f>
        <v>27580.46718527106</v>
      </c>
      <c r="D5" s="96">
        <f t="shared" si="1"/>
        <v>27610.379806805668</v>
      </c>
      <c r="E5" s="96">
        <f t="shared" si="1"/>
        <v>29351.920080455231</v>
      </c>
      <c r="F5" s="96">
        <f t="shared" si="1"/>
        <v>29688.311505582598</v>
      </c>
      <c r="G5" s="96">
        <f t="shared" si="1"/>
        <v>29957.264597546833</v>
      </c>
      <c r="H5" s="96">
        <f t="shared" si="1"/>
        <v>30581.667717227461</v>
      </c>
      <c r="I5" s="96">
        <f t="shared" si="1"/>
        <v>32088.61897934994</v>
      </c>
      <c r="J5" s="96">
        <f t="shared" si="1"/>
        <v>31923.068328405978</v>
      </c>
      <c r="K5" s="96">
        <f t="shared" si="1"/>
        <v>27976.256660399602</v>
      </c>
      <c r="L5" s="96">
        <f t="shared" si="1"/>
        <v>31891.331759168366</v>
      </c>
      <c r="M5" s="96">
        <f t="shared" si="1"/>
        <v>32400.112984811836</v>
      </c>
      <c r="N5" s="96">
        <f t="shared" si="1"/>
        <v>32421.780879700469</v>
      </c>
      <c r="O5" s="96">
        <f t="shared" si="1"/>
        <v>32663.017813640821</v>
      </c>
      <c r="P5" s="96">
        <f t="shared" si="1"/>
        <v>32844.298872931598</v>
      </c>
      <c r="Q5" s="96">
        <f t="shared" si="1"/>
        <v>33538.621685142643</v>
      </c>
    </row>
    <row r="6" spans="1:17" x14ac:dyDescent="0.25">
      <c r="A6" s="76" t="s">
        <v>83</v>
      </c>
      <c r="B6" s="95">
        <v>478.50973757245583</v>
      </c>
      <c r="C6" s="95">
        <v>475.43491317348452</v>
      </c>
      <c r="D6" s="95">
        <v>477.54876896642821</v>
      </c>
      <c r="E6" s="95">
        <v>418.46835835323122</v>
      </c>
      <c r="F6" s="95">
        <v>433.45131876676891</v>
      </c>
      <c r="G6" s="95">
        <v>434.57877116708312</v>
      </c>
      <c r="H6" s="95">
        <v>447.06099112301104</v>
      </c>
      <c r="I6" s="95">
        <v>482.14539773493482</v>
      </c>
      <c r="J6" s="95">
        <v>459.80589688565567</v>
      </c>
      <c r="K6" s="95">
        <v>401.7736055201546</v>
      </c>
      <c r="L6" s="95">
        <v>448.18342905053998</v>
      </c>
      <c r="M6" s="95">
        <v>452.59656230669265</v>
      </c>
      <c r="N6" s="95">
        <v>457.50519357300743</v>
      </c>
      <c r="O6" s="95">
        <v>464.10083182588414</v>
      </c>
      <c r="P6" s="95">
        <v>462.51194921262976</v>
      </c>
      <c r="Q6" s="95">
        <v>471.03886737696206</v>
      </c>
    </row>
    <row r="7" spans="1:17" x14ac:dyDescent="0.25">
      <c r="A7" s="76" t="s">
        <v>82</v>
      </c>
      <c r="B7" s="95">
        <v>168.15718568653728</v>
      </c>
      <c r="C7" s="95">
        <v>168.02435274400398</v>
      </c>
      <c r="D7" s="95">
        <v>170.47313228586663</v>
      </c>
      <c r="E7" s="95">
        <v>174.2782585164255</v>
      </c>
      <c r="F7" s="95">
        <v>175.04474870270579</v>
      </c>
      <c r="G7" s="95">
        <v>181.59808407942512</v>
      </c>
      <c r="H7" s="95">
        <v>185.49901847580674</v>
      </c>
      <c r="I7" s="95">
        <v>203.30939466279088</v>
      </c>
      <c r="J7" s="95">
        <v>205.01584189490828</v>
      </c>
      <c r="K7" s="95">
        <v>184.10743640392269</v>
      </c>
      <c r="L7" s="95">
        <v>208.08195235480014</v>
      </c>
      <c r="M7" s="95">
        <v>210.64636805177906</v>
      </c>
      <c r="N7" s="95">
        <v>214.42102812908749</v>
      </c>
      <c r="O7" s="95">
        <v>216.63179541968191</v>
      </c>
      <c r="P7" s="95">
        <v>215.69025372458924</v>
      </c>
      <c r="Q7" s="95">
        <v>223.15224849706925</v>
      </c>
    </row>
    <row r="8" spans="1:17" x14ac:dyDescent="0.25">
      <c r="A8" s="76" t="s">
        <v>81</v>
      </c>
      <c r="B8" s="95">
        <v>1293.8567951565794</v>
      </c>
      <c r="C8" s="95">
        <v>1282.5224441127987</v>
      </c>
      <c r="D8" s="95">
        <v>1282.5467966512388</v>
      </c>
      <c r="E8" s="95">
        <v>1208.3661207054149</v>
      </c>
      <c r="F8" s="95">
        <v>1246.9817902983093</v>
      </c>
      <c r="G8" s="95">
        <v>1239.7106162278767</v>
      </c>
      <c r="H8" s="95">
        <v>1272.9167708919831</v>
      </c>
      <c r="I8" s="95">
        <v>1342.8375389670746</v>
      </c>
      <c r="J8" s="95">
        <v>1301.2646480818387</v>
      </c>
      <c r="K8" s="95">
        <v>1125.3641993186125</v>
      </c>
      <c r="L8" s="95">
        <v>1273.4891683336798</v>
      </c>
      <c r="M8" s="95">
        <v>1288.6768694626899</v>
      </c>
      <c r="N8" s="95">
        <v>1293.2710184800503</v>
      </c>
      <c r="O8" s="95">
        <v>1310.2695508905413</v>
      </c>
      <c r="P8" s="95">
        <v>1311.2120225935496</v>
      </c>
      <c r="Q8" s="95">
        <v>1333.1106232671018</v>
      </c>
    </row>
    <row r="9" spans="1:17" x14ac:dyDescent="0.25">
      <c r="A9" s="76" t="s">
        <v>80</v>
      </c>
      <c r="B9" s="95">
        <v>771.24723848962628</v>
      </c>
      <c r="C9" s="95">
        <v>772.11952382332561</v>
      </c>
      <c r="D9" s="95">
        <v>782.64336749906488</v>
      </c>
      <c r="E9" s="95">
        <v>851.60443494345509</v>
      </c>
      <c r="F9" s="95">
        <v>858.50361436336505</v>
      </c>
      <c r="G9" s="95">
        <v>898.84983586077772</v>
      </c>
      <c r="H9" s="95">
        <v>897.73999396352747</v>
      </c>
      <c r="I9" s="95">
        <v>994.2689895578394</v>
      </c>
      <c r="J9" s="95">
        <v>1002.5697803194051</v>
      </c>
      <c r="K9" s="95">
        <v>928.1117354715899</v>
      </c>
      <c r="L9" s="95">
        <v>1055.3391481338231</v>
      </c>
      <c r="M9" s="95">
        <v>1075.3176509065843</v>
      </c>
      <c r="N9" s="95">
        <v>1087.4005498580577</v>
      </c>
      <c r="O9" s="95">
        <v>1099.9704665329141</v>
      </c>
      <c r="P9" s="95">
        <v>1117.7907453898938</v>
      </c>
      <c r="Q9" s="95">
        <v>1156.3789387110658</v>
      </c>
    </row>
    <row r="10" spans="1:17" x14ac:dyDescent="0.25">
      <c r="A10" s="94" t="s">
        <v>79</v>
      </c>
      <c r="B10" s="93">
        <f t="shared" ref="B10" si="2">SUM(B11:B14)</f>
        <v>960.09294318082289</v>
      </c>
      <c r="C10" s="93">
        <f t="shared" ref="C10:Q10" si="3">SUM(C11:C14)</f>
        <v>954.09709072475152</v>
      </c>
      <c r="D10" s="93">
        <f t="shared" si="3"/>
        <v>956.62499467743442</v>
      </c>
      <c r="E10" s="93">
        <f t="shared" si="3"/>
        <v>872.76189599065913</v>
      </c>
      <c r="F10" s="93">
        <f t="shared" si="3"/>
        <v>895.01032089839703</v>
      </c>
      <c r="G10" s="93">
        <f t="shared" si="3"/>
        <v>916.38207171301678</v>
      </c>
      <c r="H10" s="93">
        <f t="shared" si="3"/>
        <v>935.03780120399711</v>
      </c>
      <c r="I10" s="93">
        <f t="shared" si="3"/>
        <v>1016.3771966367749</v>
      </c>
      <c r="J10" s="93">
        <f t="shared" si="3"/>
        <v>974.35408944648179</v>
      </c>
      <c r="K10" s="93">
        <f t="shared" si="3"/>
        <v>877.8461769203933</v>
      </c>
      <c r="L10" s="93">
        <f t="shared" si="3"/>
        <v>979.50743906848584</v>
      </c>
      <c r="M10" s="93">
        <f t="shared" si="3"/>
        <v>987.84526668476065</v>
      </c>
      <c r="N10" s="93">
        <f t="shared" si="3"/>
        <v>999.72218762584157</v>
      </c>
      <c r="O10" s="93">
        <f t="shared" si="3"/>
        <v>1008.7495858217289</v>
      </c>
      <c r="P10" s="93">
        <f t="shared" si="3"/>
        <v>975.84265466769955</v>
      </c>
      <c r="Q10" s="93">
        <f t="shared" si="3"/>
        <v>1002.5119287195382</v>
      </c>
    </row>
    <row r="11" spans="1:17" x14ac:dyDescent="0.25">
      <c r="A11" s="92" t="s">
        <v>68</v>
      </c>
      <c r="B11" s="91">
        <v>110.68214586888388</v>
      </c>
      <c r="C11" s="91">
        <v>109.71511267701017</v>
      </c>
      <c r="D11" s="91">
        <v>109.70796979776361</v>
      </c>
      <c r="E11" s="91">
        <v>107.20789597920466</v>
      </c>
      <c r="F11" s="91">
        <v>108.73224765389993</v>
      </c>
      <c r="G11" s="91">
        <v>111.8160495745702</v>
      </c>
      <c r="H11" s="91">
        <v>115.11887063531373</v>
      </c>
      <c r="I11" s="91">
        <v>125.98458332515031</v>
      </c>
      <c r="J11" s="91">
        <v>133.69979557736406</v>
      </c>
      <c r="K11" s="91">
        <v>103.50270234772705</v>
      </c>
      <c r="L11" s="91">
        <v>117.83976045268676</v>
      </c>
      <c r="M11" s="91">
        <v>121.02073511532832</v>
      </c>
      <c r="N11" s="91">
        <v>120.77710599712645</v>
      </c>
      <c r="O11" s="91">
        <v>118.78571021991148</v>
      </c>
      <c r="P11" s="91">
        <v>109.02869249435945</v>
      </c>
      <c r="Q11" s="91">
        <v>104.26967000195117</v>
      </c>
    </row>
    <row r="12" spans="1:17" x14ac:dyDescent="0.25">
      <c r="A12" s="92" t="s">
        <v>66</v>
      </c>
      <c r="B12" s="91">
        <v>275.68442174816653</v>
      </c>
      <c r="C12" s="91">
        <v>272.85255307715749</v>
      </c>
      <c r="D12" s="91">
        <v>271.81265223675098</v>
      </c>
      <c r="E12" s="91">
        <v>239.41297133959461</v>
      </c>
      <c r="F12" s="91">
        <v>252.64685029816104</v>
      </c>
      <c r="G12" s="91">
        <v>263.62102995487328</v>
      </c>
      <c r="H12" s="91">
        <v>262.95277828336395</v>
      </c>
      <c r="I12" s="91">
        <v>288.48352987653919</v>
      </c>
      <c r="J12" s="91">
        <v>278.1051380279763</v>
      </c>
      <c r="K12" s="91">
        <v>247.13044140716323</v>
      </c>
      <c r="L12" s="91">
        <v>282.25848553527328</v>
      </c>
      <c r="M12" s="91">
        <v>282.67109907295952</v>
      </c>
      <c r="N12" s="91">
        <v>285.15840195806715</v>
      </c>
      <c r="O12" s="91">
        <v>288.50321921272507</v>
      </c>
      <c r="P12" s="91">
        <v>280.66845276739127</v>
      </c>
      <c r="Q12" s="91">
        <v>286.95938439352835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573.72637556377254</v>
      </c>
      <c r="C14" s="89">
        <v>571.52942497058393</v>
      </c>
      <c r="D14" s="89">
        <v>575.10437264291988</v>
      </c>
      <c r="E14" s="89">
        <v>526.14102867185989</v>
      </c>
      <c r="F14" s="89">
        <v>533.63122294633604</v>
      </c>
      <c r="G14" s="89">
        <v>540.94499218357328</v>
      </c>
      <c r="H14" s="89">
        <v>556.96615228531948</v>
      </c>
      <c r="I14" s="89">
        <v>601.90908343508545</v>
      </c>
      <c r="J14" s="89">
        <v>562.54915584114144</v>
      </c>
      <c r="K14" s="89">
        <v>527.21303316550302</v>
      </c>
      <c r="L14" s="89">
        <v>579.40919308052582</v>
      </c>
      <c r="M14" s="89">
        <v>584.15343249647276</v>
      </c>
      <c r="N14" s="89">
        <v>593.78667967064803</v>
      </c>
      <c r="O14" s="89">
        <v>601.46065638909238</v>
      </c>
      <c r="P14" s="89">
        <v>586.14550940594881</v>
      </c>
      <c r="Q14" s="89">
        <v>611.28287432405875</v>
      </c>
    </row>
    <row r="15" spans="1:17" x14ac:dyDescent="0.25">
      <c r="A15" s="86" t="s">
        <v>87</v>
      </c>
      <c r="B15" s="85">
        <f t="shared" ref="B15" si="4">SUM(B16:B25)</f>
        <v>7146.4825227247666</v>
      </c>
      <c r="C15" s="85">
        <f t="shared" ref="C15:Q15" si="5">SUM(C16:C25)</f>
        <v>7003.8875771841404</v>
      </c>
      <c r="D15" s="85">
        <f t="shared" si="5"/>
        <v>7027.973989744406</v>
      </c>
      <c r="E15" s="85">
        <f t="shared" si="5"/>
        <v>7864.19469440168</v>
      </c>
      <c r="F15" s="85">
        <f t="shared" si="5"/>
        <v>8308.0304452676701</v>
      </c>
      <c r="G15" s="85">
        <f t="shared" si="5"/>
        <v>8933.1677050400467</v>
      </c>
      <c r="H15" s="85">
        <f t="shared" si="5"/>
        <v>8831.610555111607</v>
      </c>
      <c r="I15" s="85">
        <f t="shared" si="5"/>
        <v>9578.5914864931437</v>
      </c>
      <c r="J15" s="85">
        <f t="shared" si="5"/>
        <v>9459.8012747270732</v>
      </c>
      <c r="K15" s="85">
        <f t="shared" si="5"/>
        <v>8989.3755194133228</v>
      </c>
      <c r="L15" s="85">
        <f t="shared" si="5"/>
        <v>10078.812863385116</v>
      </c>
      <c r="M15" s="85">
        <f t="shared" si="5"/>
        <v>9768.0257189343502</v>
      </c>
      <c r="N15" s="85">
        <f t="shared" si="5"/>
        <v>9942.1870134796463</v>
      </c>
      <c r="O15" s="85">
        <f t="shared" si="5"/>
        <v>10182.144145042588</v>
      </c>
      <c r="P15" s="85">
        <f t="shared" si="5"/>
        <v>10153.025702272025</v>
      </c>
      <c r="Q15" s="85">
        <f t="shared" si="5"/>
        <v>10391.92083854341</v>
      </c>
    </row>
    <row r="16" spans="1:17" x14ac:dyDescent="0.25">
      <c r="A16" s="88" t="s">
        <v>33</v>
      </c>
      <c r="B16" s="87">
        <v>562.61237258142285</v>
      </c>
      <c r="C16" s="87">
        <v>634.69972229126927</v>
      </c>
      <c r="D16" s="87">
        <v>615.07163547000209</v>
      </c>
      <c r="E16" s="87">
        <v>710.8831595354111</v>
      </c>
      <c r="F16" s="87">
        <v>592.80694453403214</v>
      </c>
      <c r="G16" s="87">
        <v>548.38603904432978</v>
      </c>
      <c r="H16" s="87">
        <v>557.74920044349653</v>
      </c>
      <c r="I16" s="87">
        <v>549.7582034854986</v>
      </c>
      <c r="J16" s="87">
        <v>592.95707592299902</v>
      </c>
      <c r="K16" s="87">
        <v>524.39942159859731</v>
      </c>
      <c r="L16" s="87">
        <v>685.41040493895946</v>
      </c>
      <c r="M16" s="87">
        <v>612.21571641385731</v>
      </c>
      <c r="N16" s="87">
        <v>614.68215274405884</v>
      </c>
      <c r="O16" s="87">
        <v>653.8936599788176</v>
      </c>
      <c r="P16" s="87">
        <v>713.76768740113801</v>
      </c>
      <c r="Q16" s="87">
        <v>958.43197072253975</v>
      </c>
    </row>
    <row r="17" spans="1:17" x14ac:dyDescent="0.25">
      <c r="A17" s="88" t="s">
        <v>31</v>
      </c>
      <c r="B17" s="87">
        <v>43.468658064498335</v>
      </c>
      <c r="C17" s="87">
        <v>9.2991530248026777</v>
      </c>
      <c r="D17" s="87">
        <v>1.2739717628775729</v>
      </c>
      <c r="E17" s="87">
        <v>263.00681594448969</v>
      </c>
      <c r="F17" s="87">
        <v>205.60741954410256</v>
      </c>
      <c r="G17" s="87">
        <v>213.20022959195097</v>
      </c>
      <c r="H17" s="87">
        <v>222.6264774101378</v>
      </c>
      <c r="I17" s="87">
        <v>221.51339141588912</v>
      </c>
      <c r="J17" s="87">
        <v>230.74029266196959</v>
      </c>
      <c r="K17" s="87">
        <v>180.58148353016139</v>
      </c>
      <c r="L17" s="87">
        <v>208.63165931627572</v>
      </c>
      <c r="M17" s="87">
        <v>203.43858935812662</v>
      </c>
      <c r="N17" s="87">
        <v>188.24492359490057</v>
      </c>
      <c r="O17" s="87">
        <v>184.50231575297286</v>
      </c>
      <c r="P17" s="87">
        <v>198.85720358105326</v>
      </c>
      <c r="Q17" s="87">
        <v>240.57227417463005</v>
      </c>
    </row>
    <row r="18" spans="1:17" x14ac:dyDescent="0.25">
      <c r="A18" s="88" t="s">
        <v>30</v>
      </c>
      <c r="B18" s="87">
        <v>41.395030503644847</v>
      </c>
      <c r="C18" s="87">
        <v>45.646310759529868</v>
      </c>
      <c r="D18" s="87">
        <v>40.430282727172063</v>
      </c>
      <c r="E18" s="87">
        <v>44.683802336203797</v>
      </c>
      <c r="F18" s="87">
        <v>16.957574085341758</v>
      </c>
      <c r="G18" s="87">
        <v>9.6861379749403884</v>
      </c>
      <c r="H18" s="87">
        <v>8.8232782955714324</v>
      </c>
      <c r="I18" s="87">
        <v>6.0739727268126007</v>
      </c>
      <c r="J18" s="87">
        <v>8.5127452773919963</v>
      </c>
      <c r="K18" s="87">
        <v>9.2217064837965506</v>
      </c>
      <c r="L18" s="87">
        <v>8.1715037164015278</v>
      </c>
      <c r="M18" s="87">
        <v>8.8079739759145816</v>
      </c>
      <c r="N18" s="87">
        <v>6.3245669876391037</v>
      </c>
      <c r="O18" s="87">
        <v>3.4092128984483607</v>
      </c>
      <c r="P18" s="87">
        <v>1.7501586426643436</v>
      </c>
      <c r="Q18" s="87">
        <v>12.806984386568868</v>
      </c>
    </row>
    <row r="19" spans="1:17" x14ac:dyDescent="0.25">
      <c r="A19" s="88" t="s">
        <v>68</v>
      </c>
      <c r="B19" s="87">
        <v>369.44617804578445</v>
      </c>
      <c r="C19" s="87">
        <v>360.08125517584205</v>
      </c>
      <c r="D19" s="87">
        <v>352.59468482772388</v>
      </c>
      <c r="E19" s="87">
        <v>390.78065092931854</v>
      </c>
      <c r="F19" s="87">
        <v>374.70621092116517</v>
      </c>
      <c r="G19" s="87">
        <v>364.93092847164786</v>
      </c>
      <c r="H19" s="87">
        <v>368.587326022816</v>
      </c>
      <c r="I19" s="87">
        <v>351.43793961426348</v>
      </c>
      <c r="J19" s="87">
        <v>387.19705354469238</v>
      </c>
      <c r="K19" s="87">
        <v>342.42208771826688</v>
      </c>
      <c r="L19" s="87">
        <v>326.75021132948285</v>
      </c>
      <c r="M19" s="87">
        <v>222.21341634525862</v>
      </c>
      <c r="N19" s="87">
        <v>197.41784003042756</v>
      </c>
      <c r="O19" s="87">
        <v>183.35752332287299</v>
      </c>
      <c r="P19" s="87">
        <v>137.60245215148586</v>
      </c>
      <c r="Q19" s="87">
        <v>119.674477541798</v>
      </c>
    </row>
    <row r="20" spans="1:17" x14ac:dyDescent="0.25">
      <c r="A20" s="88" t="s">
        <v>29</v>
      </c>
      <c r="B20" s="87">
        <v>323.20715663119933</v>
      </c>
      <c r="C20" s="87">
        <v>369.96048988651086</v>
      </c>
      <c r="D20" s="87">
        <v>392.31719132662317</v>
      </c>
      <c r="E20" s="87">
        <v>679.30587613571572</v>
      </c>
      <c r="F20" s="87">
        <v>656.92506877752976</v>
      </c>
      <c r="G20" s="87">
        <v>689.6511169291</v>
      </c>
      <c r="H20" s="87">
        <v>678.64688741433861</v>
      </c>
      <c r="I20" s="87">
        <v>676.37308793488012</v>
      </c>
      <c r="J20" s="87">
        <v>710.96755424191474</v>
      </c>
      <c r="K20" s="87">
        <v>671.95622755006832</v>
      </c>
      <c r="L20" s="87">
        <v>643.43189367780781</v>
      </c>
      <c r="M20" s="87">
        <v>629.17140152311765</v>
      </c>
      <c r="N20" s="87">
        <v>650.09562002912401</v>
      </c>
      <c r="O20" s="87">
        <v>672.32086495866974</v>
      </c>
      <c r="P20" s="87">
        <v>668.60725270631394</v>
      </c>
      <c r="Q20" s="87">
        <v>744.41644406338332</v>
      </c>
    </row>
    <row r="21" spans="1:17" x14ac:dyDescent="0.25">
      <c r="A21" s="88" t="s">
        <v>28</v>
      </c>
      <c r="B21" s="87">
        <v>131.85821486082824</v>
      </c>
      <c r="C21" s="87">
        <v>3.2659015068218298</v>
      </c>
      <c r="D21" s="87">
        <v>10.359644318428268</v>
      </c>
      <c r="E21" s="87">
        <v>49.708045135617546</v>
      </c>
      <c r="F21" s="87">
        <v>56.27628329352401</v>
      </c>
      <c r="G21" s="87">
        <v>57.419442117586435</v>
      </c>
      <c r="H21" s="87">
        <v>12.407490001864087</v>
      </c>
      <c r="I21" s="87">
        <v>10.609265884151927</v>
      </c>
      <c r="J21" s="87">
        <v>47.951959879375671</v>
      </c>
      <c r="K21" s="87">
        <v>40.879724446225723</v>
      </c>
      <c r="L21" s="87">
        <v>22.176088420021689</v>
      </c>
      <c r="M21" s="87">
        <v>23.79614514986843</v>
      </c>
      <c r="N21" s="87">
        <v>14.382064602470592</v>
      </c>
      <c r="O21" s="87">
        <v>13.425395965111496</v>
      </c>
      <c r="P21" s="87">
        <v>12.501500157300848</v>
      </c>
      <c r="Q21" s="87">
        <v>28.293082051156546</v>
      </c>
    </row>
    <row r="22" spans="1:17" x14ac:dyDescent="0.25">
      <c r="A22" s="88" t="s">
        <v>66</v>
      </c>
      <c r="B22" s="87">
        <v>4933.2151843153288</v>
      </c>
      <c r="C22" s="87">
        <v>4850.9782283911654</v>
      </c>
      <c r="D22" s="87">
        <v>4897.6178493549514</v>
      </c>
      <c r="E22" s="87">
        <v>3755.4654851060204</v>
      </c>
      <c r="F22" s="87">
        <v>4299.9932146701112</v>
      </c>
      <c r="G22" s="87">
        <v>4770.3359167998615</v>
      </c>
      <c r="H22" s="87">
        <v>4230.9780254056586</v>
      </c>
      <c r="I22" s="87">
        <v>4802.7381538824593</v>
      </c>
      <c r="J22" s="87">
        <v>4614.3279665171613</v>
      </c>
      <c r="K22" s="87">
        <v>4096.6006511535143</v>
      </c>
      <c r="L22" s="87">
        <v>4798.8920584071248</v>
      </c>
      <c r="M22" s="87">
        <v>4226.7498880664898</v>
      </c>
      <c r="N22" s="87">
        <v>4281.1481225352973</v>
      </c>
      <c r="O22" s="87">
        <v>4347.9794714536138</v>
      </c>
      <c r="P22" s="87">
        <v>4303.4404930232686</v>
      </c>
      <c r="Q22" s="87">
        <v>4158.7336241069579</v>
      </c>
    </row>
    <row r="23" spans="1:17" x14ac:dyDescent="0.25">
      <c r="A23" s="88" t="s">
        <v>25</v>
      </c>
      <c r="B23" s="87">
        <v>171.12490920528825</v>
      </c>
      <c r="C23" s="87">
        <v>152.45960252169507</v>
      </c>
      <c r="D23" s="87">
        <v>146.58856047500896</v>
      </c>
      <c r="E23" s="87">
        <v>1.959954106621606</v>
      </c>
      <c r="F23" s="87">
        <v>1.0936837057031219</v>
      </c>
      <c r="G23" s="87">
        <v>0.83068235189987061</v>
      </c>
      <c r="H23" s="87">
        <v>5.6755077945008043</v>
      </c>
      <c r="I23" s="87">
        <v>13.770866552750746</v>
      </c>
      <c r="J23" s="87">
        <v>5.509154577403466</v>
      </c>
      <c r="K23" s="87">
        <v>4.8348046820553732</v>
      </c>
      <c r="L23" s="87">
        <v>58.575945046581353</v>
      </c>
      <c r="M23" s="87">
        <v>125.41539389912909</v>
      </c>
      <c r="N23" s="87">
        <v>87.2419169490461</v>
      </c>
      <c r="O23" s="87">
        <v>86.416436556344777</v>
      </c>
      <c r="P23" s="87">
        <v>75.944550798151681</v>
      </c>
      <c r="Q23" s="87">
        <v>78.133615989257407</v>
      </c>
    </row>
    <row r="24" spans="1:17" x14ac:dyDescent="0.25">
      <c r="A24" s="88" t="s">
        <v>86</v>
      </c>
      <c r="B24" s="87">
        <v>108.22827649970317</v>
      </c>
      <c r="C24" s="87">
        <v>107.76637981008844</v>
      </c>
      <c r="D24" s="87">
        <v>107.67892273412173</v>
      </c>
      <c r="E24" s="87">
        <v>403.79222016286644</v>
      </c>
      <c r="F24" s="87">
        <v>560.5299067570254</v>
      </c>
      <c r="G24" s="87">
        <v>595.17333732527538</v>
      </c>
      <c r="H24" s="87">
        <v>564.64671562087688</v>
      </c>
      <c r="I24" s="87">
        <v>697.55324729490837</v>
      </c>
      <c r="J24" s="87">
        <v>552.05161225944676</v>
      </c>
      <c r="K24" s="87">
        <v>796.4286724714508</v>
      </c>
      <c r="L24" s="87">
        <v>1027.6852828574019</v>
      </c>
      <c r="M24" s="87">
        <v>999.55837818173416</v>
      </c>
      <c r="N24" s="87">
        <v>861.50080242125455</v>
      </c>
      <c r="O24" s="87">
        <v>956.2649977079484</v>
      </c>
      <c r="P24" s="87">
        <v>1183.6848430244709</v>
      </c>
      <c r="Q24" s="87">
        <v>1157.9299464511466</v>
      </c>
    </row>
    <row r="25" spans="1:17" x14ac:dyDescent="0.25">
      <c r="A25" s="88" t="s">
        <v>22</v>
      </c>
      <c r="B25" s="87">
        <v>461.92654201706796</v>
      </c>
      <c r="C25" s="87">
        <v>469.73053381641444</v>
      </c>
      <c r="D25" s="87">
        <v>464.04124674749681</v>
      </c>
      <c r="E25" s="87">
        <v>1564.6086850094157</v>
      </c>
      <c r="F25" s="87">
        <v>1543.1341389791339</v>
      </c>
      <c r="G25" s="87">
        <v>1683.5538744334553</v>
      </c>
      <c r="H25" s="87">
        <v>2181.4696467023459</v>
      </c>
      <c r="I25" s="87">
        <v>2248.7633577015304</v>
      </c>
      <c r="J25" s="87">
        <v>2309.5858598447203</v>
      </c>
      <c r="K25" s="87">
        <v>2322.0507397791857</v>
      </c>
      <c r="L25" s="87">
        <v>2299.0878156750591</v>
      </c>
      <c r="M25" s="87">
        <v>2716.6588160208548</v>
      </c>
      <c r="N25" s="87">
        <v>3041.1490035854281</v>
      </c>
      <c r="O25" s="87">
        <v>3080.5742664477875</v>
      </c>
      <c r="P25" s="87">
        <v>2856.8695607861791</v>
      </c>
      <c r="Q25" s="87">
        <v>2892.9284190559715</v>
      </c>
    </row>
    <row r="26" spans="1:17" x14ac:dyDescent="0.25">
      <c r="A26" s="86" t="s">
        <v>85</v>
      </c>
      <c r="B26" s="85">
        <f t="shared" ref="B26" si="6">SUM(B27:B36)</f>
        <v>17216.307498329865</v>
      </c>
      <c r="C26" s="85">
        <f t="shared" ref="C26:Q26" si="7">SUM(C27:C36)</f>
        <v>16924.381283508555</v>
      </c>
      <c r="D26" s="85">
        <f t="shared" si="7"/>
        <v>16912.568756981229</v>
      </c>
      <c r="E26" s="85">
        <f t="shared" si="7"/>
        <v>17962.246317544366</v>
      </c>
      <c r="F26" s="85">
        <f t="shared" si="7"/>
        <v>17771.289267285381</v>
      </c>
      <c r="G26" s="85">
        <f t="shared" si="7"/>
        <v>17352.977513458609</v>
      </c>
      <c r="H26" s="85">
        <f t="shared" si="7"/>
        <v>18011.802586457528</v>
      </c>
      <c r="I26" s="85">
        <f t="shared" si="7"/>
        <v>18471.088975297382</v>
      </c>
      <c r="J26" s="85">
        <f t="shared" si="7"/>
        <v>18520.256797050613</v>
      </c>
      <c r="K26" s="85">
        <f t="shared" si="7"/>
        <v>15469.677987351606</v>
      </c>
      <c r="L26" s="85">
        <f t="shared" si="7"/>
        <v>17847.917758841922</v>
      </c>
      <c r="M26" s="85">
        <f t="shared" si="7"/>
        <v>18617.004548464982</v>
      </c>
      <c r="N26" s="85">
        <f t="shared" si="7"/>
        <v>18427.273888554777</v>
      </c>
      <c r="O26" s="85">
        <f t="shared" si="7"/>
        <v>18381.151438107481</v>
      </c>
      <c r="P26" s="85">
        <f t="shared" si="7"/>
        <v>18608.225545071211</v>
      </c>
      <c r="Q26" s="85">
        <f t="shared" si="7"/>
        <v>18960.508240027499</v>
      </c>
    </row>
    <row r="27" spans="1:17" x14ac:dyDescent="0.25">
      <c r="A27" s="84" t="s">
        <v>33</v>
      </c>
      <c r="B27" s="83">
        <v>1792.2641555479584</v>
      </c>
      <c r="C27" s="83">
        <v>1563.3147202504347</v>
      </c>
      <c r="D27" s="83">
        <v>1574.942037228448</v>
      </c>
      <c r="E27" s="83">
        <v>2387.8975897894302</v>
      </c>
      <c r="F27" s="83">
        <v>2301.3405255421048</v>
      </c>
      <c r="G27" s="83">
        <v>2005.5358275697849</v>
      </c>
      <c r="H27" s="83">
        <v>2176.8271527978368</v>
      </c>
      <c r="I27" s="83">
        <v>2117.0937852822353</v>
      </c>
      <c r="J27" s="83">
        <v>2114.7118240188138</v>
      </c>
      <c r="K27" s="83">
        <v>1591.7907238631274</v>
      </c>
      <c r="L27" s="83">
        <v>2242.4019492365369</v>
      </c>
      <c r="M27" s="83">
        <v>2497.3338948464875</v>
      </c>
      <c r="N27" s="83">
        <v>2619.5097864008467</v>
      </c>
      <c r="O27" s="83">
        <v>2793.6057980845103</v>
      </c>
      <c r="P27" s="83">
        <v>2852.3729594146635</v>
      </c>
      <c r="Q27" s="83">
        <v>2993.7207631654369</v>
      </c>
    </row>
    <row r="28" spans="1:17" x14ac:dyDescent="0.25">
      <c r="A28" s="84" t="s">
        <v>47</v>
      </c>
      <c r="B28" s="83">
        <v>2628.1742018511618</v>
      </c>
      <c r="C28" s="83">
        <v>2412.8495126965213</v>
      </c>
      <c r="D28" s="83">
        <v>2383.9468377230096</v>
      </c>
      <c r="E28" s="83">
        <v>2182.8220274040291</v>
      </c>
      <c r="F28" s="83">
        <v>1570.8141593650489</v>
      </c>
      <c r="G28" s="83">
        <v>1443.1401818693123</v>
      </c>
      <c r="H28" s="83">
        <v>1681.151293023976</v>
      </c>
      <c r="I28" s="83">
        <v>1709.2663779459399</v>
      </c>
      <c r="J28" s="83">
        <v>1513.6851918826026</v>
      </c>
      <c r="K28" s="83">
        <v>1349.1273505732215</v>
      </c>
      <c r="L28" s="83">
        <v>1477.2066451033534</v>
      </c>
      <c r="M28" s="83">
        <v>1421.9373776687839</v>
      </c>
      <c r="N28" s="83">
        <v>1360.2152456348128</v>
      </c>
      <c r="O28" s="83">
        <v>1158.9463121785191</v>
      </c>
      <c r="P28" s="83">
        <v>1139.2535631532714</v>
      </c>
      <c r="Q28" s="83">
        <v>1162.1892213411259</v>
      </c>
    </row>
    <row r="29" spans="1:17" x14ac:dyDescent="0.25">
      <c r="A29" s="84" t="s">
        <v>30</v>
      </c>
      <c r="B29" s="83">
        <v>200.53743524485125</v>
      </c>
      <c r="C29" s="83">
        <v>216.97166102958718</v>
      </c>
      <c r="D29" s="83">
        <v>185.9128943244601</v>
      </c>
      <c r="E29" s="83">
        <v>172.19027322211272</v>
      </c>
      <c r="F29" s="83">
        <v>68.896838357309505</v>
      </c>
      <c r="G29" s="83">
        <v>49.059626526723235</v>
      </c>
      <c r="H29" s="83">
        <v>80.985139668779325</v>
      </c>
      <c r="I29" s="83">
        <v>121.84230199424432</v>
      </c>
      <c r="J29" s="83">
        <v>84.127219288657358</v>
      </c>
      <c r="K29" s="83">
        <v>81.640930742746136</v>
      </c>
      <c r="L29" s="83">
        <v>93.277477282716802</v>
      </c>
      <c r="M29" s="83">
        <v>77.012934844765482</v>
      </c>
      <c r="N29" s="83">
        <v>68.919649971027468</v>
      </c>
      <c r="O29" s="83">
        <v>35.740527240851783</v>
      </c>
      <c r="P29" s="83">
        <v>30.781107088087872</v>
      </c>
      <c r="Q29" s="83">
        <v>30.189237201855892</v>
      </c>
    </row>
    <row r="30" spans="1:17" x14ac:dyDescent="0.25">
      <c r="A30" s="84" t="s">
        <v>68</v>
      </c>
      <c r="B30" s="83">
        <v>470.76692704521031</v>
      </c>
      <c r="C30" s="83">
        <v>427.34622003029756</v>
      </c>
      <c r="D30" s="83">
        <v>436.31702258448877</v>
      </c>
      <c r="E30" s="83">
        <v>323.02881476616813</v>
      </c>
      <c r="F30" s="83">
        <v>276.54931368064962</v>
      </c>
      <c r="G30" s="83">
        <v>279.03534624747965</v>
      </c>
      <c r="H30" s="83">
        <v>256.93248281751289</v>
      </c>
      <c r="I30" s="83">
        <v>276.02951331787398</v>
      </c>
      <c r="J30" s="83">
        <v>357.82238602621857</v>
      </c>
      <c r="K30" s="83">
        <v>355.79310894878176</v>
      </c>
      <c r="L30" s="83">
        <v>348.74569529377874</v>
      </c>
      <c r="M30" s="83">
        <v>263.77092984594987</v>
      </c>
      <c r="N30" s="83">
        <v>229.89191413329485</v>
      </c>
      <c r="O30" s="83">
        <v>207.6983215008845</v>
      </c>
      <c r="P30" s="83">
        <v>154.91362918107103</v>
      </c>
      <c r="Q30" s="83">
        <v>151.95491257840069</v>
      </c>
    </row>
    <row r="31" spans="1:17" x14ac:dyDescent="0.25">
      <c r="A31" s="84" t="s">
        <v>29</v>
      </c>
      <c r="B31" s="83">
        <v>606.95708099550404</v>
      </c>
      <c r="C31" s="83">
        <v>705.28375610781848</v>
      </c>
      <c r="D31" s="83">
        <v>749.97403169206609</v>
      </c>
      <c r="E31" s="83">
        <v>527.24707586042189</v>
      </c>
      <c r="F31" s="83">
        <v>543.88982639700714</v>
      </c>
      <c r="G31" s="83">
        <v>408.42813945727306</v>
      </c>
      <c r="H31" s="83">
        <v>381.31112104627698</v>
      </c>
      <c r="I31" s="83">
        <v>413.90038178756134</v>
      </c>
      <c r="J31" s="83">
        <v>382.17583155429719</v>
      </c>
      <c r="K31" s="83">
        <v>210.10245725096993</v>
      </c>
      <c r="L31" s="83">
        <v>204.1143632898812</v>
      </c>
      <c r="M31" s="83">
        <v>206.97529789645051</v>
      </c>
      <c r="N31" s="83">
        <v>140.46059322435252</v>
      </c>
      <c r="O31" s="83">
        <v>134.1457247316622</v>
      </c>
      <c r="P31" s="83">
        <v>120.00381501038953</v>
      </c>
      <c r="Q31" s="83">
        <v>81.210869121878574</v>
      </c>
    </row>
    <row r="32" spans="1:17" x14ac:dyDescent="0.25">
      <c r="A32" s="84" t="s">
        <v>28</v>
      </c>
      <c r="B32" s="83">
        <v>93.42822359763197</v>
      </c>
      <c r="C32" s="83">
        <v>82.725650246342155</v>
      </c>
      <c r="D32" s="83">
        <v>95.490688942347475</v>
      </c>
      <c r="E32" s="83">
        <v>105.9865447979999</v>
      </c>
      <c r="F32" s="83">
        <v>133.70362061994103</v>
      </c>
      <c r="G32" s="83">
        <v>137.60779113674192</v>
      </c>
      <c r="H32" s="83">
        <v>109.70527068811609</v>
      </c>
      <c r="I32" s="83">
        <v>123.96554799013984</v>
      </c>
      <c r="J32" s="83">
        <v>107.10027115757028</v>
      </c>
      <c r="K32" s="83">
        <v>90.2608351760788</v>
      </c>
      <c r="L32" s="83">
        <v>78.851934236477931</v>
      </c>
      <c r="M32" s="83">
        <v>79.929560352489972</v>
      </c>
      <c r="N32" s="83">
        <v>90.74687294863395</v>
      </c>
      <c r="O32" s="83">
        <v>101.88125563231624</v>
      </c>
      <c r="P32" s="83">
        <v>106.44443240107653</v>
      </c>
      <c r="Q32" s="83">
        <v>115.07812056894734</v>
      </c>
    </row>
    <row r="33" spans="1:17" x14ac:dyDescent="0.25">
      <c r="A33" s="84" t="s">
        <v>66</v>
      </c>
      <c r="B33" s="83">
        <v>4171.628906015565</v>
      </c>
      <c r="C33" s="83">
        <v>4040.3239763524598</v>
      </c>
      <c r="D33" s="83">
        <v>4008.7994992226936</v>
      </c>
      <c r="E33" s="83">
        <v>4385.0281509581437</v>
      </c>
      <c r="F33" s="83">
        <v>4530.2924666670524</v>
      </c>
      <c r="G33" s="83">
        <v>4412.2513832307523</v>
      </c>
      <c r="H33" s="83">
        <v>4661.1278098503708</v>
      </c>
      <c r="I33" s="83">
        <v>4951.9267562308241</v>
      </c>
      <c r="J33" s="83">
        <v>5079.5704460182369</v>
      </c>
      <c r="K33" s="83">
        <v>4339.8343709751025</v>
      </c>
      <c r="L33" s="83">
        <v>4941.3626398556598</v>
      </c>
      <c r="M33" s="83">
        <v>5148.8580015177495</v>
      </c>
      <c r="N33" s="83">
        <v>5115.9441268163127</v>
      </c>
      <c r="O33" s="83">
        <v>5153.3121493552781</v>
      </c>
      <c r="P33" s="83">
        <v>5040.416214791152</v>
      </c>
      <c r="Q33" s="83">
        <v>5282.3447391646214</v>
      </c>
    </row>
    <row r="34" spans="1:17" x14ac:dyDescent="0.25">
      <c r="A34" s="84" t="s">
        <v>25</v>
      </c>
      <c r="B34" s="83">
        <v>1473.6521351150479</v>
      </c>
      <c r="C34" s="83">
        <v>1349.2682102999936</v>
      </c>
      <c r="D34" s="83">
        <v>1310.9059043054758</v>
      </c>
      <c r="E34" s="83">
        <v>1265.1397094209876</v>
      </c>
      <c r="F34" s="83">
        <v>1351.9904656607032</v>
      </c>
      <c r="G34" s="83">
        <v>1354.4153464599108</v>
      </c>
      <c r="H34" s="83">
        <v>1377.8779956102724</v>
      </c>
      <c r="I34" s="83">
        <v>1176.8350373344565</v>
      </c>
      <c r="J34" s="83">
        <v>1288.0569731884059</v>
      </c>
      <c r="K34" s="83">
        <v>1005.7543266830279</v>
      </c>
      <c r="L34" s="83">
        <v>1278.4226001179654</v>
      </c>
      <c r="M34" s="83">
        <v>1291.2142587497915</v>
      </c>
      <c r="N34" s="83">
        <v>1304.5252033115314</v>
      </c>
      <c r="O34" s="83">
        <v>1208.1284551413023</v>
      </c>
      <c r="P34" s="83">
        <v>1210.3034154924712</v>
      </c>
      <c r="Q34" s="83">
        <v>1331.8377856444579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186.79884082825191</v>
      </c>
      <c r="F35" s="83">
        <v>267.31360286284519</v>
      </c>
      <c r="G35" s="83">
        <v>389.08069192234916</v>
      </c>
      <c r="H35" s="83">
        <v>349.58492876987935</v>
      </c>
      <c r="I35" s="83">
        <v>551.46266843076262</v>
      </c>
      <c r="J35" s="83">
        <v>493.10512673228607</v>
      </c>
      <c r="K35" s="83">
        <v>514.30884200875221</v>
      </c>
      <c r="L35" s="83">
        <v>486.01944257851972</v>
      </c>
      <c r="M35" s="83">
        <v>536.17550132604356</v>
      </c>
      <c r="N35" s="83">
        <v>558.87268045675637</v>
      </c>
      <c r="O35" s="83">
        <v>713.40462468472367</v>
      </c>
      <c r="P35" s="83">
        <v>734.78035019265099</v>
      </c>
      <c r="Q35" s="83">
        <v>743.39033764888768</v>
      </c>
    </row>
    <row r="36" spans="1:17" x14ac:dyDescent="0.25">
      <c r="A36" s="82" t="s">
        <v>21</v>
      </c>
      <c r="B36" s="81">
        <v>5778.8984329169352</v>
      </c>
      <c r="C36" s="81">
        <v>6126.2975764950997</v>
      </c>
      <c r="D36" s="81">
        <v>6166.2798409582392</v>
      </c>
      <c r="E36" s="81">
        <v>6426.1072904968214</v>
      </c>
      <c r="F36" s="81">
        <v>6726.4984481327201</v>
      </c>
      <c r="G36" s="81">
        <v>6874.4231790382819</v>
      </c>
      <c r="H36" s="81">
        <v>6936.2993921845073</v>
      </c>
      <c r="I36" s="81">
        <v>7028.7666049833424</v>
      </c>
      <c r="J36" s="81">
        <v>7099.9015271835233</v>
      </c>
      <c r="K36" s="81">
        <v>5931.0650411297984</v>
      </c>
      <c r="L36" s="81">
        <v>6697.515011847031</v>
      </c>
      <c r="M36" s="81">
        <v>7093.796791416471</v>
      </c>
      <c r="N36" s="81">
        <v>6938.1878156572102</v>
      </c>
      <c r="O36" s="81">
        <v>6874.2882695574326</v>
      </c>
      <c r="P36" s="81">
        <v>7218.9560583463744</v>
      </c>
      <c r="Q36" s="81">
        <v>7068.5922535918889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0.99999999999999989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1.0000000000000002</v>
      </c>
    </row>
    <row r="41" spans="1:17" x14ac:dyDescent="0.25">
      <c r="A41" s="76" t="s">
        <v>83</v>
      </c>
      <c r="B41" s="75">
        <f t="shared" ref="B41:Q41" si="9">IF(B6=0,0,B6/B$5)</f>
        <v>1.7068508814785704E-2</v>
      </c>
      <c r="C41" s="75">
        <f t="shared" si="9"/>
        <v>1.7238102240247168E-2</v>
      </c>
      <c r="D41" s="75">
        <f t="shared" si="9"/>
        <v>1.7295986955192754E-2</v>
      </c>
      <c r="E41" s="75">
        <f t="shared" si="9"/>
        <v>1.4256933011748001E-2</v>
      </c>
      <c r="F41" s="75">
        <f t="shared" si="9"/>
        <v>1.4600066382531139E-2</v>
      </c>
      <c r="G41" s="75">
        <f t="shared" si="9"/>
        <v>1.4506623919283682E-2</v>
      </c>
      <c r="H41" s="75">
        <f t="shared" si="9"/>
        <v>1.4618594226343313E-2</v>
      </c>
      <c r="I41" s="75">
        <f t="shared" si="9"/>
        <v>1.5025433099667234E-2</v>
      </c>
      <c r="J41" s="75">
        <f t="shared" si="9"/>
        <v>1.4403562093575711E-2</v>
      </c>
      <c r="K41" s="75">
        <f t="shared" si="9"/>
        <v>1.4361235328844592E-2</v>
      </c>
      <c r="L41" s="75">
        <f t="shared" si="9"/>
        <v>1.4053456043637712E-2</v>
      </c>
      <c r="M41" s="75">
        <f t="shared" si="9"/>
        <v>1.3968980988395189E-2</v>
      </c>
      <c r="N41" s="75">
        <f t="shared" si="9"/>
        <v>1.4111044524992612E-2</v>
      </c>
      <c r="O41" s="75">
        <f t="shared" si="9"/>
        <v>1.4208755433249192E-2</v>
      </c>
      <c r="P41" s="75">
        <f t="shared" si="9"/>
        <v>1.4081955319003804E-2</v>
      </c>
      <c r="Q41" s="75">
        <f t="shared" si="9"/>
        <v>1.4044669807812309E-2</v>
      </c>
    </row>
    <row r="42" spans="1:17" x14ac:dyDescent="0.25">
      <c r="A42" s="76" t="s">
        <v>82</v>
      </c>
      <c r="B42" s="75">
        <f t="shared" ref="B42:Q42" si="10">IF(B7=0,0,B7/B$5)</f>
        <v>5.9981901741876552E-3</v>
      </c>
      <c r="C42" s="75">
        <f t="shared" si="10"/>
        <v>6.0921503473927701E-3</v>
      </c>
      <c r="D42" s="75">
        <f t="shared" si="10"/>
        <v>6.1742407557844169E-3</v>
      </c>
      <c r="E42" s="75">
        <f t="shared" si="10"/>
        <v>5.9375420087925826E-3</v>
      </c>
      <c r="F42" s="75">
        <f t="shared" si="10"/>
        <v>5.896082997842108E-3</v>
      </c>
      <c r="G42" s="75">
        <f t="shared" si="10"/>
        <v>6.0619047339287441E-3</v>
      </c>
      <c r="H42" s="75">
        <f t="shared" si="10"/>
        <v>6.0656933490684109E-3</v>
      </c>
      <c r="I42" s="75">
        <f t="shared" si="10"/>
        <v>6.3358723787280162E-3</v>
      </c>
      <c r="J42" s="75">
        <f t="shared" si="10"/>
        <v>6.4221847281666165E-3</v>
      </c>
      <c r="K42" s="75">
        <f t="shared" si="10"/>
        <v>6.5808459880383786E-3</v>
      </c>
      <c r="L42" s="75">
        <f t="shared" si="10"/>
        <v>6.5247181875676651E-3</v>
      </c>
      <c r="M42" s="75">
        <f t="shared" si="10"/>
        <v>6.5014084410916564E-3</v>
      </c>
      <c r="N42" s="75">
        <f t="shared" si="10"/>
        <v>6.6134870544183513E-3</v>
      </c>
      <c r="O42" s="75">
        <f t="shared" si="10"/>
        <v>6.632326402161515E-3</v>
      </c>
      <c r="P42" s="75">
        <f t="shared" si="10"/>
        <v>6.5670530693638547E-3</v>
      </c>
      <c r="Q42" s="75">
        <f t="shared" si="10"/>
        <v>6.6535903172170018E-3</v>
      </c>
    </row>
    <row r="43" spans="1:17" x14ac:dyDescent="0.25">
      <c r="A43" s="76" t="s">
        <v>81</v>
      </c>
      <c r="B43" s="75">
        <f t="shared" ref="B43:Q43" si="11">IF(B8=0,0,B8/B$5)</f>
        <v>4.615205162853446E-2</v>
      </c>
      <c r="C43" s="75">
        <f t="shared" si="11"/>
        <v>4.6501113831665289E-2</v>
      </c>
      <c r="D43" s="75">
        <f t="shared" si="11"/>
        <v>4.6451617312960845E-2</v>
      </c>
      <c r="E43" s="75">
        <f t="shared" si="11"/>
        <v>4.116821377931041E-2</v>
      </c>
      <c r="F43" s="75">
        <f t="shared" si="11"/>
        <v>4.2002449013101552E-2</v>
      </c>
      <c r="G43" s="75">
        <f t="shared" si="11"/>
        <v>4.138263732962439E-2</v>
      </c>
      <c r="H43" s="75">
        <f t="shared" si="11"/>
        <v>4.1623523696025101E-2</v>
      </c>
      <c r="I43" s="75">
        <f t="shared" si="11"/>
        <v>4.1847782225568321E-2</v>
      </c>
      <c r="J43" s="75">
        <f t="shared" si="11"/>
        <v>4.0762518022866227E-2</v>
      </c>
      <c r="K43" s="75">
        <f t="shared" si="11"/>
        <v>4.0225688982599511E-2</v>
      </c>
      <c r="L43" s="75">
        <f t="shared" si="11"/>
        <v>3.9932141371536396E-2</v>
      </c>
      <c r="M43" s="75">
        <f t="shared" si="11"/>
        <v>3.9773838753796364E-2</v>
      </c>
      <c r="N43" s="75">
        <f t="shared" si="11"/>
        <v>3.9888956849059992E-2</v>
      </c>
      <c r="O43" s="75">
        <f t="shared" si="11"/>
        <v>4.0114773177613208E-2</v>
      </c>
      <c r="P43" s="75">
        <f t="shared" si="11"/>
        <v>3.9922058548620014E-2</v>
      </c>
      <c r="Q43" s="75">
        <f t="shared" si="11"/>
        <v>3.9748521444387792E-2</v>
      </c>
    </row>
    <row r="44" spans="1:17" x14ac:dyDescent="0.25">
      <c r="A44" s="76" t="s">
        <v>80</v>
      </c>
      <c r="B44" s="75">
        <f t="shared" ref="B44:Q44" si="12">IF(B9=0,0,B9/B$5)</f>
        <v>2.7510496140208687E-2</v>
      </c>
      <c r="C44" s="75">
        <f t="shared" si="12"/>
        <v>2.7995157538000828E-2</v>
      </c>
      <c r="D44" s="75">
        <f t="shared" si="12"/>
        <v>2.8345983393758007E-2</v>
      </c>
      <c r="E44" s="75">
        <f t="shared" si="12"/>
        <v>2.9013585230852373E-2</v>
      </c>
      <c r="F44" s="75">
        <f t="shared" si="12"/>
        <v>2.8917226033617027E-2</v>
      </c>
      <c r="G44" s="75">
        <f t="shared" si="12"/>
        <v>3.0004402869759462E-2</v>
      </c>
      <c r="H44" s="75">
        <f t="shared" si="12"/>
        <v>2.9355495006500473E-2</v>
      </c>
      <c r="I44" s="75">
        <f t="shared" si="12"/>
        <v>3.0985097557413847E-2</v>
      </c>
      <c r="J44" s="75">
        <f t="shared" si="12"/>
        <v>3.1405808802761372E-2</v>
      </c>
      <c r="K44" s="75">
        <f t="shared" si="12"/>
        <v>3.3174979295401315E-2</v>
      </c>
      <c r="L44" s="75">
        <f t="shared" si="12"/>
        <v>3.3091723986422301E-2</v>
      </c>
      <c r="M44" s="75">
        <f t="shared" si="12"/>
        <v>3.3188700650848335E-2</v>
      </c>
      <c r="N44" s="75">
        <f t="shared" si="12"/>
        <v>3.3539198660703047E-2</v>
      </c>
      <c r="O44" s="75">
        <f t="shared" si="12"/>
        <v>3.3676326933684046E-2</v>
      </c>
      <c r="P44" s="75">
        <f t="shared" si="12"/>
        <v>3.403302197786031E-2</v>
      </c>
      <c r="Q44" s="75">
        <f t="shared" si="12"/>
        <v>3.4479023901668952E-2</v>
      </c>
    </row>
    <row r="45" spans="1:17" x14ac:dyDescent="0.25">
      <c r="A45" s="76" t="s">
        <v>79</v>
      </c>
      <c r="B45" s="75">
        <f t="shared" ref="B45:Q45" si="13">IF(B10=0,0,B10/B$5)</f>
        <v>3.4246648661384986E-2</v>
      </c>
      <c r="C45" s="75">
        <f t="shared" si="13"/>
        <v>3.4593217160377651E-2</v>
      </c>
      <c r="D45" s="75">
        <f t="shared" si="13"/>
        <v>3.4647295740627096E-2</v>
      </c>
      <c r="E45" s="75">
        <f t="shared" si="13"/>
        <v>2.9734405572050163E-2</v>
      </c>
      <c r="F45" s="75">
        <f t="shared" si="13"/>
        <v>3.0146892009338389E-2</v>
      </c>
      <c r="G45" s="75">
        <f t="shared" si="13"/>
        <v>3.0589644415934366E-2</v>
      </c>
      <c r="H45" s="75">
        <f t="shared" si="13"/>
        <v>3.057510825929436E-2</v>
      </c>
      <c r="I45" s="75">
        <f t="shared" si="13"/>
        <v>3.1674071024709614E-2</v>
      </c>
      <c r="J45" s="75">
        <f t="shared" si="13"/>
        <v>3.0521943549501353E-2</v>
      </c>
      <c r="K45" s="75">
        <f t="shared" si="13"/>
        <v>3.1378257197753862E-2</v>
      </c>
      <c r="L45" s="75">
        <f t="shared" si="13"/>
        <v>3.0713908295375261E-2</v>
      </c>
      <c r="M45" s="75">
        <f t="shared" si="13"/>
        <v>3.0488945120278801E-2</v>
      </c>
      <c r="N45" s="75">
        <f t="shared" si="13"/>
        <v>3.0834894336472907E-2</v>
      </c>
      <c r="O45" s="75">
        <f t="shared" si="13"/>
        <v>3.0883539040304234E-2</v>
      </c>
      <c r="P45" s="75">
        <f t="shared" si="13"/>
        <v>2.9711173267636216E-2</v>
      </c>
      <c r="Q45" s="75">
        <f t="shared" si="13"/>
        <v>2.9891267987427268E-2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0.25491602438993105</v>
      </c>
      <c r="C46" s="73">
        <f t="shared" si="14"/>
        <v>0.25394376136327607</v>
      </c>
      <c r="D46" s="73">
        <f t="shared" si="14"/>
        <v>0.25454101098645826</v>
      </c>
      <c r="E46" s="73">
        <f t="shared" si="14"/>
        <v>0.26792777688292585</v>
      </c>
      <c r="F46" s="73">
        <f t="shared" si="14"/>
        <v>0.27984179712293256</v>
      </c>
      <c r="G46" s="73">
        <f t="shared" si="14"/>
        <v>0.29819704252208573</v>
      </c>
      <c r="H46" s="73">
        <f t="shared" si="14"/>
        <v>0.28878773508275768</v>
      </c>
      <c r="I46" s="73">
        <f t="shared" si="14"/>
        <v>0.29850432306411429</v>
      </c>
      <c r="J46" s="73">
        <f t="shared" si="14"/>
        <v>0.29633120405000341</v>
      </c>
      <c r="K46" s="73">
        <f t="shared" si="14"/>
        <v>0.3213215988305464</v>
      </c>
      <c r="L46" s="73">
        <f t="shared" si="14"/>
        <v>0.31603612353026245</v>
      </c>
      <c r="M46" s="73">
        <f t="shared" si="14"/>
        <v>0.30148122395478361</v>
      </c>
      <c r="N46" s="73">
        <f t="shared" si="14"/>
        <v>0.30665147760913181</v>
      </c>
      <c r="O46" s="73">
        <f t="shared" si="14"/>
        <v>0.31173311061264808</v>
      </c>
      <c r="P46" s="73">
        <f t="shared" si="14"/>
        <v>0.30912596860575919</v>
      </c>
      <c r="Q46" s="73">
        <f t="shared" si="14"/>
        <v>0.30984937115489614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0.61410808019096752</v>
      </c>
      <c r="C47" s="71">
        <f t="shared" si="15"/>
        <v>0.61363649751904026</v>
      </c>
      <c r="D47" s="71">
        <f t="shared" si="15"/>
        <v>0.61254386485521861</v>
      </c>
      <c r="E47" s="71">
        <f t="shared" si="15"/>
        <v>0.61196154351432064</v>
      </c>
      <c r="F47" s="71">
        <f t="shared" si="15"/>
        <v>0.5985954864406372</v>
      </c>
      <c r="G47" s="71">
        <f t="shared" si="15"/>
        <v>0.5792577442093837</v>
      </c>
      <c r="H47" s="71">
        <f t="shared" si="15"/>
        <v>0.5889738503800106</v>
      </c>
      <c r="I47" s="71">
        <f t="shared" si="15"/>
        <v>0.57562742064979866</v>
      </c>
      <c r="J47" s="71">
        <f t="shared" si="15"/>
        <v>0.58015277875312521</v>
      </c>
      <c r="K47" s="71">
        <f t="shared" si="15"/>
        <v>0.5529573943768159</v>
      </c>
      <c r="L47" s="71">
        <f t="shared" si="15"/>
        <v>0.5596479285851983</v>
      </c>
      <c r="M47" s="71">
        <f t="shared" si="15"/>
        <v>0.57459690209080605</v>
      </c>
      <c r="N47" s="71">
        <f t="shared" si="15"/>
        <v>0.56836094096522127</v>
      </c>
      <c r="O47" s="71">
        <f t="shared" si="15"/>
        <v>0.56275116840033967</v>
      </c>
      <c r="P47" s="71">
        <f t="shared" si="15"/>
        <v>0.56655876921175663</v>
      </c>
      <c r="Q47" s="71">
        <f t="shared" si="15"/>
        <v>0.56533355538659069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7477.123851722472</v>
      </c>
      <c r="C5" s="96">
        <v>5663.2783301259478</v>
      </c>
      <c r="D5" s="96">
        <v>5176.6202718915129</v>
      </c>
      <c r="E5" s="96">
        <v>3300.456367728324</v>
      </c>
      <c r="F5" s="96">
        <v>3645.2317006637277</v>
      </c>
      <c r="G5" s="96">
        <v>3118.9630505533032</v>
      </c>
      <c r="H5" s="96">
        <v>3199.2589966983473</v>
      </c>
      <c r="I5" s="96">
        <v>3541.5738856893604</v>
      </c>
      <c r="J5" s="96">
        <v>4143.7334962616396</v>
      </c>
      <c r="K5" s="96">
        <v>2807.0614131405478</v>
      </c>
      <c r="L5" s="96">
        <v>3286.1949504295767</v>
      </c>
      <c r="M5" s="96">
        <v>2765.7284417023134</v>
      </c>
      <c r="N5" s="96">
        <v>2630.6199577015409</v>
      </c>
      <c r="O5" s="96">
        <v>2711.9846389636245</v>
      </c>
      <c r="P5" s="96">
        <v>2616.7840090678101</v>
      </c>
      <c r="Q5" s="96">
        <v>2659.9370826589734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768.04868664892751</v>
      </c>
      <c r="C10" s="158">
        <v>697.93810177014166</v>
      </c>
      <c r="D10" s="158">
        <v>663.25396773376826</v>
      </c>
      <c r="E10" s="158">
        <v>474.10434935604974</v>
      </c>
      <c r="F10" s="158">
        <v>491.95315572545746</v>
      </c>
      <c r="G10" s="158">
        <v>479.69597650448202</v>
      </c>
      <c r="H10" s="158">
        <v>511.6685665642118</v>
      </c>
      <c r="I10" s="158">
        <v>574.50800014321385</v>
      </c>
      <c r="J10" s="158">
        <v>472.64422566050251</v>
      </c>
      <c r="K10" s="158">
        <v>387.83702498360935</v>
      </c>
      <c r="L10" s="158">
        <v>427.42225586855278</v>
      </c>
      <c r="M10" s="158">
        <v>409.0026504347922</v>
      </c>
      <c r="N10" s="158">
        <v>406.83764757150084</v>
      </c>
      <c r="O10" s="158">
        <v>400.89727447111267</v>
      </c>
      <c r="P10" s="158">
        <v>335.77415999960715</v>
      </c>
      <c r="Q10" s="158">
        <v>345.78075899822852</v>
      </c>
    </row>
    <row r="11" spans="1:17" x14ac:dyDescent="0.25">
      <c r="A11" s="92" t="s">
        <v>125</v>
      </c>
      <c r="B11" s="91">
        <v>370.87880719636922</v>
      </c>
      <c r="C11" s="91">
        <v>365.62725070284193</v>
      </c>
      <c r="D11" s="91">
        <v>368.21417709384673</v>
      </c>
      <c r="E11" s="91">
        <v>220.67094543567725</v>
      </c>
      <c r="F11" s="91">
        <v>228.69584741210858</v>
      </c>
      <c r="G11" s="91">
        <v>223.40151676973895</v>
      </c>
      <c r="H11" s="91">
        <v>238.17689645750065</v>
      </c>
      <c r="I11" s="91">
        <v>267.15801654960029</v>
      </c>
      <c r="J11" s="91">
        <v>219.66465516253803</v>
      </c>
      <c r="K11" s="91">
        <v>178.8470672004905</v>
      </c>
      <c r="L11" s="91">
        <v>198.07880681845523</v>
      </c>
      <c r="M11" s="91">
        <v>190.30282555352071</v>
      </c>
      <c r="N11" s="91">
        <v>189.47018377818819</v>
      </c>
      <c r="O11" s="91">
        <v>186.89918772505052</v>
      </c>
      <c r="P11" s="91">
        <v>156.48008500897231</v>
      </c>
      <c r="Q11" s="91">
        <v>161.06276679388574</v>
      </c>
    </row>
    <row r="12" spans="1:17" x14ac:dyDescent="0.25">
      <c r="A12" s="92" t="s">
        <v>26</v>
      </c>
      <c r="B12" s="91">
        <v>397.16987945255829</v>
      </c>
      <c r="C12" s="91">
        <v>332.31085106729978</v>
      </c>
      <c r="D12" s="91">
        <v>295.03979063992153</v>
      </c>
      <c r="E12" s="91">
        <v>253.43340392037248</v>
      </c>
      <c r="F12" s="91">
        <v>263.25730831334891</v>
      </c>
      <c r="G12" s="91">
        <v>256.29445973474304</v>
      </c>
      <c r="H12" s="91">
        <v>273.49167010671118</v>
      </c>
      <c r="I12" s="91">
        <v>307.34998359361362</v>
      </c>
      <c r="J12" s="91">
        <v>252.97957049796449</v>
      </c>
      <c r="K12" s="91">
        <v>208.98995778311888</v>
      </c>
      <c r="L12" s="91">
        <v>229.34344905009755</v>
      </c>
      <c r="M12" s="91">
        <v>218.6998248812715</v>
      </c>
      <c r="N12" s="91">
        <v>217.36746379331262</v>
      </c>
      <c r="O12" s="91">
        <v>213.99808674606214</v>
      </c>
      <c r="P12" s="91">
        <v>179.29407499063484</v>
      </c>
      <c r="Q12" s="91">
        <v>184.71799220434278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2712.1623236103555</v>
      </c>
      <c r="C15" s="204">
        <v>1375.1130358334035</v>
      </c>
      <c r="D15" s="204">
        <v>1208.2694767000785</v>
      </c>
      <c r="E15" s="204">
        <v>1074.3816999282292</v>
      </c>
      <c r="F15" s="204">
        <v>945.33400742041749</v>
      </c>
      <c r="G15" s="204">
        <v>994.7669949920022</v>
      </c>
      <c r="H15" s="204">
        <v>1122.3303027415586</v>
      </c>
      <c r="I15" s="204">
        <v>1250.6704964746625</v>
      </c>
      <c r="J15" s="204">
        <v>1836.9956106397697</v>
      </c>
      <c r="K15" s="204">
        <v>1090.9212140539873</v>
      </c>
      <c r="L15" s="204">
        <v>1408.9335036946543</v>
      </c>
      <c r="M15" s="204">
        <v>1052.4528365758729</v>
      </c>
      <c r="N15" s="204">
        <v>1014.1729113568715</v>
      </c>
      <c r="O15" s="204">
        <v>1001.9358767506334</v>
      </c>
      <c r="P15" s="204">
        <v>951.00970592010492</v>
      </c>
      <c r="Q15" s="204">
        <v>985.13970792386817</v>
      </c>
    </row>
    <row r="16" spans="1:17" x14ac:dyDescent="0.25">
      <c r="A16" s="88" t="s">
        <v>33</v>
      </c>
      <c r="B16" s="87">
        <v>63.70870050550662</v>
      </c>
      <c r="C16" s="87">
        <v>56.755717645043532</v>
      </c>
      <c r="D16" s="87">
        <v>43.412493017478418</v>
      </c>
      <c r="E16" s="87">
        <v>18.05841584412584</v>
      </c>
      <c r="F16" s="87">
        <v>17.235446736446733</v>
      </c>
      <c r="G16" s="87">
        <v>21.737793157300942</v>
      </c>
      <c r="H16" s="87">
        <v>172.71025613705061</v>
      </c>
      <c r="I16" s="87">
        <v>72.401352819659692</v>
      </c>
      <c r="J16" s="87">
        <v>32.270105741937073</v>
      </c>
      <c r="K16" s="87">
        <v>28.096692977302045</v>
      </c>
      <c r="L16" s="87">
        <v>30.148708364313951</v>
      </c>
      <c r="M16" s="87">
        <v>29.852459722175784</v>
      </c>
      <c r="N16" s="87">
        <v>21.047936240468029</v>
      </c>
      <c r="O16" s="87">
        <v>30.756352180545985</v>
      </c>
      <c r="P16" s="87">
        <v>33.06074366440501</v>
      </c>
      <c r="Q16" s="87">
        <v>8.7618468611530549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53.644092183820021</v>
      </c>
      <c r="F17" s="87">
        <v>0</v>
      </c>
      <c r="G17" s="87">
        <v>39.816826706529405</v>
      </c>
      <c r="H17" s="87">
        <v>88.747877286715777</v>
      </c>
      <c r="I17" s="87">
        <v>95.133375150150442</v>
      </c>
      <c r="J17" s="87">
        <v>60.301828228486045</v>
      </c>
      <c r="K17" s="87">
        <v>112.68359348114879</v>
      </c>
      <c r="L17" s="87">
        <v>128.7669181491685</v>
      </c>
      <c r="M17" s="87">
        <v>129.44360516779633</v>
      </c>
      <c r="N17" s="87">
        <v>85.610156887171087</v>
      </c>
      <c r="O17" s="87">
        <v>54.891012634430929</v>
      </c>
      <c r="P17" s="87">
        <v>143.73632828430127</v>
      </c>
      <c r="Q17" s="87">
        <v>190.46258340342868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1.31232430364049E-13</v>
      </c>
      <c r="G18" s="87">
        <v>0</v>
      </c>
      <c r="H18" s="87">
        <v>0</v>
      </c>
      <c r="I18" s="87">
        <v>0</v>
      </c>
      <c r="J18" s="87">
        <v>0</v>
      </c>
      <c r="K18" s="87">
        <v>2.7152649998057297E-13</v>
      </c>
      <c r="L18" s="87">
        <v>2.7271901989576113E-13</v>
      </c>
      <c r="M18" s="87">
        <v>2.6953032133192523E-13</v>
      </c>
      <c r="N18" s="87">
        <v>0</v>
      </c>
      <c r="O18" s="87">
        <v>2.6973081634924612E-13</v>
      </c>
      <c r="P18" s="87">
        <v>0</v>
      </c>
      <c r="Q18" s="87">
        <v>2.6971785290219939E-13</v>
      </c>
    </row>
    <row r="19" spans="1:17" x14ac:dyDescent="0.25">
      <c r="A19" s="88" t="s">
        <v>125</v>
      </c>
      <c r="B19" s="87">
        <v>276.55134332271388</v>
      </c>
      <c r="C19" s="87">
        <v>279.08207620102286</v>
      </c>
      <c r="D19" s="87">
        <v>233.32082910600815</v>
      </c>
      <c r="E19" s="87">
        <v>304.87158902762758</v>
      </c>
      <c r="F19" s="87">
        <v>272.22754289926922</v>
      </c>
      <c r="G19" s="87">
        <v>244.08202735685234</v>
      </c>
      <c r="H19" s="87">
        <v>214.73197718408187</v>
      </c>
      <c r="I19" s="87">
        <v>268.0912510569762</v>
      </c>
      <c r="J19" s="87">
        <v>817.95693926582317</v>
      </c>
      <c r="K19" s="87">
        <v>234.21887928639666</v>
      </c>
      <c r="L19" s="87">
        <v>393.39463174730849</v>
      </c>
      <c r="M19" s="87">
        <v>199.91179026637403</v>
      </c>
      <c r="N19" s="87">
        <v>187.77920434918914</v>
      </c>
      <c r="O19" s="87">
        <v>179.68750040136121</v>
      </c>
      <c r="P19" s="87">
        <v>121.57889885412921</v>
      </c>
      <c r="Q19" s="87">
        <v>116.02869179827341</v>
      </c>
    </row>
    <row r="20" spans="1:17" x14ac:dyDescent="0.25">
      <c r="A20" s="88" t="s">
        <v>29</v>
      </c>
      <c r="B20" s="87">
        <v>73.703466150897825</v>
      </c>
      <c r="C20" s="87">
        <v>78.46030653517586</v>
      </c>
      <c r="D20" s="87">
        <v>61.340674050174535</v>
      </c>
      <c r="E20" s="87">
        <v>35.470226947947488</v>
      </c>
      <c r="F20" s="87">
        <v>24.346281739611015</v>
      </c>
      <c r="G20" s="87">
        <v>24.473098964591312</v>
      </c>
      <c r="H20" s="87">
        <v>27.2595547636285</v>
      </c>
      <c r="I20" s="87">
        <v>21.638218252855697</v>
      </c>
      <c r="J20" s="87">
        <v>36.933204783772815</v>
      </c>
      <c r="K20" s="87">
        <v>25.187807600945142</v>
      </c>
      <c r="L20" s="87">
        <v>25.30117637692646</v>
      </c>
      <c r="M20" s="87">
        <v>16.671783486452124</v>
      </c>
      <c r="N20" s="87">
        <v>8.340475523246079</v>
      </c>
      <c r="O20" s="87">
        <v>8.3424649418602375</v>
      </c>
      <c r="P20" s="87">
        <v>5.5183528376050557</v>
      </c>
      <c r="Q20" s="87">
        <v>5.5604847256314249</v>
      </c>
    </row>
    <row r="21" spans="1:17" x14ac:dyDescent="0.25">
      <c r="A21" s="88" t="s">
        <v>28</v>
      </c>
      <c r="B21" s="87">
        <v>1479.782039897807</v>
      </c>
      <c r="C21" s="87">
        <v>0</v>
      </c>
      <c r="D21" s="87">
        <v>0</v>
      </c>
      <c r="E21" s="87">
        <v>26.684040630348036</v>
      </c>
      <c r="F21" s="87">
        <v>35.782343513856034</v>
      </c>
      <c r="G21" s="87">
        <v>41.780273831550986</v>
      </c>
      <c r="H21" s="87">
        <v>38.679241470948057</v>
      </c>
      <c r="I21" s="87">
        <v>38.710571965236241</v>
      </c>
      <c r="J21" s="87">
        <v>29.665149370559874</v>
      </c>
      <c r="K21" s="87">
        <v>38.499633152005906</v>
      </c>
      <c r="L21" s="87">
        <v>11.771757914250706</v>
      </c>
      <c r="M21" s="87">
        <v>23.827014656275562</v>
      </c>
      <c r="N21" s="87">
        <v>26.43154253896228</v>
      </c>
      <c r="O21" s="87">
        <v>29.523802508069615</v>
      </c>
      <c r="P21" s="87">
        <v>26.918721035296162</v>
      </c>
      <c r="Q21" s="87">
        <v>26.456413611829589</v>
      </c>
    </row>
    <row r="22" spans="1:17" x14ac:dyDescent="0.25">
      <c r="A22" s="88" t="s">
        <v>26</v>
      </c>
      <c r="B22" s="87">
        <v>792.90185398675283</v>
      </c>
      <c r="C22" s="87">
        <v>938.45631586023001</v>
      </c>
      <c r="D22" s="87">
        <v>849.07948524094115</v>
      </c>
      <c r="E22" s="87">
        <v>634.63692186074059</v>
      </c>
      <c r="F22" s="87">
        <v>595.74239253123437</v>
      </c>
      <c r="G22" s="87">
        <v>622.83798222668577</v>
      </c>
      <c r="H22" s="87">
        <v>580.2013958991339</v>
      </c>
      <c r="I22" s="87">
        <v>754.35842328331</v>
      </c>
      <c r="J22" s="87">
        <v>858.76597214476431</v>
      </c>
      <c r="K22" s="87">
        <v>651.14007795630221</v>
      </c>
      <c r="L22" s="87">
        <v>818.69125850126738</v>
      </c>
      <c r="M22" s="87">
        <v>651.70218091660718</v>
      </c>
      <c r="N22" s="87">
        <v>683.48127125115411</v>
      </c>
      <c r="O22" s="87">
        <v>697.28773531966021</v>
      </c>
      <c r="P22" s="87">
        <v>619.19846306348984</v>
      </c>
      <c r="Q22" s="87">
        <v>636.99253630872988</v>
      </c>
    </row>
    <row r="23" spans="1:17" x14ac:dyDescent="0.25">
      <c r="A23" s="88" t="s">
        <v>25</v>
      </c>
      <c r="B23" s="87">
        <v>25.514919746677624</v>
      </c>
      <c r="C23" s="87">
        <v>22.358619591931209</v>
      </c>
      <c r="D23" s="87">
        <v>21.115995285476199</v>
      </c>
      <c r="E23" s="87">
        <v>0</v>
      </c>
      <c r="F23" s="87">
        <v>0</v>
      </c>
      <c r="G23" s="87">
        <v>3.8992748491518459E-2</v>
      </c>
      <c r="H23" s="87">
        <v>0</v>
      </c>
      <c r="I23" s="87">
        <v>0</v>
      </c>
      <c r="J23" s="87">
        <v>0</v>
      </c>
      <c r="K23" s="87">
        <v>0</v>
      </c>
      <c r="L23" s="87">
        <v>0.20158699651485323</v>
      </c>
      <c r="M23" s="87">
        <v>0.39843591388832705</v>
      </c>
      <c r="N23" s="87">
        <v>0.75755113655269701</v>
      </c>
      <c r="O23" s="87">
        <v>1.2361017018418698</v>
      </c>
      <c r="P23" s="87">
        <v>0.87054273870377441</v>
      </c>
      <c r="Q23" s="87">
        <v>0.87715121482188663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1.0164134336197179</v>
      </c>
      <c r="F24" s="87">
        <v>0</v>
      </c>
      <c r="G24" s="87">
        <v>0</v>
      </c>
      <c r="H24" s="87">
        <v>0</v>
      </c>
      <c r="I24" s="87">
        <v>0.3373039464743437</v>
      </c>
      <c r="J24" s="87">
        <v>1.1024111044263587</v>
      </c>
      <c r="K24" s="87">
        <v>1.0945295998863533</v>
      </c>
      <c r="L24" s="87">
        <v>0.65746564490370174</v>
      </c>
      <c r="M24" s="87">
        <v>0.64556644630339122</v>
      </c>
      <c r="N24" s="87">
        <v>0.72477343012807471</v>
      </c>
      <c r="O24" s="87">
        <v>0.2109070628630943</v>
      </c>
      <c r="P24" s="87">
        <v>0.12765544217460964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2605.0004524143833</v>
      </c>
      <c r="C26" s="204">
        <v>2405.1520511611398</v>
      </c>
      <c r="D26" s="204">
        <v>2232.1363171307285</v>
      </c>
      <c r="E26" s="204">
        <v>1391.104628595943</v>
      </c>
      <c r="F26" s="204">
        <v>1882.004227162425</v>
      </c>
      <c r="G26" s="204">
        <v>1324.4957679207355</v>
      </c>
      <c r="H26" s="204">
        <v>1231.1336913276916</v>
      </c>
      <c r="I26" s="204">
        <v>1356.4508053274126</v>
      </c>
      <c r="J26" s="204">
        <v>1464.9152176020784</v>
      </c>
      <c r="K26" s="204">
        <v>1084.9203181007708</v>
      </c>
      <c r="L26" s="204">
        <v>1168.9249750779522</v>
      </c>
      <c r="M26" s="204">
        <v>1058.5480544339614</v>
      </c>
      <c r="N26" s="204">
        <v>976.8024671330229</v>
      </c>
      <c r="O26" s="204">
        <v>1086.7062498036858</v>
      </c>
      <c r="P26" s="204">
        <v>1112.803320637772</v>
      </c>
      <c r="Q26" s="204">
        <v>1114.7812764158375</v>
      </c>
    </row>
    <row r="27" spans="1:17" x14ac:dyDescent="0.25">
      <c r="A27" s="152" t="s">
        <v>332</v>
      </c>
      <c r="B27" s="151">
        <v>2605.0004524143833</v>
      </c>
      <c r="C27" s="151">
        <v>2405.1520511611398</v>
      </c>
      <c r="D27" s="151">
        <v>2232.1363171307285</v>
      </c>
      <c r="E27" s="151">
        <v>1391.104628595943</v>
      </c>
      <c r="F27" s="151">
        <v>1882.004227162425</v>
      </c>
      <c r="G27" s="151">
        <v>1324.4957679207355</v>
      </c>
      <c r="H27" s="151">
        <v>1231.1336913276916</v>
      </c>
      <c r="I27" s="151">
        <v>1356.4508053274126</v>
      </c>
      <c r="J27" s="151">
        <v>1464.9152176020784</v>
      </c>
      <c r="K27" s="151">
        <v>1084.9203181007708</v>
      </c>
      <c r="L27" s="151">
        <v>1168.9249750779522</v>
      </c>
      <c r="M27" s="151">
        <v>1058.5480544339614</v>
      </c>
      <c r="N27" s="151">
        <v>976.8024671330229</v>
      </c>
      <c r="O27" s="151">
        <v>1086.7062498036858</v>
      </c>
      <c r="P27" s="151">
        <v>1112.803320637772</v>
      </c>
      <c r="Q27" s="151">
        <v>1114.7812764158375</v>
      </c>
    </row>
    <row r="28" spans="1:17" x14ac:dyDescent="0.25">
      <c r="A28" s="154" t="s">
        <v>33</v>
      </c>
      <c r="B28" s="83">
        <v>197.56754384589834</v>
      </c>
      <c r="C28" s="83">
        <v>252.08112259749936</v>
      </c>
      <c r="D28" s="83">
        <v>262.39251354476278</v>
      </c>
      <c r="E28" s="83">
        <v>368.37626580698156</v>
      </c>
      <c r="F28" s="83">
        <v>794.33593679037415</v>
      </c>
      <c r="G28" s="83">
        <v>323.23693673710829</v>
      </c>
      <c r="H28" s="83">
        <v>211.86452640207551</v>
      </c>
      <c r="I28" s="83">
        <v>232.286380216629</v>
      </c>
      <c r="J28" s="83">
        <v>233.97298354313057</v>
      </c>
      <c r="K28" s="83">
        <v>204.46543912454632</v>
      </c>
      <c r="L28" s="83">
        <v>209.97049681837586</v>
      </c>
      <c r="M28" s="83">
        <v>258.29663927739318</v>
      </c>
      <c r="N28" s="83">
        <v>200.79348526212365</v>
      </c>
      <c r="O28" s="83">
        <v>259.53880432240436</v>
      </c>
      <c r="P28" s="83">
        <v>242.47400934291881</v>
      </c>
      <c r="Q28" s="83">
        <v>232.22740779722571</v>
      </c>
    </row>
    <row r="29" spans="1:17" x14ac:dyDescent="0.25">
      <c r="A29" s="154" t="s">
        <v>30</v>
      </c>
      <c r="B29" s="83">
        <v>583.67001626343722</v>
      </c>
      <c r="C29" s="83">
        <v>591.27995173490729</v>
      </c>
      <c r="D29" s="83">
        <v>422.36880558744997</v>
      </c>
      <c r="E29" s="83">
        <v>79.272464813285595</v>
      </c>
      <c r="F29" s="83">
        <v>77.910073477800594</v>
      </c>
      <c r="G29" s="83">
        <v>46.955357044710503</v>
      </c>
      <c r="H29" s="83">
        <v>46.309662212283122</v>
      </c>
      <c r="I29" s="83">
        <v>178.0460887069749</v>
      </c>
      <c r="J29" s="83">
        <v>117.20851563872247</v>
      </c>
      <c r="K29" s="83">
        <v>89.495102180214275</v>
      </c>
      <c r="L29" s="83">
        <v>113.23287745121532</v>
      </c>
      <c r="M29" s="83">
        <v>34.313009993880165</v>
      </c>
      <c r="N29" s="83">
        <v>54.15907382449236</v>
      </c>
      <c r="O29" s="83">
        <v>36.20313825717875</v>
      </c>
      <c r="P29" s="83">
        <v>42.687146564111103</v>
      </c>
      <c r="Q29" s="83">
        <v>35.527810093943721</v>
      </c>
    </row>
    <row r="30" spans="1:17" x14ac:dyDescent="0.25">
      <c r="A30" s="154" t="s">
        <v>125</v>
      </c>
      <c r="B30" s="83">
        <v>804.62351020455822</v>
      </c>
      <c r="C30" s="83">
        <v>702.99106484512072</v>
      </c>
      <c r="D30" s="83">
        <v>761.25867923726173</v>
      </c>
      <c r="E30" s="83">
        <v>204.0542880415627</v>
      </c>
      <c r="F30" s="83">
        <v>181.0631865774458</v>
      </c>
      <c r="G30" s="83">
        <v>143.03731428473387</v>
      </c>
      <c r="H30" s="83">
        <v>129.91838569051578</v>
      </c>
      <c r="I30" s="83">
        <v>97.974893810118019</v>
      </c>
      <c r="J30" s="83">
        <v>358.72543378163181</v>
      </c>
      <c r="K30" s="83">
        <v>80.455771805371953</v>
      </c>
      <c r="L30" s="83">
        <v>138.39237674563614</v>
      </c>
      <c r="M30" s="83">
        <v>62.95906364006926</v>
      </c>
      <c r="N30" s="83">
        <v>36.841013134967014</v>
      </c>
      <c r="O30" s="83">
        <v>27.421848680558913</v>
      </c>
      <c r="P30" s="83">
        <v>21.671703963540175</v>
      </c>
      <c r="Q30" s="83">
        <v>14.102620118275251</v>
      </c>
    </row>
    <row r="31" spans="1:17" x14ac:dyDescent="0.25">
      <c r="A31" s="154" t="s">
        <v>29</v>
      </c>
      <c r="B31" s="83">
        <v>40.243800529807437</v>
      </c>
      <c r="C31" s="83">
        <v>46.340858253312007</v>
      </c>
      <c r="D31" s="83">
        <v>40.185111218256004</v>
      </c>
      <c r="E31" s="83">
        <v>31.107200688432002</v>
      </c>
      <c r="F31" s="83">
        <v>40.192434936288002</v>
      </c>
      <c r="G31" s="83">
        <v>40.259331089278767</v>
      </c>
      <c r="H31" s="83">
        <v>24.660449282016003</v>
      </c>
      <c r="I31" s="83">
        <v>31.163230371960005</v>
      </c>
      <c r="J31" s="83">
        <v>12.314248565832001</v>
      </c>
      <c r="K31" s="83">
        <v>6.1578210083040004</v>
      </c>
      <c r="L31" s="83">
        <v>6.196117848145402</v>
      </c>
      <c r="M31" s="83">
        <v>6.191970060000906</v>
      </c>
      <c r="N31" s="83">
        <v>0</v>
      </c>
      <c r="O31" s="83">
        <v>3.0962203005684841</v>
      </c>
      <c r="P31" s="83">
        <v>6.1914732613017831</v>
      </c>
      <c r="Q31" s="83">
        <v>3.0961598599250113</v>
      </c>
    </row>
    <row r="32" spans="1:17" x14ac:dyDescent="0.25">
      <c r="A32" s="154" t="s">
        <v>26</v>
      </c>
      <c r="B32" s="83">
        <v>978.89558157068222</v>
      </c>
      <c r="C32" s="83">
        <v>812.4590537303003</v>
      </c>
      <c r="D32" s="83">
        <v>745.93120754299787</v>
      </c>
      <c r="E32" s="83">
        <v>708.29440924568109</v>
      </c>
      <c r="F32" s="83">
        <v>788.50259538051637</v>
      </c>
      <c r="G32" s="83">
        <v>771.00682876490396</v>
      </c>
      <c r="H32" s="83">
        <v>818.38066774080119</v>
      </c>
      <c r="I32" s="83">
        <v>816.98021222173065</v>
      </c>
      <c r="J32" s="83">
        <v>742.69403607276138</v>
      </c>
      <c r="K32" s="83">
        <v>704.34618398233431</v>
      </c>
      <c r="L32" s="83">
        <v>701.13310621457947</v>
      </c>
      <c r="M32" s="83">
        <v>696.7873714626179</v>
      </c>
      <c r="N32" s="83">
        <v>685.00889491143982</v>
      </c>
      <c r="O32" s="83">
        <v>760.44623824297537</v>
      </c>
      <c r="P32" s="83">
        <v>799.7789875059002</v>
      </c>
      <c r="Q32" s="83">
        <v>829.82727854646794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336.78241674051338</v>
      </c>
      <c r="C34" s="204">
        <v>242.88113730942649</v>
      </c>
      <c r="D34" s="204">
        <v>218.20281982305619</v>
      </c>
      <c r="E34" s="204">
        <v>199.61172847063352</v>
      </c>
      <c r="F34" s="204">
        <v>195.07329509583161</v>
      </c>
      <c r="G34" s="204">
        <v>192.91614948060334</v>
      </c>
      <c r="H34" s="204">
        <v>215.42791632341221</v>
      </c>
      <c r="I34" s="204">
        <v>239.4276307347364</v>
      </c>
      <c r="J34" s="204">
        <v>221.88030954789571</v>
      </c>
      <c r="K34" s="204">
        <v>160.42328494162965</v>
      </c>
      <c r="L34" s="204">
        <v>193.89912499025334</v>
      </c>
      <c r="M34" s="204">
        <v>167.60996153935898</v>
      </c>
      <c r="N34" s="204">
        <v>162.79137339439288</v>
      </c>
      <c r="O34" s="204">
        <v>159.59666447864316</v>
      </c>
      <c r="P34" s="204">
        <v>160.22417766132122</v>
      </c>
      <c r="Q34" s="204">
        <v>158.43686450856788</v>
      </c>
    </row>
    <row r="35" spans="1:17" x14ac:dyDescent="0.25">
      <c r="A35" s="152" t="s">
        <v>330</v>
      </c>
      <c r="B35" s="151">
        <v>128.32619313347595</v>
      </c>
      <c r="C35" s="151">
        <v>120.50661820582465</v>
      </c>
      <c r="D35" s="151">
        <v>107.86152655498181</v>
      </c>
      <c r="E35" s="151">
        <v>83.223849779437145</v>
      </c>
      <c r="F35" s="151">
        <v>85.581536986331926</v>
      </c>
      <c r="G35" s="151">
        <v>82.699958698571052</v>
      </c>
      <c r="H35" s="151">
        <v>88.076559264406157</v>
      </c>
      <c r="I35" s="151">
        <v>99.696133738525432</v>
      </c>
      <c r="J35" s="151">
        <v>88.923008863413884</v>
      </c>
      <c r="K35" s="151">
        <v>67.005454693621047</v>
      </c>
      <c r="L35" s="151">
        <v>75.579460672643208</v>
      </c>
      <c r="M35" s="151">
        <v>69.21477241971418</v>
      </c>
      <c r="N35" s="151">
        <v>68.604978120789113</v>
      </c>
      <c r="O35" s="151">
        <v>66.934185583003725</v>
      </c>
      <c r="P35" s="151">
        <v>65.826787481209664</v>
      </c>
      <c r="Q35" s="151">
        <v>67.057191400811959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78.121986792183137</v>
      </c>
      <c r="C37" s="83">
        <v>79.140547386056809</v>
      </c>
      <c r="D37" s="83">
        <v>56.532440132474072</v>
      </c>
      <c r="E37" s="83">
        <v>2.4032165588944321</v>
      </c>
      <c r="F37" s="83">
        <v>3.4279503874312662</v>
      </c>
      <c r="G37" s="83">
        <v>2.3986970222598316</v>
      </c>
      <c r="H37" s="83">
        <v>3.0845771553688901</v>
      </c>
      <c r="I37" s="83">
        <v>21.174403007021134</v>
      </c>
      <c r="J37" s="83">
        <v>10.633012564801533</v>
      </c>
      <c r="K37" s="83">
        <v>9.2564696200134033</v>
      </c>
      <c r="L37" s="83">
        <v>11.657032287523817</v>
      </c>
      <c r="M37" s="83">
        <v>3.4270603622423255</v>
      </c>
      <c r="N37" s="83">
        <v>6.8601572263216584</v>
      </c>
      <c r="O37" s="83">
        <v>4.4569494929715994</v>
      </c>
      <c r="P37" s="83">
        <v>3.7403648837479166</v>
      </c>
      <c r="Q37" s="83">
        <v>1.7085643821860834</v>
      </c>
    </row>
    <row r="38" spans="1:17" x14ac:dyDescent="0.25">
      <c r="A38" s="154" t="s">
        <v>125</v>
      </c>
      <c r="B38" s="83">
        <v>1.1347650859001595</v>
      </c>
      <c r="C38" s="83">
        <v>1.521662138436346</v>
      </c>
      <c r="D38" s="83">
        <v>1.6878901247760458</v>
      </c>
      <c r="E38" s="83">
        <v>19.776519169518835</v>
      </c>
      <c r="F38" s="83">
        <v>18.376381319698005</v>
      </c>
      <c r="G38" s="83">
        <v>13.503994347907302</v>
      </c>
      <c r="H38" s="83">
        <v>12.452463797701226</v>
      </c>
      <c r="I38" s="83">
        <v>8.266484332565188</v>
      </c>
      <c r="J38" s="83">
        <v>41.465935119929902</v>
      </c>
      <c r="K38" s="83">
        <v>7.393626540422245</v>
      </c>
      <c r="L38" s="83">
        <v>15.231454144216123</v>
      </c>
      <c r="M38" s="83">
        <v>5.4026753031616863</v>
      </c>
      <c r="N38" s="83">
        <v>2.3222423876173517</v>
      </c>
      <c r="O38" s="83">
        <v>1.4492860112037043</v>
      </c>
      <c r="P38" s="83">
        <v>0.8487951727676708</v>
      </c>
      <c r="Q38" s="83">
        <v>4.9720262225119452E-2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49.069441255392661</v>
      </c>
      <c r="C40" s="83">
        <v>39.844408681331501</v>
      </c>
      <c r="D40" s="83">
        <v>49.641196297731689</v>
      </c>
      <c r="E40" s="83">
        <v>61.044114051023875</v>
      </c>
      <c r="F40" s="83">
        <v>63.777205279202654</v>
      </c>
      <c r="G40" s="83">
        <v>66.797267328403919</v>
      </c>
      <c r="H40" s="83">
        <v>72.539518311336039</v>
      </c>
      <c r="I40" s="83">
        <v>70.255246398939107</v>
      </c>
      <c r="J40" s="83">
        <v>36.824061178682449</v>
      </c>
      <c r="K40" s="83">
        <v>50.355358533185395</v>
      </c>
      <c r="L40" s="83">
        <v>48.690974240903266</v>
      </c>
      <c r="M40" s="83">
        <v>60.385036754310171</v>
      </c>
      <c r="N40" s="83">
        <v>59.422578506850101</v>
      </c>
      <c r="O40" s="83">
        <v>61.027950078828418</v>
      </c>
      <c r="P40" s="83">
        <v>61.237627424694082</v>
      </c>
      <c r="Q40" s="83">
        <v>65.298906756400754</v>
      </c>
    </row>
    <row r="41" spans="1:17" x14ac:dyDescent="0.25">
      <c r="A41" s="152" t="s">
        <v>329</v>
      </c>
      <c r="B41" s="151">
        <v>208.45622360703743</v>
      </c>
      <c r="C41" s="151">
        <v>122.37451910360184</v>
      </c>
      <c r="D41" s="151">
        <v>110.34129326807439</v>
      </c>
      <c r="E41" s="151">
        <v>116.38787869119639</v>
      </c>
      <c r="F41" s="151">
        <v>109.49175810949967</v>
      </c>
      <c r="G41" s="151">
        <v>110.2161907820323</v>
      </c>
      <c r="H41" s="151">
        <v>127.35135705900606</v>
      </c>
      <c r="I41" s="151">
        <v>139.73149699621098</v>
      </c>
      <c r="J41" s="151">
        <v>132.95730068448182</v>
      </c>
      <c r="K41" s="151">
        <v>93.417830248008599</v>
      </c>
      <c r="L41" s="151">
        <v>118.31966431761013</v>
      </c>
      <c r="M41" s="151">
        <v>98.395189119644797</v>
      </c>
      <c r="N41" s="151">
        <v>94.186395273603765</v>
      </c>
      <c r="O41" s="151">
        <v>92.662478895639438</v>
      </c>
      <c r="P41" s="151">
        <v>94.397390180111572</v>
      </c>
      <c r="Q41" s="151">
        <v>91.37967310775592</v>
      </c>
    </row>
    <row r="42" spans="1:17" x14ac:dyDescent="0.25">
      <c r="A42" s="150" t="s">
        <v>33</v>
      </c>
      <c r="B42" s="87">
        <v>4.8971984402071342</v>
      </c>
      <c r="C42" s="87">
        <v>5.0515163865208326</v>
      </c>
      <c r="D42" s="87">
        <v>3.964505200133313</v>
      </c>
      <c r="E42" s="87">
        <v>2.0060946915065307</v>
      </c>
      <c r="F42" s="87">
        <v>2.0748017290967851</v>
      </c>
      <c r="G42" s="87">
        <v>2.5140505157175785</v>
      </c>
      <c r="H42" s="87">
        <v>20.297018369799144</v>
      </c>
      <c r="I42" s="87">
        <v>8.3474289945163953</v>
      </c>
      <c r="J42" s="87">
        <v>2.3740018906913809</v>
      </c>
      <c r="K42" s="87">
        <v>2.4873184494161955</v>
      </c>
      <c r="L42" s="87">
        <v>2.5473500112718765</v>
      </c>
      <c r="M42" s="87">
        <v>2.8467298497769717</v>
      </c>
      <c r="N42" s="87">
        <v>1.9942612885158923</v>
      </c>
      <c r="O42" s="87">
        <v>2.9116766788539601</v>
      </c>
      <c r="P42" s="87">
        <v>3.3653991343771903</v>
      </c>
      <c r="Q42" s="87">
        <v>0.8298674102228103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5.9592784599460904</v>
      </c>
      <c r="F43" s="87">
        <v>0</v>
      </c>
      <c r="G43" s="87">
        <v>4.6049529035180461</v>
      </c>
      <c r="H43" s="87">
        <v>10.429706584070797</v>
      </c>
      <c r="I43" s="87">
        <v>10.968290828109197</v>
      </c>
      <c r="J43" s="87">
        <v>4.4362003450311445</v>
      </c>
      <c r="K43" s="87">
        <v>9.9755505474826016</v>
      </c>
      <c r="L43" s="87">
        <v>10.879882694642708</v>
      </c>
      <c r="M43" s="87">
        <v>12.343739113068075</v>
      </c>
      <c r="N43" s="87">
        <v>8.1114376171286384</v>
      </c>
      <c r="O43" s="87">
        <v>5.1964836541130222</v>
      </c>
      <c r="P43" s="87">
        <v>14.631555771909426</v>
      </c>
      <c r="Q43" s="87">
        <v>18.039426314801961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1.5797749695522884E-14</v>
      </c>
      <c r="G44" s="87">
        <v>0</v>
      </c>
      <c r="H44" s="87">
        <v>0</v>
      </c>
      <c r="I44" s="87">
        <v>0</v>
      </c>
      <c r="J44" s="87">
        <v>0</v>
      </c>
      <c r="K44" s="87">
        <v>2.4037450722499139E-14</v>
      </c>
      <c r="L44" s="87">
        <v>2.3042804687043539E-14</v>
      </c>
      <c r="M44" s="87">
        <v>2.5702405037853534E-14</v>
      </c>
      <c r="N44" s="87">
        <v>0</v>
      </c>
      <c r="O44" s="87">
        <v>2.5535177999070455E-14</v>
      </c>
      <c r="P44" s="87">
        <v>0</v>
      </c>
      <c r="Q44" s="87">
        <v>2.5545990431673575E-14</v>
      </c>
    </row>
    <row r="45" spans="1:17" x14ac:dyDescent="0.25">
      <c r="A45" s="150" t="s">
        <v>125</v>
      </c>
      <c r="B45" s="87">
        <v>21.258113827641509</v>
      </c>
      <c r="C45" s="87">
        <v>24.839571053099686</v>
      </c>
      <c r="D45" s="87">
        <v>21.307268392021808</v>
      </c>
      <c r="E45" s="87">
        <v>33.867936236413009</v>
      </c>
      <c r="F45" s="87">
        <v>32.77073030667588</v>
      </c>
      <c r="G45" s="87">
        <v>28.228925646382322</v>
      </c>
      <c r="H45" s="87">
        <v>25.235437564460959</v>
      </c>
      <c r="I45" s="87">
        <v>30.909266126882518</v>
      </c>
      <c r="J45" s="87">
        <v>60.174309184170568</v>
      </c>
      <c r="K45" s="87">
        <v>20.734715652168568</v>
      </c>
      <c r="L45" s="87">
        <v>33.239029928126925</v>
      </c>
      <c r="M45" s="87">
        <v>19.063583569661116</v>
      </c>
      <c r="N45" s="87">
        <v>17.791805987225658</v>
      </c>
      <c r="O45" s="87">
        <v>17.010856857437549</v>
      </c>
      <c r="P45" s="87">
        <v>12.376053155838228</v>
      </c>
      <c r="Q45" s="87">
        <v>10.989512998804258</v>
      </c>
    </row>
    <row r="46" spans="1:17" x14ac:dyDescent="0.25">
      <c r="A46" s="150" t="s">
        <v>29</v>
      </c>
      <c r="B46" s="87">
        <v>5.6654820551682485</v>
      </c>
      <c r="C46" s="87">
        <v>6.9833232773597205</v>
      </c>
      <c r="D46" s="87">
        <v>5.6017382174686441</v>
      </c>
      <c r="E46" s="87">
        <v>3.9403585896464803</v>
      </c>
      <c r="F46" s="87">
        <v>2.930803490205113</v>
      </c>
      <c r="G46" s="87">
        <v>2.8303980366320465</v>
      </c>
      <c r="H46" s="87">
        <v>3.2035600905534158</v>
      </c>
      <c r="I46" s="87">
        <v>2.4947529762802376</v>
      </c>
      <c r="J46" s="87">
        <v>2.7170502224919422</v>
      </c>
      <c r="K46" s="87">
        <v>2.2298032938178283</v>
      </c>
      <c r="L46" s="87">
        <v>2.1377682635732365</v>
      </c>
      <c r="M46" s="87">
        <v>1.5898208771268028</v>
      </c>
      <c r="N46" s="87">
        <v>0.79024790239739573</v>
      </c>
      <c r="O46" s="87">
        <v>0.78977378308001955</v>
      </c>
      <c r="P46" s="87">
        <v>0.56173751115160198</v>
      </c>
      <c r="Q46" s="87">
        <v>0.52665438371242923</v>
      </c>
    </row>
    <row r="47" spans="1:17" x14ac:dyDescent="0.25">
      <c r="A47" s="150" t="s">
        <v>28</v>
      </c>
      <c r="B47" s="87">
        <v>113.74876963638113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0.26093475766360247</v>
      </c>
      <c r="L47" s="87">
        <v>0.27706308142303532</v>
      </c>
      <c r="M47" s="87">
        <v>0.30910234448617396</v>
      </c>
      <c r="N47" s="87">
        <v>0.59967836538354857</v>
      </c>
      <c r="O47" s="87">
        <v>0.60520871008143451</v>
      </c>
      <c r="P47" s="87">
        <v>0.33028451284409649</v>
      </c>
      <c r="Q47" s="87">
        <v>0.57917918427437798</v>
      </c>
    </row>
    <row r="48" spans="1:17" x14ac:dyDescent="0.25">
      <c r="A48" s="150" t="s">
        <v>26</v>
      </c>
      <c r="B48" s="87">
        <v>60.94925326950667</v>
      </c>
      <c r="C48" s="87">
        <v>83.526870142851934</v>
      </c>
      <c r="D48" s="87">
        <v>77.539431638007088</v>
      </c>
      <c r="E48" s="87">
        <v>70.501298174114893</v>
      </c>
      <c r="F48" s="87">
        <v>71.715422583521871</v>
      </c>
      <c r="G48" s="87">
        <v>72.033354034357629</v>
      </c>
      <c r="H48" s="87">
        <v>68.185634450121739</v>
      </c>
      <c r="I48" s="87">
        <v>86.972869007813841</v>
      </c>
      <c r="J48" s="87">
        <v>63.176490893355052</v>
      </c>
      <c r="K48" s="87">
        <v>57.64353585539056</v>
      </c>
      <c r="L48" s="87">
        <v>69.173550036389656</v>
      </c>
      <c r="M48" s="87">
        <v>62.146304486993927</v>
      </c>
      <c r="N48" s="87">
        <v>64.758854507604568</v>
      </c>
      <c r="O48" s="87">
        <v>66.011613648556732</v>
      </c>
      <c r="P48" s="87">
        <v>63.030946694799887</v>
      </c>
      <c r="Q48" s="87">
        <v>60.3319545313554</v>
      </c>
    </row>
    <row r="49" spans="1:17" x14ac:dyDescent="0.25">
      <c r="A49" s="150" t="s">
        <v>25</v>
      </c>
      <c r="B49" s="87">
        <v>1.9374063781327528</v>
      </c>
      <c r="C49" s="87">
        <v>1.9732382437696627</v>
      </c>
      <c r="D49" s="87">
        <v>1.9283498204435392</v>
      </c>
      <c r="E49" s="87">
        <v>0</v>
      </c>
      <c r="F49" s="87">
        <v>0</v>
      </c>
      <c r="G49" s="87">
        <v>4.5096454246747282E-3</v>
      </c>
      <c r="H49" s="87">
        <v>0</v>
      </c>
      <c r="I49" s="87">
        <v>0</v>
      </c>
      <c r="J49" s="87">
        <v>0</v>
      </c>
      <c r="K49" s="87">
        <v>0</v>
      </c>
      <c r="L49" s="87">
        <v>1.7032657971251707E-2</v>
      </c>
      <c r="M49" s="87">
        <v>3.799483928108284E-2</v>
      </c>
      <c r="N49" s="87">
        <v>7.177686631307785E-2</v>
      </c>
      <c r="O49" s="87">
        <v>0.11702065566218821</v>
      </c>
      <c r="P49" s="87">
        <v>8.8616390756700691E-2</v>
      </c>
      <c r="Q49" s="87">
        <v>8.3078284584654022E-2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0.11291253956939462</v>
      </c>
      <c r="F50" s="87">
        <v>0</v>
      </c>
      <c r="G50" s="87">
        <v>0</v>
      </c>
      <c r="H50" s="87">
        <v>0</v>
      </c>
      <c r="I50" s="87">
        <v>3.888906260878866E-2</v>
      </c>
      <c r="J50" s="87">
        <v>7.9248148741731639E-2</v>
      </c>
      <c r="K50" s="87">
        <v>8.597169206921422E-2</v>
      </c>
      <c r="L50" s="87">
        <v>4.7987644211416096E-2</v>
      </c>
      <c r="M50" s="87">
        <v>5.7914039250638823E-2</v>
      </c>
      <c r="N50" s="87">
        <v>6.8332739034992221E-2</v>
      </c>
      <c r="O50" s="87">
        <v>1.9844907854500722E-2</v>
      </c>
      <c r="P50" s="87">
        <v>1.2797008434443747E-2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51.105328590171581</v>
      </c>
      <c r="C53" s="204">
        <v>32.460035902656713</v>
      </c>
      <c r="D53" s="204">
        <v>29.215859761437958</v>
      </c>
      <c r="E53" s="204">
        <v>29.890362925357788</v>
      </c>
      <c r="F53" s="204">
        <v>28.740786826498255</v>
      </c>
      <c r="G53" s="204">
        <v>28.748889178757072</v>
      </c>
      <c r="H53" s="204">
        <v>32.638800944601222</v>
      </c>
      <c r="I53" s="204">
        <v>36.018077081402978</v>
      </c>
      <c r="J53" s="204">
        <v>33.145702246900065</v>
      </c>
      <c r="K53" s="204">
        <v>24.122160062273618</v>
      </c>
      <c r="L53" s="204">
        <v>29.628726499661962</v>
      </c>
      <c r="M53" s="204">
        <v>25.395026352747472</v>
      </c>
      <c r="N53" s="204">
        <v>24.536730140251308</v>
      </c>
      <c r="O53" s="204">
        <v>24.129590718233516</v>
      </c>
      <c r="P53" s="204">
        <v>24.399010951547503</v>
      </c>
      <c r="Q53" s="204">
        <v>23.941942284255589</v>
      </c>
    </row>
    <row r="54" spans="1:17" x14ac:dyDescent="0.25">
      <c r="A54" s="152" t="s">
        <v>327</v>
      </c>
      <c r="B54" s="151">
        <v>9.6352575808140095</v>
      </c>
      <c r="C54" s="151">
        <v>8.1149724205078151</v>
      </c>
      <c r="D54" s="151">
        <v>7.264674098027939</v>
      </c>
      <c r="E54" s="151">
        <v>6.7362756525733616</v>
      </c>
      <c r="F54" s="151">
        <v>6.9586068312397016</v>
      </c>
      <c r="G54" s="151">
        <v>6.8225912778222666</v>
      </c>
      <c r="H54" s="151">
        <v>7.3036503360456555</v>
      </c>
      <c r="I54" s="151">
        <v>8.2200339123954969</v>
      </c>
      <c r="J54" s="151">
        <v>6.695310864045604</v>
      </c>
      <c r="K54" s="151">
        <v>5.5377110739430089</v>
      </c>
      <c r="L54" s="151">
        <v>6.0903317415167253</v>
      </c>
      <c r="M54" s="151">
        <v>5.8203866074600468</v>
      </c>
      <c r="N54" s="151">
        <v>5.7993836004097172</v>
      </c>
      <c r="O54" s="151">
        <v>5.6954105665811152</v>
      </c>
      <c r="P54" s="151">
        <v>5.619689297679157</v>
      </c>
      <c r="Q54" s="151">
        <v>5.7629622230309465</v>
      </c>
    </row>
    <row r="55" spans="1:17" x14ac:dyDescent="0.25">
      <c r="A55" s="152" t="s">
        <v>326</v>
      </c>
      <c r="B55" s="151">
        <v>41.470071009357575</v>
      </c>
      <c r="C55" s="151">
        <v>24.345063482148895</v>
      </c>
      <c r="D55" s="151">
        <v>21.951185663410019</v>
      </c>
      <c r="E55" s="151">
        <v>23.154087272784427</v>
      </c>
      <c r="F55" s="151">
        <v>21.782179995258552</v>
      </c>
      <c r="G55" s="151">
        <v>21.926297900934806</v>
      </c>
      <c r="H55" s="151">
        <v>25.335150608555569</v>
      </c>
      <c r="I55" s="151">
        <v>27.798043169007482</v>
      </c>
      <c r="J55" s="151">
        <v>26.450391382854463</v>
      </c>
      <c r="K55" s="151">
        <v>18.58444898833061</v>
      </c>
      <c r="L55" s="151">
        <v>23.538394758145238</v>
      </c>
      <c r="M55" s="151">
        <v>19.574639745287424</v>
      </c>
      <c r="N55" s="151">
        <v>18.737346539841592</v>
      </c>
      <c r="O55" s="151">
        <v>18.434180151652402</v>
      </c>
      <c r="P55" s="151">
        <v>18.779321653868347</v>
      </c>
      <c r="Q55" s="151">
        <v>18.178980061224642</v>
      </c>
    </row>
    <row r="56" spans="1:17" x14ac:dyDescent="0.25">
      <c r="A56" s="150" t="s">
        <v>33</v>
      </c>
      <c r="B56" s="87">
        <v>0.97424372152661809</v>
      </c>
      <c r="C56" s="87">
        <v>1.0049435782203242</v>
      </c>
      <c r="D56" s="87">
        <v>0.78869466846153424</v>
      </c>
      <c r="E56" s="87">
        <v>0.39909045586999931</v>
      </c>
      <c r="F56" s="87">
        <v>0.41275896467442663</v>
      </c>
      <c r="G56" s="87">
        <v>0.5001426755406323</v>
      </c>
      <c r="H56" s="87">
        <v>4.0378683759547354</v>
      </c>
      <c r="I56" s="87">
        <v>1.6606291103149324</v>
      </c>
      <c r="J56" s="87">
        <v>0.4722815432409907</v>
      </c>
      <c r="K56" s="87">
        <v>0.49482462521542331</v>
      </c>
      <c r="L56" s="87">
        <v>0.50676724362172587</v>
      </c>
      <c r="M56" s="87">
        <v>0.56632556693175806</v>
      </c>
      <c r="N56" s="87">
        <v>0.39673633060660973</v>
      </c>
      <c r="O56" s="87">
        <v>0.5792460236446868</v>
      </c>
      <c r="P56" s="87">
        <v>0.66950911161349924</v>
      </c>
      <c r="Q56" s="87">
        <v>0.16509298611859616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1.1855328501219009</v>
      </c>
      <c r="F57" s="87">
        <v>0</v>
      </c>
      <c r="G57" s="87">
        <v>0.91610468902878894</v>
      </c>
      <c r="H57" s="87">
        <v>2.0748753151334469</v>
      </c>
      <c r="I57" s="87">
        <v>2.1820207217723864</v>
      </c>
      <c r="J57" s="87">
        <v>0.8825332251388216</v>
      </c>
      <c r="K57" s="87">
        <v>1.9845259709846015</v>
      </c>
      <c r="L57" s="87">
        <v>2.1644328968122091</v>
      </c>
      <c r="M57" s="87">
        <v>2.4556510171886079</v>
      </c>
      <c r="N57" s="87">
        <v>1.6136812235667046</v>
      </c>
      <c r="O57" s="87">
        <v>1.0337832203142614</v>
      </c>
      <c r="P57" s="87">
        <v>2.9107869572764105</v>
      </c>
      <c r="Q57" s="87">
        <v>3.5887452880905739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3.1427884009660902E-15</v>
      </c>
      <c r="G58" s="87">
        <v>0</v>
      </c>
      <c r="H58" s="87">
        <v>0</v>
      </c>
      <c r="I58" s="87">
        <v>0</v>
      </c>
      <c r="J58" s="87">
        <v>0</v>
      </c>
      <c r="K58" s="87">
        <v>4.781986218003805E-15</v>
      </c>
      <c r="L58" s="87">
        <v>4.5841123382712593E-15</v>
      </c>
      <c r="M58" s="87">
        <v>5.1132105512971201E-15</v>
      </c>
      <c r="N58" s="87">
        <v>0</v>
      </c>
      <c r="O58" s="87">
        <v>5.0799425727593721E-15</v>
      </c>
      <c r="P58" s="87">
        <v>0</v>
      </c>
      <c r="Q58" s="87">
        <v>5.0820935872029634E-15</v>
      </c>
    </row>
    <row r="59" spans="1:17" x14ac:dyDescent="0.25">
      <c r="A59" s="150" t="s">
        <v>125</v>
      </c>
      <c r="B59" s="87">
        <v>4.2290677375944643</v>
      </c>
      <c r="C59" s="87">
        <v>4.9415592280702274</v>
      </c>
      <c r="D59" s="87">
        <v>4.2388464970865654</v>
      </c>
      <c r="E59" s="87">
        <v>6.7376530974296429</v>
      </c>
      <c r="F59" s="87">
        <v>6.5193760557047487</v>
      </c>
      <c r="G59" s="87">
        <v>5.6158340145322914</v>
      </c>
      <c r="H59" s="87">
        <v>5.0203125128237955</v>
      </c>
      <c r="I59" s="87">
        <v>6.1490582480535503</v>
      </c>
      <c r="J59" s="87">
        <v>11.971016415949048</v>
      </c>
      <c r="K59" s="87">
        <v>4.1249434321290233</v>
      </c>
      <c r="L59" s="87">
        <v>6.6125391103700748</v>
      </c>
      <c r="M59" s="87">
        <v>3.7924901000652071</v>
      </c>
      <c r="N59" s="87">
        <v>3.5394839497133259</v>
      </c>
      <c r="O59" s="87">
        <v>3.3841227169968593</v>
      </c>
      <c r="P59" s="87">
        <v>2.4620795402861195</v>
      </c>
      <c r="Q59" s="87">
        <v>2.1862426390194138</v>
      </c>
    </row>
    <row r="60" spans="1:17" x14ac:dyDescent="0.25">
      <c r="A60" s="150" t="s">
        <v>29</v>
      </c>
      <c r="B60" s="87">
        <v>1.1270852894897045</v>
      </c>
      <c r="C60" s="87">
        <v>1.3892552939044531</v>
      </c>
      <c r="D60" s="87">
        <v>1.1144041546688279</v>
      </c>
      <c r="E60" s="87">
        <v>0.78389096611004228</v>
      </c>
      <c r="F60" s="87">
        <v>0.58305109221587115</v>
      </c>
      <c r="G60" s="87">
        <v>0.56307653248648126</v>
      </c>
      <c r="H60" s="87">
        <v>0.63731301536208507</v>
      </c>
      <c r="I60" s="87">
        <v>0.4963036424960684</v>
      </c>
      <c r="J60" s="87">
        <v>0.54052723259123503</v>
      </c>
      <c r="K60" s="87">
        <v>0.4435948197250319</v>
      </c>
      <c r="L60" s="87">
        <v>0.42528546357557739</v>
      </c>
      <c r="M60" s="87">
        <v>0.31627736282363433</v>
      </c>
      <c r="N60" s="87">
        <v>0.15721112116659058</v>
      </c>
      <c r="O60" s="87">
        <v>0.15711680034748393</v>
      </c>
      <c r="P60" s="87">
        <v>0.11175149426092876</v>
      </c>
      <c r="Q60" s="87">
        <v>0.10477209225048323</v>
      </c>
    </row>
    <row r="61" spans="1:17" x14ac:dyDescent="0.25">
      <c r="A61" s="150" t="s">
        <v>28</v>
      </c>
      <c r="B61" s="87">
        <v>22.629065577529399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5.1910097678435477E-2</v>
      </c>
      <c r="L61" s="87">
        <v>5.5118650150471196E-2</v>
      </c>
      <c r="M61" s="87">
        <v>6.1492508850034586E-2</v>
      </c>
      <c r="N61" s="87">
        <v>0.11929940955906135</v>
      </c>
      <c r="O61" s="87">
        <v>0.120399610758906</v>
      </c>
      <c r="P61" s="87">
        <v>6.5706468072432966E-2</v>
      </c>
      <c r="Q61" s="87">
        <v>0.11522132313150753</v>
      </c>
    </row>
    <row r="62" spans="1:17" x14ac:dyDescent="0.25">
      <c r="A62" s="150" t="s">
        <v>26</v>
      </c>
      <c r="B62" s="87">
        <v>12.125183011175066</v>
      </c>
      <c r="C62" s="87">
        <v>16.616751354678758</v>
      </c>
      <c r="D62" s="87">
        <v>15.425616373608833</v>
      </c>
      <c r="E62" s="87">
        <v>14.02545719644195</v>
      </c>
      <c r="F62" s="87">
        <v>14.266993882663501</v>
      </c>
      <c r="G62" s="87">
        <v>14.330242845031357</v>
      </c>
      <c r="H62" s="87">
        <v>13.564781389281507</v>
      </c>
      <c r="I62" s="87">
        <v>17.302294895453677</v>
      </c>
      <c r="J62" s="87">
        <v>12.568267419102462</v>
      </c>
      <c r="K62" s="87">
        <v>11.46754692083366</v>
      </c>
      <c r="L62" s="87">
        <v>13.761316320236663</v>
      </c>
      <c r="M62" s="87">
        <v>12.363323173805153</v>
      </c>
      <c r="N62" s="87">
        <v>12.883061241565892</v>
      </c>
      <c r="O62" s="87">
        <v>13.13228388233887</v>
      </c>
      <c r="P62" s="87">
        <v>12.539313002944272</v>
      </c>
      <c r="Q62" s="87">
        <v>12.002378222418178</v>
      </c>
    </row>
    <row r="63" spans="1:17" x14ac:dyDescent="0.25">
      <c r="A63" s="150" t="s">
        <v>25</v>
      </c>
      <c r="B63" s="87">
        <v>0.38542567204232481</v>
      </c>
      <c r="C63" s="87">
        <v>0.39255402727513161</v>
      </c>
      <c r="D63" s="87">
        <v>0.38362396958425837</v>
      </c>
      <c r="E63" s="87">
        <v>0</v>
      </c>
      <c r="F63" s="87">
        <v>0</v>
      </c>
      <c r="G63" s="87">
        <v>8.9714431525359298E-4</v>
      </c>
      <c r="H63" s="87">
        <v>0</v>
      </c>
      <c r="I63" s="87">
        <v>0</v>
      </c>
      <c r="J63" s="87">
        <v>0</v>
      </c>
      <c r="K63" s="87">
        <v>0</v>
      </c>
      <c r="L63" s="87">
        <v>3.3884598086044502E-3</v>
      </c>
      <c r="M63" s="87">
        <v>7.5586550293931356E-3</v>
      </c>
      <c r="N63" s="87">
        <v>1.4279217436288691E-2</v>
      </c>
      <c r="O63" s="87">
        <v>2.3279971285581201E-2</v>
      </c>
      <c r="P63" s="87">
        <v>1.7629255455577055E-2</v>
      </c>
      <c r="Q63" s="87">
        <v>1.652751019588607E-2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2.2462706810887519E-2</v>
      </c>
      <c r="F64" s="87">
        <v>0</v>
      </c>
      <c r="G64" s="87">
        <v>0</v>
      </c>
      <c r="H64" s="87">
        <v>0</v>
      </c>
      <c r="I64" s="87">
        <v>7.7365509168677692E-3</v>
      </c>
      <c r="J64" s="87">
        <v>1.576554683190947E-2</v>
      </c>
      <c r="K64" s="87">
        <v>1.710312176443253E-2</v>
      </c>
      <c r="L64" s="87">
        <v>9.5466135699103592E-3</v>
      </c>
      <c r="M64" s="87">
        <v>1.1521360593628408E-2</v>
      </c>
      <c r="N64" s="87">
        <v>1.3594046227120463E-2</v>
      </c>
      <c r="O64" s="87">
        <v>3.9479259657494792E-3</v>
      </c>
      <c r="P64" s="87">
        <v>2.5458239591068456E-3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1004.0246437181206</v>
      </c>
      <c r="C67" s="204">
        <v>909.73396814918021</v>
      </c>
      <c r="D67" s="204">
        <v>825.54183074244315</v>
      </c>
      <c r="E67" s="204">
        <v>131.36359845211106</v>
      </c>
      <c r="F67" s="204">
        <v>102.12622843309796</v>
      </c>
      <c r="G67" s="204">
        <v>98.339272476722996</v>
      </c>
      <c r="H67" s="204">
        <v>86.059718796871678</v>
      </c>
      <c r="I67" s="204">
        <v>84.498875927932104</v>
      </c>
      <c r="J67" s="204">
        <v>114.15243056449322</v>
      </c>
      <c r="K67" s="204">
        <v>58.837410998277079</v>
      </c>
      <c r="L67" s="204">
        <v>57.386364298502087</v>
      </c>
      <c r="M67" s="204">
        <v>52.719912365580477</v>
      </c>
      <c r="N67" s="204">
        <v>45.478828105501762</v>
      </c>
      <c r="O67" s="204">
        <v>38.718982741316189</v>
      </c>
      <c r="P67" s="204">
        <v>32.57363389745688</v>
      </c>
      <c r="Q67" s="204">
        <v>31.856532528215677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0.99999999999999989</v>
      </c>
      <c r="G72" s="77">
        <f t="shared" si="0"/>
        <v>0.99999999999999989</v>
      </c>
      <c r="H72" s="77">
        <f t="shared" si="0"/>
        <v>0.99999999999999978</v>
      </c>
      <c r="I72" s="77">
        <f t="shared" si="0"/>
        <v>1</v>
      </c>
      <c r="J72" s="77">
        <f t="shared" si="0"/>
        <v>1</v>
      </c>
      <c r="K72" s="77">
        <f t="shared" si="0"/>
        <v>0.99999999999999989</v>
      </c>
      <c r="L72" s="77">
        <f t="shared" si="0"/>
        <v>1</v>
      </c>
      <c r="M72" s="77">
        <f t="shared" si="0"/>
        <v>1</v>
      </c>
      <c r="N72" s="77">
        <f t="shared" si="0"/>
        <v>1.0000000000000002</v>
      </c>
      <c r="O72" s="77">
        <f t="shared" si="0"/>
        <v>1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0.10271980267813746</v>
      </c>
      <c r="C77" s="201">
        <f t="shared" si="5"/>
        <v>0.12323923725546788</v>
      </c>
      <c r="D77" s="201">
        <f t="shared" si="5"/>
        <v>0.12812490252282274</v>
      </c>
      <c r="E77" s="201">
        <f t="shared" si="5"/>
        <v>0.14364811908795866</v>
      </c>
      <c r="F77" s="201">
        <f t="shared" si="5"/>
        <v>0.13495799337964776</v>
      </c>
      <c r="G77" s="201">
        <f t="shared" si="5"/>
        <v>0.15379982665052222</v>
      </c>
      <c r="H77" s="201">
        <f t="shared" si="5"/>
        <v>0.15993346180858023</v>
      </c>
      <c r="I77" s="201">
        <f t="shared" si="5"/>
        <v>0.16221827319900373</v>
      </c>
      <c r="J77" s="201">
        <f t="shared" si="5"/>
        <v>0.11406240919859081</v>
      </c>
      <c r="K77" s="201">
        <f t="shared" si="5"/>
        <v>0.13816478085162243</v>
      </c>
      <c r="L77" s="201">
        <f t="shared" si="5"/>
        <v>0.13006600713468916</v>
      </c>
      <c r="M77" s="201">
        <f t="shared" si="5"/>
        <v>0.14788243280423075</v>
      </c>
      <c r="N77" s="201">
        <f t="shared" si="5"/>
        <v>0.15465466472282383</v>
      </c>
      <c r="O77" s="201">
        <f t="shared" si="5"/>
        <v>0.14782431607883817</v>
      </c>
      <c r="P77" s="201">
        <f t="shared" si="5"/>
        <v>0.12831558081831204</v>
      </c>
      <c r="Q77" s="201">
        <f t="shared" si="5"/>
        <v>0.12999584134996645</v>
      </c>
    </row>
    <row r="78" spans="1:17" x14ac:dyDescent="0.25">
      <c r="A78" s="127" t="s">
        <v>324</v>
      </c>
      <c r="B78" s="200">
        <f t="shared" ref="B78:Q78" si="6">IF(B$15=0,0,B$15/B$5)</f>
        <v>0.36272801914141983</v>
      </c>
      <c r="C78" s="200">
        <f t="shared" si="6"/>
        <v>0.24281219386983965</v>
      </c>
      <c r="D78" s="200">
        <f t="shared" si="6"/>
        <v>0.2334089450719132</v>
      </c>
      <c r="E78" s="200">
        <f t="shared" si="6"/>
        <v>0.32552519416207792</v>
      </c>
      <c r="F78" s="200">
        <f t="shared" si="6"/>
        <v>0.25933440863259533</v>
      </c>
      <c r="G78" s="200">
        <f t="shared" si="6"/>
        <v>0.31894157733466283</v>
      </c>
      <c r="H78" s="200">
        <f t="shared" si="6"/>
        <v>0.35080945428294791</v>
      </c>
      <c r="I78" s="200">
        <f t="shared" si="6"/>
        <v>0.35313974431772216</v>
      </c>
      <c r="J78" s="200">
        <f t="shared" si="6"/>
        <v>0.443318956756523</v>
      </c>
      <c r="K78" s="200">
        <f t="shared" si="6"/>
        <v>0.38863460875744138</v>
      </c>
      <c r="L78" s="200">
        <f t="shared" si="6"/>
        <v>0.42874312843505413</v>
      </c>
      <c r="M78" s="200">
        <f t="shared" si="6"/>
        <v>0.38053368534189325</v>
      </c>
      <c r="N78" s="200">
        <f t="shared" si="6"/>
        <v>0.3855261982589791</v>
      </c>
      <c r="O78" s="200">
        <f t="shared" si="6"/>
        <v>0.36944747486973956</v>
      </c>
      <c r="P78" s="200">
        <f t="shared" si="6"/>
        <v>0.36342690211519896</v>
      </c>
      <c r="Q78" s="200">
        <f t="shared" si="6"/>
        <v>0.37036203387904398</v>
      </c>
    </row>
    <row r="79" spans="1:17" x14ac:dyDescent="0.25">
      <c r="A79" s="127" t="s">
        <v>323</v>
      </c>
      <c r="B79" s="200">
        <f t="shared" ref="B79:Q79" si="7">IF(B$26=0,0,B$26/B$5)</f>
        <v>0.34839605496360487</v>
      </c>
      <c r="C79" s="200">
        <f t="shared" si="7"/>
        <v>0.42469253866031526</v>
      </c>
      <c r="D79" s="200">
        <f t="shared" si="7"/>
        <v>0.43119568364923089</v>
      </c>
      <c r="E79" s="200">
        <f t="shared" si="7"/>
        <v>0.42148856812593721</v>
      </c>
      <c r="F79" s="200">
        <f t="shared" si="7"/>
        <v>0.51629207186466297</v>
      </c>
      <c r="G79" s="200">
        <f t="shared" si="7"/>
        <v>0.42465901213089724</v>
      </c>
      <c r="H79" s="200">
        <f t="shared" si="7"/>
        <v>0.38481838844502064</v>
      </c>
      <c r="I79" s="200">
        <f t="shared" si="7"/>
        <v>0.38300790809659535</v>
      </c>
      <c r="J79" s="200">
        <f t="shared" si="7"/>
        <v>0.35352544243583328</v>
      </c>
      <c r="K79" s="200">
        <f t="shared" si="7"/>
        <v>0.38649682298434612</v>
      </c>
      <c r="L79" s="200">
        <f t="shared" si="7"/>
        <v>0.35570773880142093</v>
      </c>
      <c r="M79" s="200">
        <f t="shared" si="7"/>
        <v>0.38273752349396323</v>
      </c>
      <c r="N79" s="200">
        <f t="shared" si="7"/>
        <v>0.37132025257897278</v>
      </c>
      <c r="O79" s="200">
        <f t="shared" si="7"/>
        <v>0.4007051641040883</v>
      </c>
      <c r="P79" s="200">
        <f t="shared" si="7"/>
        <v>0.42525608410232968</v>
      </c>
      <c r="Q79" s="200">
        <f t="shared" si="7"/>
        <v>0.41910061846329844</v>
      </c>
    </row>
    <row r="80" spans="1:17" x14ac:dyDescent="0.25">
      <c r="A80" s="142" t="s">
        <v>332</v>
      </c>
      <c r="B80" s="199">
        <f t="shared" ref="B80:Q80" si="8">IF(B$27=0,0,B$27/B$5)</f>
        <v>0.34839605496360487</v>
      </c>
      <c r="C80" s="199">
        <f t="shared" si="8"/>
        <v>0.42469253866031526</v>
      </c>
      <c r="D80" s="199">
        <f t="shared" si="8"/>
        <v>0.43119568364923089</v>
      </c>
      <c r="E80" s="199">
        <f t="shared" si="8"/>
        <v>0.42148856812593721</v>
      </c>
      <c r="F80" s="199">
        <f t="shared" si="8"/>
        <v>0.51629207186466297</v>
      </c>
      <c r="G80" s="199">
        <f t="shared" si="8"/>
        <v>0.42465901213089724</v>
      </c>
      <c r="H80" s="199">
        <f t="shared" si="8"/>
        <v>0.38481838844502064</v>
      </c>
      <c r="I80" s="199">
        <f t="shared" si="8"/>
        <v>0.38300790809659535</v>
      </c>
      <c r="J80" s="199">
        <f t="shared" si="8"/>
        <v>0.35352544243583328</v>
      </c>
      <c r="K80" s="199">
        <f t="shared" si="8"/>
        <v>0.38649682298434612</v>
      </c>
      <c r="L80" s="199">
        <f t="shared" si="8"/>
        <v>0.35570773880142093</v>
      </c>
      <c r="M80" s="199">
        <f t="shared" si="8"/>
        <v>0.38273752349396323</v>
      </c>
      <c r="N80" s="199">
        <f t="shared" si="8"/>
        <v>0.37132025257897278</v>
      </c>
      <c r="O80" s="199">
        <f t="shared" si="8"/>
        <v>0.4007051641040883</v>
      </c>
      <c r="P80" s="199">
        <f t="shared" si="8"/>
        <v>0.42525608410232968</v>
      </c>
      <c r="Q80" s="199">
        <f t="shared" si="8"/>
        <v>0.41910061846329844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4.5041706332432929E-2</v>
      </c>
      <c r="C82" s="200">
        <f t="shared" si="10"/>
        <v>4.2887021112385439E-2</v>
      </c>
      <c r="D82" s="200">
        <f t="shared" si="10"/>
        <v>4.215159860341193E-2</v>
      </c>
      <c r="E82" s="200">
        <f t="shared" si="10"/>
        <v>6.0480038585701577E-2</v>
      </c>
      <c r="F82" s="200">
        <f t="shared" si="10"/>
        <v>5.3514649030488914E-2</v>
      </c>
      <c r="G82" s="200">
        <f t="shared" si="10"/>
        <v>6.1852656268685219E-2</v>
      </c>
      <c r="H82" s="200">
        <f t="shared" si="10"/>
        <v>6.7336816602136612E-2</v>
      </c>
      <c r="I82" s="200">
        <f t="shared" si="10"/>
        <v>6.7604866780333256E-2</v>
      </c>
      <c r="J82" s="200">
        <f t="shared" si="10"/>
        <v>5.3545989322930615E-2</v>
      </c>
      <c r="K82" s="200">
        <f t="shared" si="10"/>
        <v>5.7149902097135684E-2</v>
      </c>
      <c r="L82" s="200">
        <f t="shared" si="10"/>
        <v>5.9004145498095462E-2</v>
      </c>
      <c r="M82" s="200">
        <f t="shared" si="10"/>
        <v>6.0602465163280668E-2</v>
      </c>
      <c r="N82" s="200">
        <f t="shared" si="10"/>
        <v>6.1883273149280389E-2</v>
      </c>
      <c r="O82" s="200">
        <f t="shared" si="10"/>
        <v>5.8848660934758268E-2</v>
      </c>
      <c r="P82" s="200">
        <f t="shared" si="10"/>
        <v>6.1229424020516954E-2</v>
      </c>
      <c r="Q82" s="200">
        <f t="shared" si="10"/>
        <v>5.9564139896943882E-2</v>
      </c>
    </row>
    <row r="83" spans="1:17" x14ac:dyDescent="0.25">
      <c r="A83" s="142" t="s">
        <v>330</v>
      </c>
      <c r="B83" s="199">
        <f t="shared" ref="B83:Q83" si="11">IF(B$35=0,0,B$35/B$5)</f>
        <v>1.7162507359552968E-2</v>
      </c>
      <c r="C83" s="199">
        <f t="shared" si="11"/>
        <v>2.1278597162492745E-2</v>
      </c>
      <c r="D83" s="199">
        <f t="shared" si="11"/>
        <v>2.0836283306438025E-2</v>
      </c>
      <c r="E83" s="199">
        <f t="shared" si="11"/>
        <v>2.5215861234584178E-2</v>
      </c>
      <c r="F83" s="199">
        <f t="shared" si="11"/>
        <v>2.3477667268928103E-2</v>
      </c>
      <c r="G83" s="199">
        <f t="shared" si="11"/>
        <v>2.6515209496919209E-2</v>
      </c>
      <c r="H83" s="199">
        <f t="shared" si="11"/>
        <v>2.7530299783575397E-2</v>
      </c>
      <c r="I83" s="199">
        <f t="shared" si="11"/>
        <v>2.8150234036164908E-2</v>
      </c>
      <c r="J83" s="199">
        <f t="shared" si="11"/>
        <v>2.1459635119786959E-2</v>
      </c>
      <c r="K83" s="199">
        <f t="shared" si="11"/>
        <v>2.3870320178942993E-2</v>
      </c>
      <c r="L83" s="199">
        <f t="shared" si="11"/>
        <v>2.2999080034117679E-2</v>
      </c>
      <c r="M83" s="199">
        <f t="shared" si="11"/>
        <v>2.5025874332446137E-2</v>
      </c>
      <c r="N83" s="199">
        <f t="shared" si="11"/>
        <v>2.607939543678196E-2</v>
      </c>
      <c r="O83" s="199">
        <f t="shared" si="11"/>
        <v>2.4680886691372406E-2</v>
      </c>
      <c r="P83" s="199">
        <f t="shared" si="11"/>
        <v>2.5155605985478131E-2</v>
      </c>
      <c r="Q83" s="199">
        <f t="shared" si="11"/>
        <v>2.5210066748563489E-2</v>
      </c>
    </row>
    <row r="84" spans="1:17" x14ac:dyDescent="0.25">
      <c r="A84" s="142" t="s">
        <v>329</v>
      </c>
      <c r="B84" s="199">
        <f t="shared" ref="B84:Q84" si="12">IF(B$41=0,0,B$41/B$5)</f>
        <v>2.7879198972879965E-2</v>
      </c>
      <c r="C84" s="199">
        <f t="shared" si="12"/>
        <v>2.1608423949892694E-2</v>
      </c>
      <c r="D84" s="199">
        <f t="shared" si="12"/>
        <v>2.1315315296973909E-2</v>
      </c>
      <c r="E84" s="199">
        <f t="shared" si="12"/>
        <v>3.5264177351117407E-2</v>
      </c>
      <c r="F84" s="199">
        <f t="shared" si="12"/>
        <v>3.0036981761560808E-2</v>
      </c>
      <c r="G84" s="199">
        <f t="shared" si="12"/>
        <v>3.5337446771766014E-2</v>
      </c>
      <c r="H84" s="199">
        <f t="shared" si="12"/>
        <v>3.9806516818561219E-2</v>
      </c>
      <c r="I84" s="199">
        <f t="shared" si="12"/>
        <v>3.9454632744168348E-2</v>
      </c>
      <c r="J84" s="199">
        <f t="shared" si="12"/>
        <v>3.2086354203143659E-2</v>
      </c>
      <c r="K84" s="199">
        <f t="shared" si="12"/>
        <v>3.3279581918192691E-2</v>
      </c>
      <c r="L84" s="199">
        <f t="shared" si="12"/>
        <v>3.6005065463977783E-2</v>
      </c>
      <c r="M84" s="199">
        <f t="shared" si="12"/>
        <v>3.5576590830834531E-2</v>
      </c>
      <c r="N84" s="199">
        <f t="shared" si="12"/>
        <v>3.5803877712498433E-2</v>
      </c>
      <c r="O84" s="199">
        <f t="shared" si="12"/>
        <v>3.4167774243385865E-2</v>
      </c>
      <c r="P84" s="199">
        <f t="shared" si="12"/>
        <v>3.6073818035038827E-2</v>
      </c>
      <c r="Q84" s="199">
        <f t="shared" si="12"/>
        <v>3.4354073148380397E-2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6.8348912768642547E-3</v>
      </c>
      <c r="C86" s="200">
        <f t="shared" si="14"/>
        <v>5.7316688339304738E-3</v>
      </c>
      <c r="D86" s="200">
        <f t="shared" si="14"/>
        <v>5.6438097111501323E-3</v>
      </c>
      <c r="E86" s="200">
        <f t="shared" si="14"/>
        <v>9.0564332913545143E-3</v>
      </c>
      <c r="F86" s="200">
        <f t="shared" si="14"/>
        <v>7.8844883361639546E-3</v>
      </c>
      <c r="G86" s="200">
        <f t="shared" si="14"/>
        <v>9.2174510286862892E-3</v>
      </c>
      <c r="H86" s="200">
        <f t="shared" si="14"/>
        <v>1.020198770349154E-2</v>
      </c>
      <c r="I86" s="200">
        <f t="shared" si="14"/>
        <v>1.0170076424762245E-2</v>
      </c>
      <c r="J86" s="200">
        <f t="shared" si="14"/>
        <v>7.9989946932647066E-3</v>
      </c>
      <c r="K86" s="200">
        <f t="shared" si="14"/>
        <v>8.5933852210542411E-3</v>
      </c>
      <c r="L86" s="200">
        <f t="shared" si="14"/>
        <v>9.0161195384311724E-3</v>
      </c>
      <c r="M86" s="200">
        <f t="shared" si="14"/>
        <v>9.182038977448112E-3</v>
      </c>
      <c r="N86" s="200">
        <f t="shared" si="14"/>
        <v>9.3273564919236201E-3</v>
      </c>
      <c r="O86" s="200">
        <f t="shared" si="14"/>
        <v>8.897392105972457E-3</v>
      </c>
      <c r="P86" s="200">
        <f t="shared" si="14"/>
        <v>9.3240446544303381E-3</v>
      </c>
      <c r="Q86" s="200">
        <f t="shared" si="14"/>
        <v>9.0009430825793522E-3</v>
      </c>
    </row>
    <row r="87" spans="1:17" x14ac:dyDescent="0.25">
      <c r="A87" s="142" t="s">
        <v>327</v>
      </c>
      <c r="B87" s="199">
        <f t="shared" ref="B87:Q87" si="15">IF(B$54=0,0,B$54/B$5)</f>
        <v>1.2886315342488781E-3</v>
      </c>
      <c r="C87" s="199">
        <f t="shared" si="15"/>
        <v>1.432910753713096E-3</v>
      </c>
      <c r="D87" s="199">
        <f t="shared" si="15"/>
        <v>1.4033623709033348E-3</v>
      </c>
      <c r="E87" s="199">
        <f t="shared" si="15"/>
        <v>2.0410133939173639E-3</v>
      </c>
      <c r="F87" s="199">
        <f t="shared" si="15"/>
        <v>1.9089614605218843E-3</v>
      </c>
      <c r="G87" s="199">
        <f t="shared" si="15"/>
        <v>2.1874549865577731E-3</v>
      </c>
      <c r="H87" s="199">
        <f t="shared" si="15"/>
        <v>2.2829193708865281E-3</v>
      </c>
      <c r="I87" s="199">
        <f t="shared" si="15"/>
        <v>2.3210115552327335E-3</v>
      </c>
      <c r="J87" s="199">
        <f t="shared" si="15"/>
        <v>1.6157677297745925E-3</v>
      </c>
      <c r="K87" s="199">
        <f t="shared" si="15"/>
        <v>1.9727787386551701E-3</v>
      </c>
      <c r="L87" s="199">
        <f t="shared" si="15"/>
        <v>1.8533081066053575E-3</v>
      </c>
      <c r="M87" s="199">
        <f t="shared" si="15"/>
        <v>2.1044678572555674E-3</v>
      </c>
      <c r="N87" s="199">
        <f t="shared" si="15"/>
        <v>2.204569148588392E-3</v>
      </c>
      <c r="O87" s="199">
        <f t="shared" si="15"/>
        <v>2.100089537659622E-3</v>
      </c>
      <c r="P87" s="199">
        <f t="shared" si="15"/>
        <v>2.14755565541731E-3</v>
      </c>
      <c r="Q87" s="199">
        <f t="shared" si="15"/>
        <v>2.1665783978882958E-3</v>
      </c>
    </row>
    <row r="88" spans="1:17" x14ac:dyDescent="0.25">
      <c r="A88" s="142" t="s">
        <v>326</v>
      </c>
      <c r="B88" s="199">
        <f t="shared" ref="B88:Q88" si="16">IF(B$55=0,0,B$55/B$5)</f>
        <v>5.5462597426153776E-3</v>
      </c>
      <c r="C88" s="199">
        <f t="shared" si="16"/>
        <v>4.2987580802173776E-3</v>
      </c>
      <c r="D88" s="199">
        <f t="shared" si="16"/>
        <v>4.2404473402467974E-3</v>
      </c>
      <c r="E88" s="199">
        <f t="shared" si="16"/>
        <v>7.0154198974371499E-3</v>
      </c>
      <c r="F88" s="199">
        <f t="shared" si="16"/>
        <v>5.9755268756420694E-3</v>
      </c>
      <c r="G88" s="199">
        <f t="shared" si="16"/>
        <v>7.0299960421285161E-3</v>
      </c>
      <c r="H88" s="199">
        <f t="shared" si="16"/>
        <v>7.9190683326050126E-3</v>
      </c>
      <c r="I88" s="199">
        <f t="shared" si="16"/>
        <v>7.8490648695295102E-3</v>
      </c>
      <c r="J88" s="199">
        <f t="shared" si="16"/>
        <v>6.3832269634901146E-3</v>
      </c>
      <c r="K88" s="199">
        <f t="shared" si="16"/>
        <v>6.6206064823990723E-3</v>
      </c>
      <c r="L88" s="199">
        <f t="shared" si="16"/>
        <v>7.1628114318258145E-3</v>
      </c>
      <c r="M88" s="199">
        <f t="shared" si="16"/>
        <v>7.0775711201925447E-3</v>
      </c>
      <c r="N88" s="199">
        <f t="shared" si="16"/>
        <v>7.1227873433352294E-3</v>
      </c>
      <c r="O88" s="199">
        <f t="shared" si="16"/>
        <v>6.797302568312835E-3</v>
      </c>
      <c r="P88" s="199">
        <f t="shared" si="16"/>
        <v>7.1764889990130285E-3</v>
      </c>
      <c r="Q88" s="199">
        <f t="shared" si="16"/>
        <v>6.8343646846910563E-3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0.13427952560754064</v>
      </c>
      <c r="C90" s="200">
        <f t="shared" si="18"/>
        <v>0.16063734026806137</v>
      </c>
      <c r="D90" s="200">
        <f t="shared" si="18"/>
        <v>0.15947506044147103</v>
      </c>
      <c r="E90" s="200">
        <f t="shared" si="18"/>
        <v>3.9801646746970176E-2</v>
      </c>
      <c r="F90" s="200">
        <f t="shared" si="18"/>
        <v>2.8016388756441111E-2</v>
      </c>
      <c r="G90" s="200">
        <f t="shared" si="18"/>
        <v>3.1529476586546173E-2</v>
      </c>
      <c r="H90" s="200">
        <f t="shared" si="18"/>
        <v>2.6899891157823038E-2</v>
      </c>
      <c r="I90" s="200">
        <f t="shared" si="18"/>
        <v>2.3859131181583289E-2</v>
      </c>
      <c r="J90" s="200">
        <f t="shared" si="18"/>
        <v>2.7548207592857588E-2</v>
      </c>
      <c r="K90" s="200">
        <f t="shared" si="18"/>
        <v>2.0960500088400141E-2</v>
      </c>
      <c r="L90" s="200">
        <f t="shared" si="18"/>
        <v>1.7462860592309185E-2</v>
      </c>
      <c r="M90" s="200">
        <f t="shared" si="18"/>
        <v>1.9061854219184018E-2</v>
      </c>
      <c r="N90" s="200">
        <f t="shared" si="18"/>
        <v>1.7288254798020354E-2</v>
      </c>
      <c r="O90" s="200">
        <f t="shared" si="18"/>
        <v>1.4276991906603318E-2</v>
      </c>
      <c r="P90" s="200">
        <f t="shared" si="18"/>
        <v>1.2447964289211912E-2</v>
      </c>
      <c r="Q90" s="200">
        <f t="shared" si="18"/>
        <v>1.1976423328167856E-2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1.221308409564466</v>
      </c>
      <c r="C95" s="230">
        <f>IF(C$5=0,0,C$5/OIS_fec!C$5)</f>
        <v>0.94040232704012428</v>
      </c>
      <c r="D95" s="230">
        <f>IF(D$5=0,0,D$5/OIS_fec!D$5)</f>
        <v>0.86083116658438175</v>
      </c>
      <c r="E95" s="230">
        <f>IF(E$5=0,0,E$5/OIS_fec!E$5)</f>
        <v>0.93398759448523661</v>
      </c>
      <c r="F95" s="230">
        <f>IF(F$5=0,0,F$5/OIS_fec!F$5)</f>
        <v>0.96881133696923449</v>
      </c>
      <c r="G95" s="230">
        <f>IF(G$5=0,0,G$5/OIS_fec!G$5)</f>
        <v>0.87949358200710981</v>
      </c>
      <c r="H95" s="230">
        <f>IF(H$5=0,0,H$5/OIS_fec!H$5)</f>
        <v>0.85843675338153902</v>
      </c>
      <c r="I95" s="230">
        <f>IF(I$5=0,0,I$5/OIS_fec!I$5)</f>
        <v>0.85157176795764922</v>
      </c>
      <c r="J95" s="230">
        <f>IF(J$5=0,0,J$5/OIS_fec!J$5)</f>
        <v>1.1528800443092873</v>
      </c>
      <c r="K95" s="230">
        <f>IF(K$5=0,0,K$5/OIS_fec!K$5)</f>
        <v>0.94762756725429298</v>
      </c>
      <c r="L95" s="230">
        <f>IF(L$5=0,0,L$5/OIS_fec!L$5)</f>
        <v>1.0229035128848838</v>
      </c>
      <c r="M95" s="230">
        <f>IF(M$5=0,0,M$5/OIS_fec!M$5)</f>
        <v>0.91120971910594184</v>
      </c>
      <c r="N95" s="230">
        <f>IF(N$5=0,0,N$5/OIS_fec!N$5)</f>
        <v>0.88367270810637333</v>
      </c>
      <c r="O95" s="230">
        <f>IF(O$5=0,0,O$5/OIS_fec!O$5)</f>
        <v>0.91171849128361948</v>
      </c>
      <c r="P95" s="230">
        <f>IF(P$5=0,0,P$5/OIS_fec!P$5)</f>
        <v>0.89857187822340912</v>
      </c>
      <c r="Q95" s="230">
        <f>IF(Q$5=0,0,Q$5/OIS_fec!Q$5)</f>
        <v>0.88973215937752614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1.2849527330976969</v>
      </c>
      <c r="C100" s="273">
        <f>IF(C$10=0,0,C$10/OIS_fec!C$10)</f>
        <v>1.1844282853674997</v>
      </c>
      <c r="D100" s="273">
        <f>IF(D$10=0,0,D$10/OIS_fec!D$10)</f>
        <v>1.1176601590478099</v>
      </c>
      <c r="E100" s="273">
        <f>IF(E$10=0,0,E$10/OIS_fec!E$10)</f>
        <v>1.3317484859392499</v>
      </c>
      <c r="F100" s="273">
        <f>IF(F$10=0,0,F$10/OIS_fec!F$10)</f>
        <v>1.3347375882096391</v>
      </c>
      <c r="G100" s="273">
        <f>IF(G$10=0,0,G$10/OIS_fec!G$10)</f>
        <v>1.3323256147144047</v>
      </c>
      <c r="H100" s="273">
        <f>IF(H$10=0,0,H$10/OIS_fec!H$10)</f>
        <v>1.3300438989863337</v>
      </c>
      <c r="I100" s="273">
        <f>IF(I$10=0,0,I$10/OIS_fec!I$10)</f>
        <v>1.3278455527108786</v>
      </c>
      <c r="J100" s="273">
        <f>IF(J$10=0,0,J$10/OIS_fec!J$10)</f>
        <v>1.3340538224054046</v>
      </c>
      <c r="K100" s="273">
        <f>IF(K$10=0,0,K$10/OIS_fec!K$10)</f>
        <v>1.3203023361725348</v>
      </c>
      <c r="L100" s="273">
        <f>IF(L$10=0,0,L$10/OIS_fec!L$10)</f>
        <v>1.3268691493206608</v>
      </c>
      <c r="M100" s="273">
        <f>IF(M$10=0,0,M$10/OIS_fec!M$10)</f>
        <v>1.3289441156190338</v>
      </c>
      <c r="N100" s="273">
        <f>IF(N$10=0,0,N$10/OIS_fec!N$10)</f>
        <v>1.3304825155032254</v>
      </c>
      <c r="O100" s="273">
        <f>IF(O$10=0,0,O$10/OIS_fec!O$10)</f>
        <v>1.3289784355840462</v>
      </c>
      <c r="P100" s="273">
        <f>IF(P$10=0,0,P$10/OIS_fec!P$10)</f>
        <v>1.3300163563373881</v>
      </c>
      <c r="Q100" s="273">
        <f>IF(Q$10=0,0,Q$10/OIS_fec!Q$10)</f>
        <v>1.3312166483783952</v>
      </c>
    </row>
    <row r="101" spans="1:17" x14ac:dyDescent="0.25">
      <c r="A101" s="127" t="s">
        <v>324</v>
      </c>
      <c r="B101" s="296">
        <f>IF(B$15=0,0,B$15/OIS_fec!B$15)</f>
        <v>1.7968036608798179</v>
      </c>
      <c r="C101" s="296">
        <f>IF(C$15=0,0,C$15/OIS_fec!C$15)</f>
        <v>1.0656121130198211</v>
      </c>
      <c r="D101" s="296">
        <f>IF(D$15=0,0,D$15/OIS_fec!D$15)</f>
        <v>0.94989837409409916</v>
      </c>
      <c r="E101" s="296">
        <f>IF(E$15=0,0,E$15/OIS_fec!E$15)</f>
        <v>1.6300563289859298</v>
      </c>
      <c r="F101" s="296">
        <f>IF(F$15=0,0,F$15/OIS_fec!F$15)</f>
        <v>1.4920315320604112</v>
      </c>
      <c r="G101" s="296">
        <f>IF(G$15=0,0,G$15/OIS_fec!G$15)</f>
        <v>1.5420634966005886</v>
      </c>
      <c r="H101" s="296">
        <f>IF(H$15=0,0,H$15/OIS_fec!H$15)</f>
        <v>1.6530259533197489</v>
      </c>
      <c r="I101" s="296">
        <f>IF(I$15=0,0,I$15/OIS_fec!I$15)</f>
        <v>1.6111609097346322</v>
      </c>
      <c r="J101" s="296">
        <f>IF(J$15=0,0,J$15/OIS_fec!J$15)</f>
        <v>1.8573276990008307</v>
      </c>
      <c r="K101" s="296">
        <f>IF(K$15=0,0,K$15/OIS_fec!K$15)</f>
        <v>1.565250476379644</v>
      </c>
      <c r="L101" s="296">
        <f>IF(L$15=0,0,L$15/OIS_fec!L$15)</f>
        <v>1.7833661672222927</v>
      </c>
      <c r="M101" s="296">
        <f>IF(M$15=0,0,M$15/OIS_fec!M$15)</f>
        <v>1.5647170828566048</v>
      </c>
      <c r="N101" s="296">
        <f>IF(N$15=0,0,N$15/OIS_fec!N$15)</f>
        <v>1.5294785347774269</v>
      </c>
      <c r="O101" s="296">
        <f>IF(O$15=0,0,O$15/OIS_fec!O$15)</f>
        <v>1.5304590093720321</v>
      </c>
      <c r="P101" s="296">
        <f>IF(P$15=0,0,P$15/OIS_fec!P$15)</f>
        <v>1.5792622766928133</v>
      </c>
      <c r="Q101" s="296">
        <f>IF(Q$15=0,0,Q$15/OIS_fec!Q$15)</f>
        <v>1.4468807156980605</v>
      </c>
    </row>
    <row r="102" spans="1:17" x14ac:dyDescent="0.25">
      <c r="A102" s="127" t="s">
        <v>323</v>
      </c>
      <c r="B102" s="296">
        <f>IF(B$26=0,0,B$26/OIS_fec!B$26)</f>
        <v>2.3816655695662097</v>
      </c>
      <c r="C102" s="296">
        <f>IF(C$26=0,0,C$26/OIS_fec!C$26)</f>
        <v>2.2564340813973049</v>
      </c>
      <c r="D102" s="296">
        <f>IF(D$26=0,0,D$26/OIS_fec!D$26)</f>
        <v>2.1474547437002576</v>
      </c>
      <c r="E102" s="296">
        <f>IF(E$26=0,0,E$26/OIS_fec!E$26)</f>
        <v>2.5324448969104152</v>
      </c>
      <c r="F102" s="296">
        <f>IF(F$26=0,0,F$26/OIS_fec!F$26)</f>
        <v>2.7314892068420544</v>
      </c>
      <c r="G102" s="296">
        <f>IF(G$26=0,0,G$26/OIS_fec!G$26)</f>
        <v>2.4629723544158639</v>
      </c>
      <c r="H102" s="296">
        <f>IF(H$26=0,0,H$26/OIS_fec!H$26)</f>
        <v>2.3507010500946102</v>
      </c>
      <c r="I102" s="296">
        <f>IF(I$26=0,0,I$26/OIS_fec!I$26)</f>
        <v>2.346817642419659</v>
      </c>
      <c r="J102" s="296">
        <f>IF(J$26=0,0,J$26/OIS_fec!J$26)</f>
        <v>2.4792904432865845</v>
      </c>
      <c r="K102" s="296">
        <f>IF(K$26=0,0,K$26/OIS_fec!K$26)</f>
        <v>2.3720066353648792</v>
      </c>
      <c r="L102" s="296">
        <f>IF(L$26=0,0,L$26/OIS_fec!L$26)</f>
        <v>2.3917595015494144</v>
      </c>
      <c r="M102" s="296">
        <f>IF(M$26=0,0,M$26/OIS_fec!M$26)</f>
        <v>2.3938729176779985</v>
      </c>
      <c r="N102" s="296">
        <f>IF(N$26=0,0,N$26/OIS_fec!N$26)</f>
        <v>2.3277335358156734</v>
      </c>
      <c r="O102" s="296">
        <f>IF(O$26=0,0,O$26/OIS_fec!O$26)</f>
        <v>2.3722974029284996</v>
      </c>
      <c r="P102" s="296">
        <f>IF(P$26=0,0,P$26/OIS_fec!P$26)</f>
        <v>2.3611136935142887</v>
      </c>
      <c r="Q102" s="296">
        <f>IF(Q$26=0,0,Q$26/OIS_fec!Q$26)</f>
        <v>2.3407640304206079</v>
      </c>
    </row>
    <row r="103" spans="1:17" x14ac:dyDescent="0.25">
      <c r="A103" s="127" t="s">
        <v>322</v>
      </c>
      <c r="B103" s="296">
        <f>IF(B$34=0,0,B$34/OIS_fec!B$34)</f>
        <v>1.8932723409667362</v>
      </c>
      <c r="C103" s="296">
        <f>IF(C$34=0,0,C$34/OIS_fec!C$34)</f>
        <v>1.3802043452208039</v>
      </c>
      <c r="D103" s="296">
        <f>IF(D$34=0,0,D$34/OIS_fec!D$34)</f>
        <v>1.2259076503059798</v>
      </c>
      <c r="E103" s="296">
        <f>IF(E$34=0,0,E$34/OIS_fec!E$34)</f>
        <v>1.7971165804620561</v>
      </c>
      <c r="F103" s="296">
        <f>IF(F$34=0,0,F$34/OIS_fec!F$34)</f>
        <v>1.7011202282054316</v>
      </c>
      <c r="G103" s="296">
        <f>IF(G$34=0,0,G$34/OIS_fec!G$34)</f>
        <v>1.716026400236875</v>
      </c>
      <c r="H103" s="296">
        <f>IF(H$34=0,0,H$34/OIS_fec!H$34)</f>
        <v>1.7905656504373813</v>
      </c>
      <c r="I103" s="296">
        <f>IF(I$34=0,0,I$34/OIS_fec!I$34)</f>
        <v>1.7681192186543402</v>
      </c>
      <c r="J103" s="296">
        <f>IF(J$34=0,0,J$34/OIS_fec!J$34)</f>
        <v>2.0116257346018118</v>
      </c>
      <c r="K103" s="296">
        <f>IF(K$34=0,0,K$34/OIS_fec!K$34)</f>
        <v>1.7531439920884553</v>
      </c>
      <c r="L103" s="296">
        <f>IF(L$34=0,0,L$34/OIS_fec!L$34)</f>
        <v>1.930153580429868</v>
      </c>
      <c r="M103" s="296">
        <f>IF(M$34=0,0,M$34/OIS_fec!M$34)</f>
        <v>1.7443975550853614</v>
      </c>
      <c r="N103" s="296">
        <f>IF(N$34=0,0,N$34/OIS_fec!N$34)</f>
        <v>1.7030866434488867</v>
      </c>
      <c r="O103" s="296">
        <f>IF(O$34=0,0,O$34/OIS_fec!O$34)</f>
        <v>1.6946021261741777</v>
      </c>
      <c r="P103" s="296">
        <f>IF(P$34=0,0,P$34/OIS_fec!P$34)</f>
        <v>1.72407080975386</v>
      </c>
      <c r="Q103" s="296">
        <f>IF(Q$34=0,0,Q$34/OIS_fec!Q$34)</f>
        <v>1.664390661141931</v>
      </c>
    </row>
    <row r="104" spans="1:17" x14ac:dyDescent="0.25">
      <c r="A104" s="127" t="s">
        <v>321</v>
      </c>
      <c r="B104" s="296">
        <f>IF(B$53=0,0,B$53/OIS_fec!B$53)</f>
        <v>0.55543930013420739</v>
      </c>
      <c r="C104" s="296">
        <f>IF(C$53=0,0,C$53/OIS_fec!C$53)</f>
        <v>0.35661970563321815</v>
      </c>
      <c r="D104" s="296">
        <f>IF(D$53=0,0,D$53/OIS_fec!D$53)</f>
        <v>0.31733853076229901</v>
      </c>
      <c r="E104" s="296">
        <f>IF(E$53=0,0,E$53/OIS_fec!E$53)</f>
        <v>0.52026920776038899</v>
      </c>
      <c r="F104" s="296">
        <f>IF(F$53=0,0,F$53/OIS_fec!F$53)</f>
        <v>0.48455444428764094</v>
      </c>
      <c r="G104" s="296">
        <f>IF(G$53=0,0,G$53/OIS_fec!G$53)</f>
        <v>0.4944053795014387</v>
      </c>
      <c r="H104" s="296">
        <f>IF(H$53=0,0,H$53/OIS_fec!H$53)</f>
        <v>0.52448032683587387</v>
      </c>
      <c r="I104" s="296">
        <f>IF(I$53=0,0,I$53/OIS_fec!I$53)</f>
        <v>0.51423844140962749</v>
      </c>
      <c r="J104" s="296">
        <f>IF(J$53=0,0,J$53/OIS_fec!J$53)</f>
        <v>0.58098160677951383</v>
      </c>
      <c r="K104" s="296">
        <f>IF(K$53=0,0,K$53/OIS_fec!K$53)</f>
        <v>0.50965127667844046</v>
      </c>
      <c r="L104" s="296">
        <f>IF(L$53=0,0,L$53/OIS_fec!L$53)</f>
        <v>0.5702111974129026</v>
      </c>
      <c r="M104" s="296">
        <f>IF(M$53=0,0,M$53/OIS_fec!M$53)</f>
        <v>0.51097664393059627</v>
      </c>
      <c r="N104" s="296">
        <f>IF(N$53=0,0,N$53/OIS_fec!N$53)</f>
        <v>0.49628229417350733</v>
      </c>
      <c r="O104" s="296">
        <f>IF(O$53=0,0,O$53/OIS_fec!O$53)</f>
        <v>0.49533684185853322</v>
      </c>
      <c r="P104" s="296">
        <f>IF(P$53=0,0,P$53/OIS_fec!P$53)</f>
        <v>0.50758176129240362</v>
      </c>
      <c r="Q104" s="296">
        <f>IF(Q$53=0,0,Q$53/OIS_fec!Q$53)</f>
        <v>0.48625619753430399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3.1024187999999997</v>
      </c>
      <c r="D105" s="296">
        <f>IF(D$67=0,0,D$67/OIS_fec!D$67)</f>
        <v>3.1024188000000001</v>
      </c>
      <c r="E105" s="296">
        <f>IF(E$67=0,0,E$67/OIS_fec!E$67)</f>
        <v>3.099298686817626</v>
      </c>
      <c r="F105" s="296">
        <f>IF(F$67=0,0,F$67/OIS_fec!F$67)</f>
        <v>3.1024188000000006</v>
      </c>
      <c r="G105" s="296">
        <f>IF(G$67=0,0,G$67/OIS_fec!G$67)</f>
        <v>3.1024188000000006</v>
      </c>
      <c r="H105" s="296">
        <f>IF(H$67=0,0,H$67/OIS_fec!H$67)</f>
        <v>3.0956145121438041</v>
      </c>
      <c r="I105" s="296">
        <f>IF(I$67=0,0,I$67/OIS_fec!I$67)</f>
        <v>3.0873772345904236</v>
      </c>
      <c r="J105" s="296">
        <f>IF(J$67=0,0,J$67/OIS_fec!J$67)</f>
        <v>3.1000534541327602</v>
      </c>
      <c r="K105" s="296">
        <f>IF(K$67=0,0,K$67/OIS_fec!K$67)</f>
        <v>3.044219419901868</v>
      </c>
      <c r="L105" s="296">
        <f>IF(L$67=0,0,L$67/OIS_fec!L$67)</f>
        <v>3.0745317340527412</v>
      </c>
      <c r="M105" s="296">
        <f>IF(M$67=0,0,M$67/OIS_fec!M$67)</f>
        <v>3.0916892584458608</v>
      </c>
      <c r="N105" s="296">
        <f>IF(N$67=0,0,N$67/OIS_fec!N$67)</f>
        <v>3.0981248691071359</v>
      </c>
      <c r="O105" s="296">
        <f>IF(O$67=0,0,O$67/OIS_fec!O$67)</f>
        <v>3.0978632923166005</v>
      </c>
      <c r="P105" s="296">
        <f>IF(P$67=0,0,P$67/OIS_fec!P$67)</f>
        <v>3.099122822662137</v>
      </c>
      <c r="Q105" s="296">
        <f>IF(Q$67=0,0,Q$67/OIS_fec!Q$67)</f>
        <v>3.1003667932692309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DE: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170765.30337948358</v>
      </c>
      <c r="C5" s="96">
        <f t="shared" ref="C5:Q5" si="1">SUM(C6:C10,C15,C26,C37)</f>
        <v>156417.61463440242</v>
      </c>
      <c r="D5" s="96">
        <f t="shared" si="1"/>
        <v>155270.55608673504</v>
      </c>
      <c r="E5" s="96">
        <f t="shared" si="1"/>
        <v>159294.82718042767</v>
      </c>
      <c r="F5" s="96">
        <f t="shared" si="1"/>
        <v>160428.84330929938</v>
      </c>
      <c r="G5" s="96">
        <f t="shared" si="1"/>
        <v>160925.22139532919</v>
      </c>
      <c r="H5" s="96">
        <f t="shared" si="1"/>
        <v>161296.07858837832</v>
      </c>
      <c r="I5" s="96">
        <f t="shared" si="1"/>
        <v>169771.06422393452</v>
      </c>
      <c r="J5" s="96">
        <f t="shared" si="1"/>
        <v>166272.19748735009</v>
      </c>
      <c r="K5" s="96">
        <f t="shared" si="1"/>
        <v>140101.75472226428</v>
      </c>
      <c r="L5" s="96">
        <f t="shared" si="1"/>
        <v>161913.42772285466</v>
      </c>
      <c r="M5" s="96">
        <f t="shared" si="1"/>
        <v>157120.7703128967</v>
      </c>
      <c r="N5" s="96">
        <f t="shared" si="1"/>
        <v>148904.20329835577</v>
      </c>
      <c r="O5" s="96">
        <f t="shared" si="1"/>
        <v>148218.72330439949</v>
      </c>
      <c r="P5" s="96">
        <f t="shared" si="1"/>
        <v>145848.28734112135</v>
      </c>
      <c r="Q5" s="96">
        <f t="shared" si="1"/>
        <v>152337.90720590123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1667.3749990898848</v>
      </c>
      <c r="C10" s="93">
        <f t="shared" ref="C10:Q10" si="3">SUM(C11:C14)</f>
        <v>1593.9018710890593</v>
      </c>
      <c r="D10" s="93">
        <f t="shared" si="3"/>
        <v>1549.5578997270104</v>
      </c>
      <c r="E10" s="93">
        <f t="shared" si="3"/>
        <v>1544.2679915073304</v>
      </c>
      <c r="F10" s="93">
        <f t="shared" si="3"/>
        <v>1591.0554645324244</v>
      </c>
      <c r="G10" s="93">
        <f t="shared" si="3"/>
        <v>1638.6335532641747</v>
      </c>
      <c r="H10" s="93">
        <f t="shared" si="3"/>
        <v>1643.599547231725</v>
      </c>
      <c r="I10" s="93">
        <f t="shared" si="3"/>
        <v>1786.0936192136305</v>
      </c>
      <c r="J10" s="93">
        <f t="shared" si="3"/>
        <v>1685.1856668684627</v>
      </c>
      <c r="K10" s="93">
        <f t="shared" si="3"/>
        <v>1451.60455214687</v>
      </c>
      <c r="L10" s="93">
        <f t="shared" si="3"/>
        <v>1638.2659203864237</v>
      </c>
      <c r="M10" s="93">
        <f t="shared" si="3"/>
        <v>1627.6722302186865</v>
      </c>
      <c r="N10" s="93">
        <f t="shared" si="3"/>
        <v>1629.7747520891808</v>
      </c>
      <c r="O10" s="93">
        <f t="shared" si="3"/>
        <v>1603.9777017416129</v>
      </c>
      <c r="P10" s="93">
        <f t="shared" si="3"/>
        <v>1512.1852459839695</v>
      </c>
      <c r="Q10" s="93">
        <f t="shared" si="3"/>
        <v>1472.6529549305412</v>
      </c>
    </row>
    <row r="11" spans="1:17" x14ac:dyDescent="0.25">
      <c r="A11" s="92" t="s">
        <v>68</v>
      </c>
      <c r="B11" s="91">
        <v>628.38336775944231</v>
      </c>
      <c r="C11" s="91">
        <v>623.09223606703108</v>
      </c>
      <c r="D11" s="91">
        <v>623.17625085878342</v>
      </c>
      <c r="E11" s="91">
        <v>606.78218543707135</v>
      </c>
      <c r="F11" s="91">
        <v>610.87156516027358</v>
      </c>
      <c r="G11" s="91">
        <v>624.06590306526039</v>
      </c>
      <c r="H11" s="91">
        <v>637.81842644365122</v>
      </c>
      <c r="I11" s="91">
        <v>692.2734210917888</v>
      </c>
      <c r="J11" s="91">
        <v>647.07161613612845</v>
      </c>
      <c r="K11" s="91">
        <v>530.9213950152398</v>
      </c>
      <c r="L11" s="91">
        <v>614.74297461021933</v>
      </c>
      <c r="M11" s="91">
        <v>622.95118924763597</v>
      </c>
      <c r="N11" s="91">
        <v>615.87825536513697</v>
      </c>
      <c r="O11" s="91">
        <v>587.64494084471266</v>
      </c>
      <c r="P11" s="91">
        <v>530.56495081354092</v>
      </c>
      <c r="Q11" s="91">
        <v>491.79609717186997</v>
      </c>
    </row>
    <row r="12" spans="1:17" x14ac:dyDescent="0.25">
      <c r="A12" s="92" t="s">
        <v>66</v>
      </c>
      <c r="B12" s="91">
        <v>1038.9916313304425</v>
      </c>
      <c r="C12" s="91">
        <v>970.80963502202826</v>
      </c>
      <c r="D12" s="91">
        <v>926.38164886822688</v>
      </c>
      <c r="E12" s="91">
        <v>937.48580607025917</v>
      </c>
      <c r="F12" s="91">
        <v>980.18389937215079</v>
      </c>
      <c r="G12" s="91">
        <v>1014.5676501989142</v>
      </c>
      <c r="H12" s="91">
        <v>1005.7811207880736</v>
      </c>
      <c r="I12" s="91">
        <v>1093.8201981218417</v>
      </c>
      <c r="J12" s="91">
        <v>1038.1140507323344</v>
      </c>
      <c r="K12" s="91">
        <v>920.6831571316302</v>
      </c>
      <c r="L12" s="91">
        <v>1023.5229457762043</v>
      </c>
      <c r="M12" s="91">
        <v>1004.7210409710506</v>
      </c>
      <c r="N12" s="91">
        <v>1013.8964967240438</v>
      </c>
      <c r="O12" s="91">
        <v>1016.3327608969003</v>
      </c>
      <c r="P12" s="91">
        <v>981.62029517042856</v>
      </c>
      <c r="Q12" s="91">
        <v>980.85685775867125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34243.126809675436</v>
      </c>
      <c r="C15" s="85">
        <f t="shared" ref="C15:Q15" si="5">SUM(C16:C25)</f>
        <v>32865.319048097197</v>
      </c>
      <c r="D15" s="85">
        <f t="shared" si="5"/>
        <v>32628.814714560453</v>
      </c>
      <c r="E15" s="85">
        <f t="shared" si="5"/>
        <v>32272.677874917958</v>
      </c>
      <c r="F15" s="85">
        <f t="shared" si="5"/>
        <v>32469.300845864276</v>
      </c>
      <c r="G15" s="85">
        <f t="shared" si="5"/>
        <v>33254.575455982202</v>
      </c>
      <c r="H15" s="85">
        <f t="shared" si="5"/>
        <v>30777.733421138568</v>
      </c>
      <c r="I15" s="85">
        <f t="shared" si="5"/>
        <v>32615.048522842302</v>
      </c>
      <c r="J15" s="85">
        <f t="shared" si="5"/>
        <v>33025.726600382994</v>
      </c>
      <c r="K15" s="85">
        <f t="shared" si="5"/>
        <v>29644.167867691373</v>
      </c>
      <c r="L15" s="85">
        <f t="shared" si="5"/>
        <v>32991.970161155135</v>
      </c>
      <c r="M15" s="85">
        <f t="shared" si="5"/>
        <v>29503.387255059821</v>
      </c>
      <c r="N15" s="85">
        <f t="shared" si="5"/>
        <v>29566.425798048287</v>
      </c>
      <c r="O15" s="85">
        <f t="shared" si="5"/>
        <v>30047.494814956463</v>
      </c>
      <c r="P15" s="85">
        <f t="shared" si="5"/>
        <v>29862.928407054864</v>
      </c>
      <c r="Q15" s="85">
        <f t="shared" si="5"/>
        <v>31425.557147961892</v>
      </c>
    </row>
    <row r="16" spans="1:17" x14ac:dyDescent="0.25">
      <c r="A16" s="88" t="s">
        <v>33</v>
      </c>
      <c r="B16" s="87">
        <v>5320.3919900910541</v>
      </c>
      <c r="C16" s="87">
        <v>6008.0200163392292</v>
      </c>
      <c r="D16" s="87">
        <v>5774.2503811234947</v>
      </c>
      <c r="E16" s="87">
        <v>6177.1826103747817</v>
      </c>
      <c r="F16" s="87">
        <v>5265.9208966759352</v>
      </c>
      <c r="G16" s="87">
        <v>4670.8956549101222</v>
      </c>
      <c r="H16" s="87">
        <v>4819.723746239486</v>
      </c>
      <c r="I16" s="87">
        <v>4666.1084942805555</v>
      </c>
      <c r="J16" s="87">
        <v>4859.7029789445351</v>
      </c>
      <c r="K16" s="87">
        <v>4286.3396463739609</v>
      </c>
      <c r="L16" s="87">
        <v>5539.6748991469467</v>
      </c>
      <c r="M16" s="87">
        <v>4990.3127297097271</v>
      </c>
      <c r="N16" s="87">
        <v>4997.1796885426547</v>
      </c>
      <c r="O16" s="87">
        <v>5257.1034876087278</v>
      </c>
      <c r="P16" s="87">
        <v>5693.8940144415083</v>
      </c>
      <c r="Q16" s="87">
        <v>7397.3527987375228</v>
      </c>
    </row>
    <row r="17" spans="1:17" x14ac:dyDescent="0.25">
      <c r="A17" s="88" t="s">
        <v>31</v>
      </c>
      <c r="B17" s="87">
        <v>199.57437059446579</v>
      </c>
      <c r="C17" s="87">
        <v>42.694499775743999</v>
      </c>
      <c r="D17" s="87">
        <v>5.7866988695040007</v>
      </c>
      <c r="E17" s="87">
        <v>1203.3875749109761</v>
      </c>
      <c r="F17" s="87">
        <v>920.99735497267216</v>
      </c>
      <c r="G17" s="87">
        <v>957.89008198934926</v>
      </c>
      <c r="H17" s="87">
        <v>1017.201184489728</v>
      </c>
      <c r="I17" s="87">
        <v>1006.3630826150401</v>
      </c>
      <c r="J17" s="87">
        <v>1000.293624020736</v>
      </c>
      <c r="K17" s="87">
        <v>806.91028115328015</v>
      </c>
      <c r="L17" s="87">
        <v>899.76852331927819</v>
      </c>
      <c r="M17" s="87">
        <v>863.07870894005976</v>
      </c>
      <c r="N17" s="87">
        <v>784.859898363855</v>
      </c>
      <c r="O17" s="87">
        <v>757.95831455897837</v>
      </c>
      <c r="P17" s="87">
        <v>846.08580421274894</v>
      </c>
      <c r="Q17" s="87">
        <v>999.62728634786936</v>
      </c>
    </row>
    <row r="18" spans="1:17" x14ac:dyDescent="0.25">
      <c r="A18" s="88" t="s">
        <v>30</v>
      </c>
      <c r="B18" s="87">
        <v>164.31478645870877</v>
      </c>
      <c r="C18" s="87">
        <v>180.84545312169863</v>
      </c>
      <c r="D18" s="87">
        <v>159.22990836048783</v>
      </c>
      <c r="E18" s="87">
        <v>165.43034237015416</v>
      </c>
      <c r="F18" s="87">
        <v>63.22805473678573</v>
      </c>
      <c r="G18" s="87">
        <v>35.202010904509741</v>
      </c>
      <c r="H18" s="87">
        <v>33.517342703631101</v>
      </c>
      <c r="I18" s="87">
        <v>22.779809740227943</v>
      </c>
      <c r="J18" s="87">
        <v>34.075091477859452</v>
      </c>
      <c r="K18" s="87">
        <v>36.471962539094051</v>
      </c>
      <c r="L18" s="87">
        <v>31.346198220149738</v>
      </c>
      <c r="M18" s="87">
        <v>33.185095151290014</v>
      </c>
      <c r="N18" s="87">
        <v>24.017607538351069</v>
      </c>
      <c r="O18" s="87">
        <v>11.74300880616188</v>
      </c>
      <c r="P18" s="87">
        <v>5.9208063180536383</v>
      </c>
      <c r="Q18" s="87">
        <v>43.054550361975004</v>
      </c>
    </row>
    <row r="19" spans="1:17" x14ac:dyDescent="0.25">
      <c r="A19" s="88" t="s">
        <v>68</v>
      </c>
      <c r="B19" s="87">
        <v>2690.7887576658809</v>
      </c>
      <c r="C19" s="87">
        <v>2607.6663477716793</v>
      </c>
      <c r="D19" s="87">
        <v>2515.8656206022492</v>
      </c>
      <c r="E19" s="87">
        <v>2663.0456518237015</v>
      </c>
      <c r="F19" s="87">
        <v>2509.9173812019089</v>
      </c>
      <c r="G19" s="87">
        <v>2427.7250210445827</v>
      </c>
      <c r="H19" s="87">
        <v>2403.4273518959026</v>
      </c>
      <c r="I19" s="87">
        <v>2286.8676129080723</v>
      </c>
      <c r="J19" s="87">
        <v>2568.3051693268881</v>
      </c>
      <c r="K19" s="87">
        <v>2114.2354146334233</v>
      </c>
      <c r="L19" s="87">
        <v>2109.2424964968955</v>
      </c>
      <c r="M19" s="87">
        <v>1473.1874291009167</v>
      </c>
      <c r="N19" s="87">
        <v>1299.1810610346213</v>
      </c>
      <c r="O19" s="87">
        <v>1170.4371953351431</v>
      </c>
      <c r="P19" s="87">
        <v>872.22848785149984</v>
      </c>
      <c r="Q19" s="87">
        <v>759.78955106990736</v>
      </c>
    </row>
    <row r="20" spans="1:17" x14ac:dyDescent="0.25">
      <c r="A20" s="88" t="s">
        <v>29</v>
      </c>
      <c r="B20" s="87">
        <v>2607.2976430254948</v>
      </c>
      <c r="C20" s="87">
        <v>2912.8728338971109</v>
      </c>
      <c r="D20" s="87">
        <v>2857.0900659536442</v>
      </c>
      <c r="E20" s="87">
        <v>4790.6776708246898</v>
      </c>
      <c r="F20" s="87">
        <v>4642.0448851903329</v>
      </c>
      <c r="G20" s="87">
        <v>4788.3726491173802</v>
      </c>
      <c r="H20" s="87">
        <v>4688.656694554028</v>
      </c>
      <c r="I20" s="87">
        <v>4614.3797818469602</v>
      </c>
      <c r="J20" s="87">
        <v>4692.5259720250815</v>
      </c>
      <c r="K20" s="87">
        <v>4365.7493577042424</v>
      </c>
      <c r="L20" s="87">
        <v>3971.4899107978626</v>
      </c>
      <c r="M20" s="87">
        <v>3796.8081924936942</v>
      </c>
      <c r="N20" s="87">
        <v>3911.5760528295064</v>
      </c>
      <c r="O20" s="87">
        <v>3986.8228452609465</v>
      </c>
      <c r="P20" s="87">
        <v>3973.8518946265076</v>
      </c>
      <c r="Q20" s="87">
        <v>4300.8705190080564</v>
      </c>
    </row>
    <row r="21" spans="1:17" x14ac:dyDescent="0.25">
      <c r="A21" s="88" t="s">
        <v>28</v>
      </c>
      <c r="B21" s="87">
        <v>1616.1598751117176</v>
      </c>
      <c r="C21" s="87">
        <v>20.561824169243891</v>
      </c>
      <c r="D21" s="87">
        <v>64.527664773059996</v>
      </c>
      <c r="E21" s="87">
        <v>449.54144683279225</v>
      </c>
      <c r="F21" s="87">
        <v>504.34862449352374</v>
      </c>
      <c r="G21" s="87">
        <v>513.41377320922004</v>
      </c>
      <c r="H21" s="87">
        <v>106.11227455804773</v>
      </c>
      <c r="I21" s="87">
        <v>96.745080431664434</v>
      </c>
      <c r="J21" s="87">
        <v>418.85979341745565</v>
      </c>
      <c r="K21" s="87">
        <v>354.25769868662456</v>
      </c>
      <c r="L21" s="87">
        <v>192.65992978281537</v>
      </c>
      <c r="M21" s="87">
        <v>204.47213926582407</v>
      </c>
      <c r="N21" s="87">
        <v>111.96561849669804</v>
      </c>
      <c r="O21" s="87">
        <v>106.14182450632029</v>
      </c>
      <c r="P21" s="87">
        <v>97.185880892280238</v>
      </c>
      <c r="Q21" s="87">
        <v>219.06414125801973</v>
      </c>
    </row>
    <row r="22" spans="1:17" x14ac:dyDescent="0.25">
      <c r="A22" s="88" t="s">
        <v>66</v>
      </c>
      <c r="B22" s="87">
        <v>21038.582029089263</v>
      </c>
      <c r="C22" s="87">
        <v>20552.745206438394</v>
      </c>
      <c r="D22" s="87">
        <v>20734.76544789374</v>
      </c>
      <c r="E22" s="87">
        <v>16558.128974484051</v>
      </c>
      <c r="F22" s="87">
        <v>18352.176252332694</v>
      </c>
      <c r="G22" s="87">
        <v>19738.046278907306</v>
      </c>
      <c r="H22" s="87">
        <v>17472.125818817858</v>
      </c>
      <c r="I22" s="87">
        <v>19505.14495325345</v>
      </c>
      <c r="J22" s="87">
        <v>18664.928547768657</v>
      </c>
      <c r="K22" s="87">
        <v>16598.329650450716</v>
      </c>
      <c r="L22" s="87">
        <v>18994.972348558564</v>
      </c>
      <c r="M22" s="87">
        <v>16787.260293437783</v>
      </c>
      <c r="N22" s="87">
        <v>17013.094963079082</v>
      </c>
      <c r="O22" s="87">
        <v>17234.335782717098</v>
      </c>
      <c r="P22" s="87">
        <v>16855.871012035484</v>
      </c>
      <c r="Q22" s="87">
        <v>16064.986168715872</v>
      </c>
    </row>
    <row r="23" spans="1:17" x14ac:dyDescent="0.25">
      <c r="A23" s="88" t="s">
        <v>25</v>
      </c>
      <c r="B23" s="87">
        <v>606.01735763884506</v>
      </c>
      <c r="C23" s="87">
        <v>539.91286658409592</v>
      </c>
      <c r="D23" s="87">
        <v>517.29892698427204</v>
      </c>
      <c r="E23" s="87">
        <v>6.1341833403359995</v>
      </c>
      <c r="F23" s="87">
        <v>3.3456258252</v>
      </c>
      <c r="G23" s="87">
        <v>2.3531737662020027</v>
      </c>
      <c r="H23" s="87">
        <v>17.659996757568003</v>
      </c>
      <c r="I23" s="87">
        <v>43.868827339919996</v>
      </c>
      <c r="J23" s="87">
        <v>16.731698289263999</v>
      </c>
      <c r="K23" s="87">
        <v>14.683649204447999</v>
      </c>
      <c r="L23" s="87">
        <v>177.68857672951614</v>
      </c>
      <c r="M23" s="87">
        <v>370.99748374449581</v>
      </c>
      <c r="N23" s="87">
        <v>252.77225950211519</v>
      </c>
      <c r="O23" s="87">
        <v>249.26380844793442</v>
      </c>
      <c r="P23" s="87">
        <v>215.69407877192069</v>
      </c>
      <c r="Q23" s="87">
        <v>214.22886307325203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259.14941995647598</v>
      </c>
      <c r="F24" s="87">
        <v>207.32177043522009</v>
      </c>
      <c r="G24" s="87">
        <v>120.67681213352539</v>
      </c>
      <c r="H24" s="87">
        <v>219.30901112232021</v>
      </c>
      <c r="I24" s="87">
        <v>372.79088042641195</v>
      </c>
      <c r="J24" s="87">
        <v>770.30372511251983</v>
      </c>
      <c r="K24" s="87">
        <v>1067.1902069455805</v>
      </c>
      <c r="L24" s="87">
        <v>1075.1272781031041</v>
      </c>
      <c r="M24" s="87">
        <v>984.08518321603049</v>
      </c>
      <c r="N24" s="87">
        <v>1171.7786486614018</v>
      </c>
      <c r="O24" s="87">
        <v>1273.6885477151554</v>
      </c>
      <c r="P24" s="87">
        <v>1302.1964279048605</v>
      </c>
      <c r="Q24" s="87">
        <v>1426.5832693894224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92927.12546068363</v>
      </c>
      <c r="C26" s="85">
        <f t="shared" ref="C26:Q26" si="7">SUM(C27:C36)</f>
        <v>86844.375610948337</v>
      </c>
      <c r="D26" s="85">
        <f t="shared" si="7"/>
        <v>86320.963761947205</v>
      </c>
      <c r="E26" s="85">
        <f t="shared" si="7"/>
        <v>89391.65445839295</v>
      </c>
      <c r="F26" s="85">
        <f t="shared" si="7"/>
        <v>84819.750687059161</v>
      </c>
      <c r="G26" s="85">
        <f t="shared" si="7"/>
        <v>80047.307151879548</v>
      </c>
      <c r="H26" s="85">
        <f t="shared" si="7"/>
        <v>84088.27651489542</v>
      </c>
      <c r="I26" s="85">
        <f t="shared" si="7"/>
        <v>82653.747735761048</v>
      </c>
      <c r="J26" s="85">
        <f t="shared" si="7"/>
        <v>86037.41130147723</v>
      </c>
      <c r="K26" s="85">
        <f t="shared" si="7"/>
        <v>71457.167504691359</v>
      </c>
      <c r="L26" s="85">
        <f t="shared" si="7"/>
        <v>84538.337860096333</v>
      </c>
      <c r="M26" s="85">
        <f t="shared" si="7"/>
        <v>85200.573430830133</v>
      </c>
      <c r="N26" s="85">
        <f t="shared" si="7"/>
        <v>84615.80280107705</v>
      </c>
      <c r="O26" s="85">
        <f t="shared" si="7"/>
        <v>83998.95041132519</v>
      </c>
      <c r="P26" s="85">
        <f t="shared" si="7"/>
        <v>82711.599572203544</v>
      </c>
      <c r="Q26" s="85">
        <f t="shared" si="7"/>
        <v>84611.268196229095</v>
      </c>
    </row>
    <row r="27" spans="1:17" x14ac:dyDescent="0.25">
      <c r="A27" s="84" t="s">
        <v>33</v>
      </c>
      <c r="B27" s="83">
        <v>13849.125424918186</v>
      </c>
      <c r="C27" s="83">
        <v>12011.337451133944</v>
      </c>
      <c r="D27" s="83">
        <v>12248.140226714384</v>
      </c>
      <c r="E27" s="83">
        <v>17653.590267741936</v>
      </c>
      <c r="F27" s="83">
        <v>17037.084775294883</v>
      </c>
      <c r="G27" s="83">
        <v>14821.397877775242</v>
      </c>
      <c r="H27" s="83">
        <v>15826.353535635479</v>
      </c>
      <c r="I27" s="83">
        <v>15467.975392243266</v>
      </c>
      <c r="J27" s="83">
        <v>15490.680500703851</v>
      </c>
      <c r="K27" s="83">
        <v>11676.207784474778</v>
      </c>
      <c r="L27" s="83">
        <v>16916.604681461817</v>
      </c>
      <c r="M27" s="83">
        <v>18755.938177186621</v>
      </c>
      <c r="N27" s="83">
        <v>20163.617878658144</v>
      </c>
      <c r="O27" s="83">
        <v>22032.285216856548</v>
      </c>
      <c r="P27" s="83">
        <v>22385.288845720712</v>
      </c>
      <c r="Q27" s="83">
        <v>22905.324557541462</v>
      </c>
    </row>
    <row r="28" spans="1:17" x14ac:dyDescent="0.25">
      <c r="A28" s="84" t="s">
        <v>47</v>
      </c>
      <c r="B28" s="83">
        <v>22182.379991867507</v>
      </c>
      <c r="C28" s="83">
        <v>20364.991299331556</v>
      </c>
      <c r="D28" s="83">
        <v>20121.046237169281</v>
      </c>
      <c r="E28" s="83">
        <v>18300.964231833481</v>
      </c>
      <c r="F28" s="83">
        <v>13169.838577992479</v>
      </c>
      <c r="G28" s="83">
        <v>12099.409167737627</v>
      </c>
      <c r="H28" s="83">
        <v>14094.914425305838</v>
      </c>
      <c r="I28" s="83">
        <v>14108.39208745308</v>
      </c>
      <c r="J28" s="83">
        <v>12494.052688098238</v>
      </c>
      <c r="K28" s="83">
        <v>11135.781925733158</v>
      </c>
      <c r="L28" s="83">
        <v>12192.956470807276</v>
      </c>
      <c r="M28" s="83">
        <v>11736.760464488903</v>
      </c>
      <c r="N28" s="83">
        <v>11227.302108293265</v>
      </c>
      <c r="O28" s="83">
        <v>9566.0156845602451</v>
      </c>
      <c r="P28" s="83">
        <v>9403.4704966873778</v>
      </c>
      <c r="Q28" s="83">
        <v>9226.0589670082572</v>
      </c>
    </row>
    <row r="29" spans="1:17" x14ac:dyDescent="0.25">
      <c r="A29" s="84" t="s">
        <v>30</v>
      </c>
      <c r="B29" s="83">
        <v>1704.9585523069043</v>
      </c>
      <c r="C29" s="83">
        <v>1827.7633417709139</v>
      </c>
      <c r="D29" s="83">
        <v>1553.3462996283042</v>
      </c>
      <c r="E29" s="83">
        <v>1249.6523769998339</v>
      </c>
      <c r="F29" s="83">
        <v>532.0199129171549</v>
      </c>
      <c r="G29" s="83">
        <v>376.97496487223282</v>
      </c>
      <c r="H29" s="83">
        <v>575.65238583023665</v>
      </c>
      <c r="I29" s="83">
        <v>948.63465680954062</v>
      </c>
      <c r="J29" s="83">
        <v>587.56548249257651</v>
      </c>
      <c r="K29" s="83">
        <v>559.00706313501382</v>
      </c>
      <c r="L29" s="83">
        <v>659.91483223576358</v>
      </c>
      <c r="M29" s="83">
        <v>498.36324026868607</v>
      </c>
      <c r="N29" s="83">
        <v>446.519069557938</v>
      </c>
      <c r="O29" s="83">
        <v>238.06813802412196</v>
      </c>
      <c r="P29" s="83">
        <v>208.74700900123719</v>
      </c>
      <c r="Q29" s="83">
        <v>197.4192206838317</v>
      </c>
    </row>
    <row r="30" spans="1:17" x14ac:dyDescent="0.25">
      <c r="A30" s="84" t="s">
        <v>68</v>
      </c>
      <c r="B30" s="83">
        <v>4351.5081575642698</v>
      </c>
      <c r="C30" s="83">
        <v>3921.8594279096119</v>
      </c>
      <c r="D30" s="83">
        <v>3972.1402658186671</v>
      </c>
      <c r="E30" s="83">
        <v>2751.1105998053104</v>
      </c>
      <c r="F30" s="83">
        <v>2372.6475799781551</v>
      </c>
      <c r="G30" s="83">
        <v>2371.6865761162062</v>
      </c>
      <c r="H30" s="83">
        <v>2169.7737176375044</v>
      </c>
      <c r="I30" s="83">
        <v>2275.1104818100434</v>
      </c>
      <c r="J30" s="83">
        <v>2974.7665181326802</v>
      </c>
      <c r="K30" s="83">
        <v>2793.0573135596537</v>
      </c>
      <c r="L30" s="83">
        <v>2676.3497806718128</v>
      </c>
      <c r="M30" s="83">
        <v>1953.8721135296357</v>
      </c>
      <c r="N30" s="83">
        <v>1724.5831962336936</v>
      </c>
      <c r="O30" s="83">
        <v>1522.3738425101394</v>
      </c>
      <c r="P30" s="83">
        <v>1114.0336639494599</v>
      </c>
      <c r="Q30" s="83">
        <v>1077.0063884297654</v>
      </c>
    </row>
    <row r="31" spans="1:17" x14ac:dyDescent="0.25">
      <c r="A31" s="84" t="s">
        <v>29</v>
      </c>
      <c r="B31" s="83">
        <v>4278.2061571120857</v>
      </c>
      <c r="C31" s="83">
        <v>4963.3571155498666</v>
      </c>
      <c r="D31" s="83">
        <v>5133.5213552529576</v>
      </c>
      <c r="E31" s="83">
        <v>4215.2407755564182</v>
      </c>
      <c r="F31" s="83">
        <v>3998.1497991609253</v>
      </c>
      <c r="G31" s="83">
        <v>3213.8512472964703</v>
      </c>
      <c r="H31" s="83">
        <v>2949.5487569939351</v>
      </c>
      <c r="I31" s="83">
        <v>2938.8191772860819</v>
      </c>
      <c r="J31" s="83">
        <v>2626.4349162431531</v>
      </c>
      <c r="K31" s="83">
        <v>1554.9384102982372</v>
      </c>
      <c r="L31" s="83">
        <v>1519.6597074813294</v>
      </c>
      <c r="M31" s="83">
        <v>1552.6011919914777</v>
      </c>
      <c r="N31" s="83">
        <v>1070.5057491810267</v>
      </c>
      <c r="O31" s="83">
        <v>1038.8361751040034</v>
      </c>
      <c r="P31" s="83">
        <v>920.75984079943703</v>
      </c>
      <c r="Q31" s="83">
        <v>568.62836603241601</v>
      </c>
    </row>
    <row r="32" spans="1:17" x14ac:dyDescent="0.25">
      <c r="A32" s="84" t="s">
        <v>28</v>
      </c>
      <c r="B32" s="83">
        <v>845.519934662693</v>
      </c>
      <c r="C32" s="83">
        <v>748.662274608301</v>
      </c>
      <c r="D32" s="83">
        <v>864.18512486279997</v>
      </c>
      <c r="E32" s="83">
        <v>863.92822536874814</v>
      </c>
      <c r="F32" s="83">
        <v>1048.7090491684196</v>
      </c>
      <c r="G32" s="83">
        <v>1079.134834670308</v>
      </c>
      <c r="H32" s="83">
        <v>884.7140111414999</v>
      </c>
      <c r="I32" s="83">
        <v>975.41122501821599</v>
      </c>
      <c r="J32" s="83">
        <v>860.34254480193624</v>
      </c>
      <c r="K32" s="83">
        <v>724.1002996159084</v>
      </c>
      <c r="L32" s="83">
        <v>599.48664094158562</v>
      </c>
      <c r="M32" s="83">
        <v>566.29453075357753</v>
      </c>
      <c r="N32" s="83">
        <v>654.44563728030278</v>
      </c>
      <c r="O32" s="83">
        <v>756.07125437217246</v>
      </c>
      <c r="P32" s="83">
        <v>782.41467893512686</v>
      </c>
      <c r="Q32" s="83">
        <v>807.43952316147829</v>
      </c>
    </row>
    <row r="33" spans="1:17" x14ac:dyDescent="0.25">
      <c r="A33" s="84" t="s">
        <v>66</v>
      </c>
      <c r="B33" s="83">
        <v>23152.725062352638</v>
      </c>
      <c r="C33" s="83">
        <v>22241.091010138647</v>
      </c>
      <c r="D33" s="83">
        <v>22042.482890944222</v>
      </c>
      <c r="E33" s="83">
        <v>24468.355135963644</v>
      </c>
      <c r="F33" s="83">
        <v>25190.408452333249</v>
      </c>
      <c r="G33" s="83">
        <v>24472.337718930183</v>
      </c>
      <c r="H33" s="83">
        <v>25603.590109139852</v>
      </c>
      <c r="I33" s="83">
        <v>27005.329875651238</v>
      </c>
      <c r="J33" s="83">
        <v>27368.417312297945</v>
      </c>
      <c r="K33" s="83">
        <v>23343.827097896847</v>
      </c>
      <c r="L33" s="83">
        <v>26093.420932665624</v>
      </c>
      <c r="M33" s="83">
        <v>26805.715038574817</v>
      </c>
      <c r="N33" s="83">
        <v>26771.7135338271</v>
      </c>
      <c r="O33" s="83">
        <v>26812.504932733362</v>
      </c>
      <c r="P33" s="83">
        <v>26113.46538770308</v>
      </c>
      <c r="Q33" s="83">
        <v>26877.417577571214</v>
      </c>
    </row>
    <row r="34" spans="1:17" x14ac:dyDescent="0.25">
      <c r="A34" s="84" t="s">
        <v>25</v>
      </c>
      <c r="B34" s="83">
        <v>22562.702179899352</v>
      </c>
      <c r="C34" s="83">
        <v>20765.313690505489</v>
      </c>
      <c r="D34" s="83">
        <v>20386.101361556593</v>
      </c>
      <c r="E34" s="83">
        <v>19372.808560225967</v>
      </c>
      <c r="F34" s="83">
        <v>20832.801150778414</v>
      </c>
      <c r="G34" s="83">
        <v>20789.781885453434</v>
      </c>
      <c r="H34" s="83">
        <v>21122.625596152757</v>
      </c>
      <c r="I34" s="83">
        <v>17490.132772409088</v>
      </c>
      <c r="J34" s="83">
        <v>19248.959519745553</v>
      </c>
      <c r="K34" s="83">
        <v>15052.722540874129</v>
      </c>
      <c r="L34" s="83">
        <v>19557.648223270444</v>
      </c>
      <c r="M34" s="83">
        <v>19280.569155499277</v>
      </c>
      <c r="N34" s="83">
        <v>18783.738267739755</v>
      </c>
      <c r="O34" s="83">
        <v>18057.447366913137</v>
      </c>
      <c r="P34" s="83">
        <v>17765.602030088517</v>
      </c>
      <c r="Q34" s="83">
        <v>19050.499265190068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516.00428489761202</v>
      </c>
      <c r="F35" s="83">
        <v>638.09138943547191</v>
      </c>
      <c r="G35" s="83">
        <v>822.73287902783818</v>
      </c>
      <c r="H35" s="83">
        <v>861.10397705833202</v>
      </c>
      <c r="I35" s="83">
        <v>1443.9420670804921</v>
      </c>
      <c r="J35" s="83">
        <v>4386.1918189613043</v>
      </c>
      <c r="K35" s="83">
        <v>4617.5250691036435</v>
      </c>
      <c r="L35" s="83">
        <v>4322.2965905606779</v>
      </c>
      <c r="M35" s="83">
        <v>4050.4595185371445</v>
      </c>
      <c r="N35" s="83">
        <v>3773.3773603058221</v>
      </c>
      <c r="O35" s="83">
        <v>3975.3478002514548</v>
      </c>
      <c r="P35" s="83">
        <v>4017.8176193185914</v>
      </c>
      <c r="Q35" s="83">
        <v>3901.4743306105961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41927.676110034627</v>
      </c>
      <c r="C37" s="105">
        <f t="shared" ref="C37:Q37" si="9">SUM(C38:C42)</f>
        <v>35114.018104267823</v>
      </c>
      <c r="D37" s="105">
        <f t="shared" si="9"/>
        <v>34771.219710500387</v>
      </c>
      <c r="E37" s="105">
        <f t="shared" si="9"/>
        <v>36086.226855609435</v>
      </c>
      <c r="F37" s="105">
        <f t="shared" si="9"/>
        <v>41548.73631184351</v>
      </c>
      <c r="G37" s="105">
        <f t="shared" si="9"/>
        <v>45984.705234203269</v>
      </c>
      <c r="H37" s="105">
        <f t="shared" si="9"/>
        <v>44786.469105112614</v>
      </c>
      <c r="I37" s="105">
        <f t="shared" si="9"/>
        <v>52716.174346117543</v>
      </c>
      <c r="J37" s="105">
        <f t="shared" si="9"/>
        <v>45523.873918621379</v>
      </c>
      <c r="K37" s="105">
        <f t="shared" si="9"/>
        <v>37548.814797734667</v>
      </c>
      <c r="L37" s="105">
        <f t="shared" si="9"/>
        <v>42744.853781216778</v>
      </c>
      <c r="M37" s="105">
        <f t="shared" si="9"/>
        <v>40789.13739678805</v>
      </c>
      <c r="N37" s="105">
        <f t="shared" si="9"/>
        <v>33092.199947141264</v>
      </c>
      <c r="O37" s="105">
        <f t="shared" si="9"/>
        <v>32568.300376376217</v>
      </c>
      <c r="P37" s="105">
        <f t="shared" si="9"/>
        <v>31761.574115878961</v>
      </c>
      <c r="Q37" s="105">
        <f t="shared" si="9"/>
        <v>34828.428906779707</v>
      </c>
    </row>
    <row r="38" spans="1:17" x14ac:dyDescent="0.25">
      <c r="A38" s="104" t="s">
        <v>97</v>
      </c>
      <c r="B38" s="103">
        <f>ISI!B$52</f>
        <v>6805.4987600346249</v>
      </c>
      <c r="C38" s="103">
        <f>ISI!C$52</f>
        <v>2856.021484267827</v>
      </c>
      <c r="D38" s="103">
        <f>ISI!D$52</f>
        <v>2687.0651205003878</v>
      </c>
      <c r="E38" s="103">
        <f>ISI!E$52</f>
        <v>3166.2116456094341</v>
      </c>
      <c r="F38" s="103">
        <f>ISI!F$52</f>
        <v>8442.7482918435071</v>
      </c>
      <c r="G38" s="103">
        <f>ISI!G$52</f>
        <v>13457.65381420327</v>
      </c>
      <c r="H38" s="103">
        <f>ISI!H$52</f>
        <v>12313.60086511261</v>
      </c>
      <c r="I38" s="103">
        <f>ISI!I$52</f>
        <v>18625.924846117534</v>
      </c>
      <c r="J38" s="103">
        <f>ISI!J$52</f>
        <v>12879.620028621373</v>
      </c>
      <c r="K38" s="103">
        <f>ISI!K$52</f>
        <v>9146.2032877346683</v>
      </c>
      <c r="L38" s="103">
        <f>ISI!L$52</f>
        <v>12346.188401216774</v>
      </c>
      <c r="M38" s="103">
        <f>ISI!M$52</f>
        <v>9508.8395267880514</v>
      </c>
      <c r="N38" s="103">
        <f>ISI!N$52</f>
        <v>2182.6540771412647</v>
      </c>
      <c r="O38" s="103">
        <f>ISI!O$52</f>
        <v>2259.6561463762164</v>
      </c>
      <c r="P38" s="103">
        <f>ISI!P$52</f>
        <v>2822.0469058789604</v>
      </c>
      <c r="Q38" s="103">
        <f>ISI!Q$52</f>
        <v>6907.6149167797012</v>
      </c>
    </row>
    <row r="39" spans="1:17" x14ac:dyDescent="0.25">
      <c r="A39" s="102" t="s">
        <v>96</v>
      </c>
      <c r="B39" s="101">
        <f>NFM!B$71</f>
        <v>1579.24503</v>
      </c>
      <c r="C39" s="101">
        <f>NFM!C$71</f>
        <v>1590.4121299999999</v>
      </c>
      <c r="D39" s="101">
        <f>NFM!D$71</f>
        <v>1630.1842300000001</v>
      </c>
      <c r="E39" s="101">
        <f>NFM!E$71</f>
        <v>1649.7617700000001</v>
      </c>
      <c r="F39" s="101">
        <f>NFM!F$71</f>
        <v>1650.3160800000001</v>
      </c>
      <c r="G39" s="101">
        <f>NFM!G$71</f>
        <v>1534.2691100000002</v>
      </c>
      <c r="H39" s="101">
        <f>NFM!H$71</f>
        <v>1366.7529800000002</v>
      </c>
      <c r="I39" s="101">
        <f>NFM!I$71</f>
        <v>1411.5277800000001</v>
      </c>
      <c r="J39" s="101">
        <f>NFM!J$71</f>
        <v>1408.64904</v>
      </c>
      <c r="K39" s="101">
        <f>NFM!K$71</f>
        <v>747.93201999999997</v>
      </c>
      <c r="L39" s="101">
        <f>NFM!L$71</f>
        <v>924.07144999999991</v>
      </c>
      <c r="M39" s="101">
        <f>NFM!M$71</f>
        <v>977.85750000000007</v>
      </c>
      <c r="N39" s="101">
        <f>NFM!N$71</f>
        <v>945.49379999999996</v>
      </c>
      <c r="O39" s="101">
        <f>NFM!O$71</f>
        <v>1040.17588</v>
      </c>
      <c r="P39" s="101">
        <f>NFM!P$71</f>
        <v>1097.02214</v>
      </c>
      <c r="Q39" s="101">
        <f>NFM!Q$71</f>
        <v>1116.7998700000001</v>
      </c>
    </row>
    <row r="40" spans="1:17" x14ac:dyDescent="0.25">
      <c r="A40" s="102" t="s">
        <v>95</v>
      </c>
      <c r="B40" s="101">
        <f>CHI!B$77</f>
        <v>8442.5498299999999</v>
      </c>
      <c r="C40" s="101">
        <f>CHI!C$77</f>
        <v>7798.5894399999997</v>
      </c>
      <c r="D40" s="101">
        <f>CHI!D$77</f>
        <v>8411.2057999999997</v>
      </c>
      <c r="E40" s="101">
        <f>CHI!E$77</f>
        <v>8471.7015300000003</v>
      </c>
      <c r="F40" s="101">
        <f>CHI!F$77</f>
        <v>7981.41158</v>
      </c>
      <c r="G40" s="101">
        <f>CHI!G$77</f>
        <v>8782.8979600000002</v>
      </c>
      <c r="H40" s="101">
        <f>CHI!H$77</f>
        <v>8351.5782600000002</v>
      </c>
      <c r="I40" s="101">
        <f>CHI!I$77</f>
        <v>8652.9516899999999</v>
      </c>
      <c r="J40" s="101">
        <f>CHI!J$77</f>
        <v>8267.9664499999999</v>
      </c>
      <c r="K40" s="101">
        <f>CHI!K$77</f>
        <v>7335.7216799999997</v>
      </c>
      <c r="L40" s="101">
        <f>CHI!L$77</f>
        <v>8333.8870399999996</v>
      </c>
      <c r="M40" s="101">
        <f>CHI!M$77</f>
        <v>8108.2228599999999</v>
      </c>
      <c r="N40" s="101">
        <f>CHI!N$77</f>
        <v>8254.6624499999998</v>
      </c>
      <c r="O40" s="101">
        <f>CHI!O$77</f>
        <v>8139.98873</v>
      </c>
      <c r="P40" s="101">
        <f>CHI!P$77</f>
        <v>6250.34908</v>
      </c>
      <c r="Q40" s="101">
        <f>CHI!Q$77</f>
        <v>5571.0916100000004</v>
      </c>
    </row>
    <row r="41" spans="1:17" x14ac:dyDescent="0.25">
      <c r="A41" s="102" t="s">
        <v>94</v>
      </c>
      <c r="B41" s="101">
        <f>NMM!B$57</f>
        <v>22332.081150000002</v>
      </c>
      <c r="C41" s="101">
        <f>NMM!C$57</f>
        <v>20292.80071</v>
      </c>
      <c r="D41" s="101">
        <f>NMM!D$57</f>
        <v>19459.683290000001</v>
      </c>
      <c r="E41" s="101">
        <f>NMM!E$57</f>
        <v>20196.896000000001</v>
      </c>
      <c r="F41" s="101">
        <f>NMM!F$57</f>
        <v>20742.318899999998</v>
      </c>
      <c r="G41" s="101">
        <f>NMM!G$57</f>
        <v>19582.675920000001</v>
      </c>
      <c r="H41" s="101">
        <f>NMM!H$57</f>
        <v>20011.184310000001</v>
      </c>
      <c r="I41" s="101">
        <f>NMM!I$57</f>
        <v>21289.259470000001</v>
      </c>
      <c r="J41" s="101">
        <f>NMM!J$57</f>
        <v>20353.865320000001</v>
      </c>
      <c r="K41" s="101">
        <f>NMM!K$57</f>
        <v>17930.21083</v>
      </c>
      <c r="L41" s="101">
        <f>NMM!L$57</f>
        <v>18409.762289999999</v>
      </c>
      <c r="M41" s="101">
        <f>NMM!M$57</f>
        <v>19574.259890000001</v>
      </c>
      <c r="N41" s="101">
        <f>NMM!N$57</f>
        <v>19107.486819999998</v>
      </c>
      <c r="O41" s="101">
        <f>NMM!O$57</f>
        <v>18500.77159</v>
      </c>
      <c r="P41" s="101">
        <f>NMM!P$57</f>
        <v>19080.316940000001</v>
      </c>
      <c r="Q41" s="101">
        <f>NMM!Q$57</f>
        <v>18739.274890000001</v>
      </c>
    </row>
    <row r="42" spans="1:17" x14ac:dyDescent="0.25">
      <c r="A42" s="100" t="s">
        <v>93</v>
      </c>
      <c r="B42" s="99">
        <v>2768.30134</v>
      </c>
      <c r="C42" s="99">
        <v>2576.19434</v>
      </c>
      <c r="D42" s="99">
        <v>2583.0812700000001</v>
      </c>
      <c r="E42" s="99">
        <v>2601.6559099999999</v>
      </c>
      <c r="F42" s="99">
        <v>2731.94146</v>
      </c>
      <c r="G42" s="99">
        <v>2627.2084300000001</v>
      </c>
      <c r="H42" s="99">
        <v>2743.3526900000002</v>
      </c>
      <c r="I42" s="99">
        <v>2736.5105600000002</v>
      </c>
      <c r="J42" s="99">
        <v>2613.7730799999999</v>
      </c>
      <c r="K42" s="99">
        <v>2388.7469799999999</v>
      </c>
      <c r="L42" s="99">
        <v>2730.9445999999998</v>
      </c>
      <c r="M42" s="99">
        <v>2619.9576200000001</v>
      </c>
      <c r="N42" s="99">
        <v>2601.9027999999998</v>
      </c>
      <c r="O42" s="99">
        <v>2627.7080299999998</v>
      </c>
      <c r="P42" s="99">
        <v>2511.83905</v>
      </c>
      <c r="Q42" s="99">
        <v>2493.6476200000002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0.75447192561792975</v>
      </c>
      <c r="C46" s="77">
        <f t="shared" si="10"/>
        <v>0.77551110093105291</v>
      </c>
      <c r="D46" s="77">
        <f t="shared" si="10"/>
        <v>0.77606044193544998</v>
      </c>
      <c r="E46" s="77">
        <f t="shared" si="10"/>
        <v>0.77346265729811914</v>
      </c>
      <c r="F46" s="77">
        <f t="shared" si="10"/>
        <v>0.74101454916221343</v>
      </c>
      <c r="G46" s="77">
        <f t="shared" si="10"/>
        <v>0.71424799148644857</v>
      </c>
      <c r="H46" s="77">
        <f t="shared" si="10"/>
        <v>0.72233380069080266</v>
      </c>
      <c r="I46" s="77">
        <f t="shared" si="10"/>
        <v>0.68948669440757648</v>
      </c>
      <c r="J46" s="77">
        <f t="shared" si="10"/>
        <v>0.72620874321406115</v>
      </c>
      <c r="K46" s="77">
        <f t="shared" si="10"/>
        <v>0.73198897564009169</v>
      </c>
      <c r="L46" s="77">
        <f t="shared" si="10"/>
        <v>0.73600179810668553</v>
      </c>
      <c r="M46" s="77">
        <f t="shared" si="10"/>
        <v>0.74039627405365371</v>
      </c>
      <c r="N46" s="77">
        <f t="shared" si="10"/>
        <v>0.77776181454840998</v>
      </c>
      <c r="O46" s="77">
        <f t="shared" si="10"/>
        <v>0.78026864858706069</v>
      </c>
      <c r="P46" s="77">
        <f t="shared" si="10"/>
        <v>0.78222867957583531</v>
      </c>
      <c r="Q46" s="77">
        <f t="shared" si="10"/>
        <v>0.77137385207934295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9.7641322100693786E-3</v>
      </c>
      <c r="C51" s="75">
        <f t="shared" si="15"/>
        <v>1.0190040775231828E-2</v>
      </c>
      <c r="D51" s="75">
        <f t="shared" si="15"/>
        <v>9.9797278942017724E-3</v>
      </c>
      <c r="E51" s="75">
        <f t="shared" si="15"/>
        <v>9.6944013741148798E-3</v>
      </c>
      <c r="F51" s="75">
        <f t="shared" si="15"/>
        <v>9.9175150285472236E-3</v>
      </c>
      <c r="G51" s="75">
        <f t="shared" si="15"/>
        <v>1.0182577591356575E-2</v>
      </c>
      <c r="H51" s="75">
        <f t="shared" si="15"/>
        <v>1.0189953541438108E-2</v>
      </c>
      <c r="I51" s="75">
        <f t="shared" si="15"/>
        <v>1.0520600947978419E-2</v>
      </c>
      <c r="J51" s="75">
        <f t="shared" si="15"/>
        <v>1.0135101913214751E-2</v>
      </c>
      <c r="K51" s="75">
        <f t="shared" si="15"/>
        <v>1.0361073314352915E-2</v>
      </c>
      <c r="L51" s="75">
        <f t="shared" si="15"/>
        <v>1.0118159706868935E-2</v>
      </c>
      <c r="M51" s="75">
        <f t="shared" si="15"/>
        <v>1.0359370228247186E-2</v>
      </c>
      <c r="N51" s="75">
        <f t="shared" si="15"/>
        <v>1.0945122541797159E-2</v>
      </c>
      <c r="O51" s="75">
        <f t="shared" si="15"/>
        <v>1.0821694223121155E-2</v>
      </c>
      <c r="P51" s="75">
        <f t="shared" si="15"/>
        <v>1.0368207083893639E-2</v>
      </c>
      <c r="Q51" s="75">
        <f t="shared" si="15"/>
        <v>9.667015793646757E-3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0.20052742642677576</v>
      </c>
      <c r="C52" s="73">
        <f t="shared" si="16"/>
        <v>0.21011264699895771</v>
      </c>
      <c r="D52" s="73">
        <f t="shared" si="16"/>
        <v>0.21014167487320523</v>
      </c>
      <c r="E52" s="73">
        <f t="shared" si="16"/>
        <v>0.20259714923676603</v>
      </c>
      <c r="F52" s="73">
        <f t="shared" si="16"/>
        <v>0.20239066851130361</v>
      </c>
      <c r="G52" s="73">
        <f t="shared" si="16"/>
        <v>0.20664613767588955</v>
      </c>
      <c r="H52" s="73">
        <f t="shared" si="16"/>
        <v>0.19081513754393381</v>
      </c>
      <c r="I52" s="73">
        <f t="shared" si="16"/>
        <v>0.19211194011143035</v>
      </c>
      <c r="J52" s="73">
        <f t="shared" si="16"/>
        <v>0.19862446698520103</v>
      </c>
      <c r="K52" s="73">
        <f t="shared" si="16"/>
        <v>0.21159026827649338</v>
      </c>
      <c r="L52" s="73">
        <f t="shared" si="16"/>
        <v>0.20376302710129213</v>
      </c>
      <c r="M52" s="73">
        <f t="shared" si="16"/>
        <v>0.18777522027358684</v>
      </c>
      <c r="N52" s="73">
        <f t="shared" si="16"/>
        <v>0.19856004829364521</v>
      </c>
      <c r="O52" s="73">
        <f t="shared" si="16"/>
        <v>0.20272401586706001</v>
      </c>
      <c r="P52" s="73">
        <f t="shared" si="16"/>
        <v>0.20475337044725878</v>
      </c>
      <c r="Q52" s="73">
        <f t="shared" si="16"/>
        <v>0.20628849197387777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0.54418036698108463</v>
      </c>
      <c r="C53" s="71">
        <f t="shared" si="17"/>
        <v>0.55520841315686342</v>
      </c>
      <c r="D53" s="71">
        <f t="shared" si="17"/>
        <v>0.55593903916804299</v>
      </c>
      <c r="E53" s="71">
        <f t="shared" si="17"/>
        <v>0.56117110668723824</v>
      </c>
      <c r="F53" s="71">
        <f t="shared" si="17"/>
        <v>0.52870636562236262</v>
      </c>
      <c r="G53" s="71">
        <f t="shared" si="17"/>
        <v>0.4974192762192024</v>
      </c>
      <c r="H53" s="71">
        <f t="shared" si="17"/>
        <v>0.52132870960543076</v>
      </c>
      <c r="I53" s="71">
        <f t="shared" si="17"/>
        <v>0.48685415334816773</v>
      </c>
      <c r="J53" s="71">
        <f t="shared" si="17"/>
        <v>0.51744917431564541</v>
      </c>
      <c r="K53" s="71">
        <f t="shared" si="17"/>
        <v>0.5100376340492454</v>
      </c>
      <c r="L53" s="71">
        <f t="shared" si="17"/>
        <v>0.5221206112985245</v>
      </c>
      <c r="M53" s="71">
        <f t="shared" si="17"/>
        <v>0.5422616835518197</v>
      </c>
      <c r="N53" s="71">
        <f t="shared" si="17"/>
        <v>0.56825664371296758</v>
      </c>
      <c r="O53" s="71">
        <f t="shared" si="17"/>
        <v>0.56672293849687949</v>
      </c>
      <c r="P53" s="71">
        <f t="shared" si="17"/>
        <v>0.56710710204468295</v>
      </c>
      <c r="Q53" s="71">
        <f t="shared" si="17"/>
        <v>0.55541834431181847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13426.899422024979</v>
      </c>
      <c r="C3" s="46">
        <f t="shared" ref="C3:Q3" si="0">SUM(C4:C5)</f>
        <v>13522.220020227151</v>
      </c>
      <c r="D3" s="46">
        <f t="shared" si="0"/>
        <v>13425.90953378941</v>
      </c>
      <c r="E3" s="46">
        <f t="shared" si="0"/>
        <v>13102.686932798521</v>
      </c>
      <c r="F3" s="46">
        <f t="shared" si="0"/>
        <v>14295.70525647401</v>
      </c>
      <c r="G3" s="46">
        <f t="shared" si="0"/>
        <v>15441.499440833386</v>
      </c>
      <c r="H3" s="46">
        <f t="shared" si="0"/>
        <v>16619.079438018944</v>
      </c>
      <c r="I3" s="46">
        <f t="shared" si="0"/>
        <v>19293.424311901967</v>
      </c>
      <c r="J3" s="46">
        <f t="shared" si="0"/>
        <v>18794.547434718512</v>
      </c>
      <c r="K3" s="46">
        <f t="shared" si="0"/>
        <v>11813.548139148676</v>
      </c>
      <c r="L3" s="46">
        <f t="shared" si="0"/>
        <v>11593.109968767256</v>
      </c>
      <c r="M3" s="46">
        <f t="shared" si="0"/>
        <v>13709.641637759431</v>
      </c>
      <c r="N3" s="46">
        <f t="shared" si="0"/>
        <v>13509.532154453627</v>
      </c>
      <c r="O3" s="46">
        <f t="shared" si="0"/>
        <v>12795.529993747074</v>
      </c>
      <c r="P3" s="46">
        <f t="shared" si="0"/>
        <v>12941.904053323284</v>
      </c>
      <c r="Q3" s="46">
        <f t="shared" si="0"/>
        <v>12499.138932871489</v>
      </c>
    </row>
    <row r="4" spans="1:17" x14ac:dyDescent="0.25">
      <c r="A4" s="110" t="s">
        <v>46</v>
      </c>
      <c r="B4" s="120">
        <v>10012.192441467618</v>
      </c>
      <c r="C4" s="120">
        <v>9995.7174523970807</v>
      </c>
      <c r="D4" s="120">
        <v>9928.3560974016691</v>
      </c>
      <c r="E4" s="120">
        <v>9613.6513721208194</v>
      </c>
      <c r="F4" s="120">
        <v>10385.696611232557</v>
      </c>
      <c r="G4" s="120">
        <v>11185.742510612077</v>
      </c>
      <c r="H4" s="120">
        <v>11975.738994385589</v>
      </c>
      <c r="I4" s="120">
        <v>13895.858030044048</v>
      </c>
      <c r="J4" s="120">
        <v>13347.666788361612</v>
      </c>
      <c r="K4" s="120">
        <v>8099.8629869114829</v>
      </c>
      <c r="L4" s="120">
        <v>8503.8721679688715</v>
      </c>
      <c r="M4" s="120">
        <v>9773.6648776265502</v>
      </c>
      <c r="N4" s="120">
        <v>9594.7420256393561</v>
      </c>
      <c r="O4" s="120">
        <v>9190.4978919140067</v>
      </c>
      <c r="P4" s="120">
        <v>9435.7270665767337</v>
      </c>
      <c r="Q4" s="120">
        <v>9217.9493789583285</v>
      </c>
    </row>
    <row r="5" spans="1:17" x14ac:dyDescent="0.25">
      <c r="A5" s="108" t="s">
        <v>45</v>
      </c>
      <c r="B5" s="118">
        <v>3414.706980557361</v>
      </c>
      <c r="C5" s="118">
        <v>3526.5025678300699</v>
      </c>
      <c r="D5" s="118">
        <v>3497.5534363877414</v>
      </c>
      <c r="E5" s="118">
        <v>3489.0355606777011</v>
      </c>
      <c r="F5" s="118">
        <v>3910.0086452414525</v>
      </c>
      <c r="G5" s="118">
        <v>4255.7569302213087</v>
      </c>
      <c r="H5" s="118">
        <v>4643.3404436333549</v>
      </c>
      <c r="I5" s="118">
        <v>5397.5662818579185</v>
      </c>
      <c r="J5" s="118">
        <v>5446.8806463568999</v>
      </c>
      <c r="K5" s="118">
        <v>3713.6851522371926</v>
      </c>
      <c r="L5" s="118">
        <v>3089.2378007983843</v>
      </c>
      <c r="M5" s="118">
        <v>3935.9767601328804</v>
      </c>
      <c r="N5" s="118">
        <v>3914.7901288142712</v>
      </c>
      <c r="O5" s="118">
        <v>3605.0321018330669</v>
      </c>
      <c r="P5" s="118">
        <v>3506.17698674655</v>
      </c>
      <c r="Q5" s="118">
        <v>3281.1895539131601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46376</v>
      </c>
      <c r="C7" s="46">
        <f t="shared" ref="C7:Q7" si="1">SUM(C8:C9)</f>
        <v>44803</v>
      </c>
      <c r="D7" s="46">
        <f t="shared" si="1"/>
        <v>45015</v>
      </c>
      <c r="E7" s="46">
        <f t="shared" si="1"/>
        <v>44809</v>
      </c>
      <c r="F7" s="46">
        <f t="shared" si="1"/>
        <v>46374</v>
      </c>
      <c r="G7" s="46">
        <f t="shared" si="1"/>
        <v>44524</v>
      </c>
      <c r="H7" s="46">
        <f t="shared" si="1"/>
        <v>47224</v>
      </c>
      <c r="I7" s="46">
        <f t="shared" si="1"/>
        <v>48550</v>
      </c>
      <c r="J7" s="46">
        <f t="shared" si="1"/>
        <v>45833</v>
      </c>
      <c r="K7" s="46">
        <f t="shared" si="1"/>
        <v>32670</v>
      </c>
      <c r="L7" s="46">
        <f t="shared" si="1"/>
        <v>43830</v>
      </c>
      <c r="M7" s="46">
        <f t="shared" si="1"/>
        <v>44284</v>
      </c>
      <c r="N7" s="46">
        <f t="shared" si="1"/>
        <v>42661</v>
      </c>
      <c r="O7" s="46">
        <f t="shared" si="1"/>
        <v>42645</v>
      </c>
      <c r="P7" s="46">
        <f t="shared" si="1"/>
        <v>42943</v>
      </c>
      <c r="Q7" s="46">
        <f t="shared" si="1"/>
        <v>42675.69</v>
      </c>
    </row>
    <row r="8" spans="1:17" x14ac:dyDescent="0.25">
      <c r="A8" s="110" t="s">
        <v>46</v>
      </c>
      <c r="B8" s="120">
        <v>33052</v>
      </c>
      <c r="C8" s="120">
        <v>31654</v>
      </c>
      <c r="D8" s="120">
        <v>31809</v>
      </c>
      <c r="E8" s="120">
        <v>31377</v>
      </c>
      <c r="F8" s="120">
        <v>32158</v>
      </c>
      <c r="G8" s="120">
        <v>30857</v>
      </c>
      <c r="H8" s="120">
        <v>32550</v>
      </c>
      <c r="I8" s="120">
        <v>33535</v>
      </c>
      <c r="J8" s="120">
        <v>31194</v>
      </c>
      <c r="K8" s="120">
        <v>21334</v>
      </c>
      <c r="L8" s="120">
        <v>30615</v>
      </c>
      <c r="M8" s="120">
        <v>30080</v>
      </c>
      <c r="N8" s="120">
        <v>28872</v>
      </c>
      <c r="O8" s="120">
        <v>29186</v>
      </c>
      <c r="P8" s="120">
        <v>29881</v>
      </c>
      <c r="Q8" s="120">
        <v>30053.690000000002</v>
      </c>
    </row>
    <row r="9" spans="1:17" x14ac:dyDescent="0.25">
      <c r="A9" s="108" t="s">
        <v>45</v>
      </c>
      <c r="B9" s="118">
        <v>13324</v>
      </c>
      <c r="C9" s="118">
        <v>13149</v>
      </c>
      <c r="D9" s="118">
        <v>13206</v>
      </c>
      <c r="E9" s="118">
        <v>13432</v>
      </c>
      <c r="F9" s="118">
        <v>14216</v>
      </c>
      <c r="G9" s="118">
        <v>13667</v>
      </c>
      <c r="H9" s="118">
        <v>14674</v>
      </c>
      <c r="I9" s="118">
        <v>15015</v>
      </c>
      <c r="J9" s="118">
        <v>14639</v>
      </c>
      <c r="K9" s="118">
        <v>11336</v>
      </c>
      <c r="L9" s="118">
        <v>13215</v>
      </c>
      <c r="M9" s="118">
        <v>14204</v>
      </c>
      <c r="N9" s="118">
        <v>13789</v>
      </c>
      <c r="O9" s="118">
        <v>13459</v>
      </c>
      <c r="P9" s="118">
        <v>13062</v>
      </c>
      <c r="Q9" s="118">
        <v>12622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50526.315789473687</v>
      </c>
      <c r="C11" s="46">
        <f t="shared" si="2"/>
        <v>50526.315789473687</v>
      </c>
      <c r="D11" s="46">
        <f t="shared" si="2"/>
        <v>50526.315789473687</v>
      </c>
      <c r="E11" s="46">
        <f t="shared" si="2"/>
        <v>50526.31578947368</v>
      </c>
      <c r="F11" s="46">
        <f t="shared" si="2"/>
        <v>52030.923120370542</v>
      </c>
      <c r="G11" s="46">
        <f t="shared" si="2"/>
        <v>52030.923120370542</v>
      </c>
      <c r="H11" s="46">
        <f t="shared" si="2"/>
        <v>52030.923120370542</v>
      </c>
      <c r="I11" s="46">
        <f t="shared" si="2"/>
        <v>52030.923120370542</v>
      </c>
      <c r="J11" s="46">
        <f t="shared" si="2"/>
        <v>52030.923120370542</v>
      </c>
      <c r="K11" s="46">
        <f t="shared" si="2"/>
        <v>52030.923120370542</v>
      </c>
      <c r="L11" s="46">
        <f t="shared" si="2"/>
        <v>50526.315789473694</v>
      </c>
      <c r="M11" s="46">
        <f t="shared" si="2"/>
        <v>48934.993770371999</v>
      </c>
      <c r="N11" s="46">
        <f t="shared" si="2"/>
        <v>48934.993770371999</v>
      </c>
      <c r="O11" s="46">
        <f t="shared" si="2"/>
        <v>48934.993770371999</v>
      </c>
      <c r="P11" s="46">
        <f t="shared" si="2"/>
        <v>47430.386439475144</v>
      </c>
      <c r="Q11" s="46">
        <f t="shared" si="2"/>
        <v>47430.386439475144</v>
      </c>
    </row>
    <row r="12" spans="1:17" x14ac:dyDescent="0.25">
      <c r="A12" s="110" t="s">
        <v>46</v>
      </c>
      <c r="B12" s="120">
        <v>35789.473684210527</v>
      </c>
      <c r="C12" s="120">
        <v>35789.473684210527</v>
      </c>
      <c r="D12" s="120">
        <v>35789.473684210527</v>
      </c>
      <c r="E12" s="120">
        <v>35789.473684210527</v>
      </c>
      <c r="F12" s="120">
        <v>35789.473684210527</v>
      </c>
      <c r="G12" s="120">
        <v>35789.473684210527</v>
      </c>
      <c r="H12" s="120">
        <v>35789.473684210527</v>
      </c>
      <c r="I12" s="120">
        <v>35789.473684210527</v>
      </c>
      <c r="J12" s="120">
        <v>35789.473684210527</v>
      </c>
      <c r="K12" s="120">
        <v>35789.473684210527</v>
      </c>
      <c r="L12" s="120">
        <v>35789.473684210534</v>
      </c>
      <c r="M12" s="120">
        <v>32693.544334211983</v>
      </c>
      <c r="N12" s="120">
        <v>32693.544334211983</v>
      </c>
      <c r="O12" s="120">
        <v>32693.544334211987</v>
      </c>
      <c r="P12" s="120">
        <v>32693.544334211987</v>
      </c>
      <c r="Q12" s="120">
        <v>32693.544334211987</v>
      </c>
    </row>
    <row r="13" spans="1:17" x14ac:dyDescent="0.25">
      <c r="A13" s="108" t="s">
        <v>45</v>
      </c>
      <c r="B13" s="118">
        <v>14736.842105263158</v>
      </c>
      <c r="C13" s="118">
        <v>14736.842105263158</v>
      </c>
      <c r="D13" s="118">
        <v>14736.842105263158</v>
      </c>
      <c r="E13" s="118">
        <v>14736.842105263157</v>
      </c>
      <c r="F13" s="118">
        <v>16241.449436160015</v>
      </c>
      <c r="G13" s="118">
        <v>16241.449436160015</v>
      </c>
      <c r="H13" s="118">
        <v>16241.449436160015</v>
      </c>
      <c r="I13" s="118">
        <v>16241.449436160015</v>
      </c>
      <c r="J13" s="118">
        <v>16241.449436160015</v>
      </c>
      <c r="K13" s="118">
        <v>16241.449436160015</v>
      </c>
      <c r="L13" s="118">
        <v>14736.842105263158</v>
      </c>
      <c r="M13" s="118">
        <v>16241.449436160015</v>
      </c>
      <c r="N13" s="118">
        <v>16241.449436160014</v>
      </c>
      <c r="O13" s="118">
        <v>16241.449436160014</v>
      </c>
      <c r="P13" s="118">
        <v>14736.842105263158</v>
      </c>
      <c r="Q13" s="118">
        <v>14736.842105263158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0</v>
      </c>
      <c r="E14" s="38">
        <f t="shared" si="3"/>
        <v>4600.5366808953959</v>
      </c>
      <c r="F14" s="38">
        <f t="shared" si="3"/>
        <v>1504.6073308968589</v>
      </c>
      <c r="G14" s="38">
        <f t="shared" si="3"/>
        <v>0</v>
      </c>
      <c r="H14" s="38">
        <f t="shared" si="3"/>
        <v>1504.6073308968566</v>
      </c>
      <c r="I14" s="38">
        <f t="shared" si="3"/>
        <v>3095.9293499985397</v>
      </c>
      <c r="J14" s="38">
        <f t="shared" si="3"/>
        <v>0</v>
      </c>
      <c r="K14" s="38">
        <f t="shared" si="3"/>
        <v>0</v>
      </c>
      <c r="L14" s="38">
        <f t="shared" si="3"/>
        <v>7.2759576141834259E-12</v>
      </c>
      <c r="M14" s="38">
        <f t="shared" si="3"/>
        <v>1504.6073308968571</v>
      </c>
      <c r="N14" s="38">
        <f t="shared" si="3"/>
        <v>0</v>
      </c>
      <c r="O14" s="38">
        <f t="shared" si="3"/>
        <v>3.637978807091713E-12</v>
      </c>
      <c r="P14" s="38">
        <f t="shared" si="3"/>
        <v>0</v>
      </c>
      <c r="Q14" s="38">
        <f t="shared" si="3"/>
        <v>3095.9293499985397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3095.9293499985397</v>
      </c>
      <c r="F15" s="120">
        <v>0</v>
      </c>
      <c r="G15" s="120">
        <v>0</v>
      </c>
      <c r="H15" s="120">
        <v>0</v>
      </c>
      <c r="I15" s="120">
        <v>3095.9293499985397</v>
      </c>
      <c r="J15" s="120">
        <v>0</v>
      </c>
      <c r="K15" s="120">
        <v>0</v>
      </c>
      <c r="L15" s="120">
        <v>7.2759576141834259E-12</v>
      </c>
      <c r="M15" s="120">
        <v>0</v>
      </c>
      <c r="N15" s="120">
        <v>0</v>
      </c>
      <c r="O15" s="120">
        <v>3.637978807091713E-12</v>
      </c>
      <c r="P15" s="120">
        <v>0</v>
      </c>
      <c r="Q15" s="120">
        <v>3095.9293499985397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1504.6073308968564</v>
      </c>
      <c r="F16" s="118">
        <v>1504.6073308968589</v>
      </c>
      <c r="G16" s="118">
        <v>0</v>
      </c>
      <c r="H16" s="118">
        <v>1504.6073308968566</v>
      </c>
      <c r="I16" s="118">
        <v>0</v>
      </c>
      <c r="J16" s="118">
        <v>0</v>
      </c>
      <c r="K16" s="118">
        <v>0</v>
      </c>
      <c r="L16" s="118">
        <v>0</v>
      </c>
      <c r="M16" s="118">
        <v>1504.6073308968571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0</v>
      </c>
      <c r="E17" s="38">
        <f t="shared" si="4"/>
        <v>4600.5366808954022</v>
      </c>
      <c r="F17" s="38">
        <f t="shared" si="4"/>
        <v>0</v>
      </c>
      <c r="G17" s="38">
        <f t="shared" si="4"/>
        <v>0</v>
      </c>
      <c r="H17" s="38">
        <f t="shared" si="4"/>
        <v>1504.6073308968553</v>
      </c>
      <c r="I17" s="38">
        <f t="shared" si="4"/>
        <v>3095.9293499985433</v>
      </c>
      <c r="J17" s="38">
        <f t="shared" si="4"/>
        <v>0</v>
      </c>
      <c r="K17" s="38">
        <f t="shared" si="4"/>
        <v>0</v>
      </c>
      <c r="L17" s="38">
        <f t="shared" si="4"/>
        <v>1504.6073308968571</v>
      </c>
      <c r="M17" s="38">
        <f t="shared" si="4"/>
        <v>3095.9293499985506</v>
      </c>
      <c r="N17" s="38">
        <f t="shared" si="4"/>
        <v>0</v>
      </c>
      <c r="O17" s="38">
        <f t="shared" si="4"/>
        <v>0</v>
      </c>
      <c r="P17" s="38">
        <f t="shared" si="4"/>
        <v>1504.6073308968553</v>
      </c>
      <c r="Q17" s="38">
        <f t="shared" si="4"/>
        <v>3095.9293499985397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3095.9293499985433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3095.9293499985433</v>
      </c>
      <c r="J18" s="120">
        <f t="shared" si="5"/>
        <v>0</v>
      </c>
      <c r="K18" s="120">
        <f t="shared" si="5"/>
        <v>0</v>
      </c>
      <c r="L18" s="120">
        <f t="shared" si="5"/>
        <v>0</v>
      </c>
      <c r="M18" s="120">
        <f t="shared" si="5"/>
        <v>3095.9293499985506</v>
      </c>
      <c r="N18" s="120">
        <f t="shared" si="5"/>
        <v>0</v>
      </c>
      <c r="O18" s="120">
        <f t="shared" si="5"/>
        <v>0</v>
      </c>
      <c r="P18" s="120">
        <f t="shared" si="5"/>
        <v>0</v>
      </c>
      <c r="Q18" s="120">
        <f t="shared" si="5"/>
        <v>3095.9293499985397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1504.6073308968589</v>
      </c>
      <c r="F19" s="118">
        <f t="shared" si="5"/>
        <v>0</v>
      </c>
      <c r="G19" s="118">
        <f t="shared" si="5"/>
        <v>0</v>
      </c>
      <c r="H19" s="118">
        <f t="shared" si="5"/>
        <v>1504.6073308968553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1504.6073308968571</v>
      </c>
      <c r="M19" s="118">
        <f t="shared" si="5"/>
        <v>0</v>
      </c>
      <c r="N19" s="118">
        <f t="shared" si="5"/>
        <v>0</v>
      </c>
      <c r="O19" s="118">
        <f t="shared" si="5"/>
        <v>0</v>
      </c>
      <c r="P19" s="118">
        <f t="shared" si="5"/>
        <v>1504.6073308968553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4150.3157894736851</v>
      </c>
      <c r="C20" s="46">
        <f t="shared" si="6"/>
        <v>5723.3157894736851</v>
      </c>
      <c r="D20" s="46">
        <f t="shared" si="6"/>
        <v>5511.3157894736851</v>
      </c>
      <c r="E20" s="46">
        <f t="shared" si="6"/>
        <v>5717.3157894736833</v>
      </c>
      <c r="F20" s="46">
        <f t="shared" si="6"/>
        <v>5656.9231203705422</v>
      </c>
      <c r="G20" s="46">
        <f t="shared" si="6"/>
        <v>7506.9231203705422</v>
      </c>
      <c r="H20" s="46">
        <f t="shared" si="6"/>
        <v>4806.9231203705422</v>
      </c>
      <c r="I20" s="46">
        <f t="shared" si="6"/>
        <v>3480.9231203705422</v>
      </c>
      <c r="J20" s="46">
        <f t="shared" si="6"/>
        <v>6197.9231203705422</v>
      </c>
      <c r="K20" s="46">
        <f t="shared" si="6"/>
        <v>19360.923120370542</v>
      </c>
      <c r="L20" s="46">
        <f t="shared" si="6"/>
        <v>6696.3157894736923</v>
      </c>
      <c r="M20" s="46">
        <f t="shared" si="6"/>
        <v>4650.9937703719988</v>
      </c>
      <c r="N20" s="46">
        <f t="shared" si="6"/>
        <v>6273.993770371997</v>
      </c>
      <c r="O20" s="46">
        <f t="shared" si="6"/>
        <v>6289.9937703720007</v>
      </c>
      <c r="P20" s="46">
        <f t="shared" si="6"/>
        <v>4487.3864394751454</v>
      </c>
      <c r="Q20" s="46">
        <f t="shared" si="6"/>
        <v>4754.6964394751431</v>
      </c>
    </row>
    <row r="21" spans="1:17" x14ac:dyDescent="0.25">
      <c r="A21" s="110" t="s">
        <v>46</v>
      </c>
      <c r="B21" s="120">
        <f>B12-B8</f>
        <v>2737.4736842105267</v>
      </c>
      <c r="C21" s="120">
        <f t="shared" ref="C21:Q21" si="7">C12-C8</f>
        <v>4135.4736842105267</v>
      </c>
      <c r="D21" s="120">
        <f t="shared" si="7"/>
        <v>3980.4736842105267</v>
      </c>
      <c r="E21" s="120">
        <f t="shared" si="7"/>
        <v>4412.4736842105267</v>
      </c>
      <c r="F21" s="120">
        <f t="shared" si="7"/>
        <v>3631.4736842105267</v>
      </c>
      <c r="G21" s="120">
        <f t="shared" si="7"/>
        <v>4932.4736842105267</v>
      </c>
      <c r="H21" s="120">
        <f t="shared" si="7"/>
        <v>3239.4736842105267</v>
      </c>
      <c r="I21" s="120">
        <f t="shared" si="7"/>
        <v>2254.4736842105267</v>
      </c>
      <c r="J21" s="120">
        <f t="shared" si="7"/>
        <v>4595.4736842105267</v>
      </c>
      <c r="K21" s="120">
        <f t="shared" si="7"/>
        <v>14455.473684210527</v>
      </c>
      <c r="L21" s="120">
        <f t="shared" si="7"/>
        <v>5174.473684210534</v>
      </c>
      <c r="M21" s="120">
        <f t="shared" si="7"/>
        <v>2613.5443342119834</v>
      </c>
      <c r="N21" s="120">
        <f t="shared" si="7"/>
        <v>3821.5443342119834</v>
      </c>
      <c r="O21" s="120">
        <f t="shared" si="7"/>
        <v>3507.544334211987</v>
      </c>
      <c r="P21" s="120">
        <f t="shared" si="7"/>
        <v>2812.544334211987</v>
      </c>
      <c r="Q21" s="120">
        <f t="shared" si="7"/>
        <v>2639.8543342119847</v>
      </c>
    </row>
    <row r="22" spans="1:17" x14ac:dyDescent="0.25">
      <c r="A22" s="108" t="s">
        <v>45</v>
      </c>
      <c r="B22" s="118">
        <f>B13-B9</f>
        <v>1412.8421052631584</v>
      </c>
      <c r="C22" s="118">
        <f t="shared" ref="C22:Q22" si="8">C13-C9</f>
        <v>1587.8421052631584</v>
      </c>
      <c r="D22" s="118">
        <f t="shared" si="8"/>
        <v>1530.8421052631584</v>
      </c>
      <c r="E22" s="118">
        <f t="shared" si="8"/>
        <v>1304.8421052631566</v>
      </c>
      <c r="F22" s="118">
        <f t="shared" si="8"/>
        <v>2025.4494361600155</v>
      </c>
      <c r="G22" s="118">
        <f t="shared" si="8"/>
        <v>2574.4494361600155</v>
      </c>
      <c r="H22" s="118">
        <f t="shared" si="8"/>
        <v>1567.4494361600155</v>
      </c>
      <c r="I22" s="118">
        <f t="shared" si="8"/>
        <v>1226.4494361600155</v>
      </c>
      <c r="J22" s="118">
        <f t="shared" si="8"/>
        <v>1602.4494361600155</v>
      </c>
      <c r="K22" s="118">
        <f t="shared" si="8"/>
        <v>4905.4494361600155</v>
      </c>
      <c r="L22" s="118">
        <f t="shared" si="8"/>
        <v>1521.8421052631584</v>
      </c>
      <c r="M22" s="118">
        <f t="shared" si="8"/>
        <v>2037.4494361600155</v>
      </c>
      <c r="N22" s="118">
        <f t="shared" si="8"/>
        <v>2452.4494361600136</v>
      </c>
      <c r="O22" s="118">
        <f t="shared" si="8"/>
        <v>2782.4494361600136</v>
      </c>
      <c r="P22" s="118">
        <f t="shared" si="8"/>
        <v>1674.8421052631584</v>
      </c>
      <c r="Q22" s="118">
        <f t="shared" si="8"/>
        <v>2114.8421052631584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14807.282643141252</v>
      </c>
      <c r="C25" s="38">
        <v>14243.118300000002</v>
      </c>
      <c r="D25" s="38">
        <v>14135.736600000009</v>
      </c>
      <c r="E25" s="38">
        <v>15381.890529999997</v>
      </c>
      <c r="F25" s="38">
        <v>14260.481540000001</v>
      </c>
      <c r="G25" s="38">
        <v>13228.060666303822</v>
      </c>
      <c r="H25" s="38">
        <v>14389.89242</v>
      </c>
      <c r="I25" s="38">
        <v>13667.836039999991</v>
      </c>
      <c r="J25" s="38">
        <v>13504.722310000006</v>
      </c>
      <c r="K25" s="38">
        <v>10218.24583</v>
      </c>
      <c r="L25" s="38">
        <v>13277.521026372198</v>
      </c>
      <c r="M25" s="38">
        <v>13587.489192895891</v>
      </c>
      <c r="N25" s="38">
        <v>13553.291412024137</v>
      </c>
      <c r="O25" s="38">
        <v>13416.91752767959</v>
      </c>
      <c r="P25" s="38">
        <v>13407.937734027733</v>
      </c>
      <c r="Q25" s="38">
        <v>13573.708599251191</v>
      </c>
    </row>
    <row r="26" spans="1:17" x14ac:dyDescent="0.25">
      <c r="A26" s="55" t="s">
        <v>33</v>
      </c>
      <c r="B26" s="54">
        <v>6639.646007840206</v>
      </c>
      <c r="C26" s="54">
        <v>6071.1350599999932</v>
      </c>
      <c r="D26" s="54">
        <v>6204.6925199999996</v>
      </c>
      <c r="E26" s="54">
        <v>6999.5609000000004</v>
      </c>
      <c r="F26" s="54">
        <v>5653.8451899999991</v>
      </c>
      <c r="G26" s="54">
        <v>5340.4829468709941</v>
      </c>
      <c r="H26" s="54">
        <v>5991.5200799999993</v>
      </c>
      <c r="I26" s="54">
        <v>5718.7255499999983</v>
      </c>
      <c r="J26" s="54">
        <v>5329.1321799999996</v>
      </c>
      <c r="K26" s="54">
        <v>4244.5663599999989</v>
      </c>
      <c r="L26" s="54">
        <v>5795.7712216557138</v>
      </c>
      <c r="M26" s="54">
        <v>5995.2060243723272</v>
      </c>
      <c r="N26" s="54">
        <v>6296.5573821309672</v>
      </c>
      <c r="O26" s="54">
        <v>6529.1600219263582</v>
      </c>
      <c r="P26" s="54">
        <v>6528.3768028187351</v>
      </c>
      <c r="Q26" s="54">
        <v>6659.7466033310593</v>
      </c>
    </row>
    <row r="27" spans="1:17" x14ac:dyDescent="0.25">
      <c r="A27" s="53" t="s">
        <v>48</v>
      </c>
      <c r="B27" s="51">
        <v>1688.0848503734578</v>
      </c>
      <c r="C27" s="51">
        <v>1525.2522499999941</v>
      </c>
      <c r="D27" s="51">
        <v>1713.2632399999993</v>
      </c>
      <c r="E27" s="51">
        <v>2914.4111700000003</v>
      </c>
      <c r="F27" s="51">
        <v>2714.0677099999994</v>
      </c>
      <c r="G27" s="51">
        <v>2639.6472166548838</v>
      </c>
      <c r="H27" s="51">
        <v>2845.2467399999996</v>
      </c>
      <c r="I27" s="51">
        <v>2569.4437199999984</v>
      </c>
      <c r="J27" s="51">
        <v>2540.2039399999999</v>
      </c>
      <c r="K27" s="51">
        <v>1758.8319499999993</v>
      </c>
      <c r="L27" s="51">
        <v>3074.0538190295529</v>
      </c>
      <c r="M27" s="51">
        <v>3375.3209060143854</v>
      </c>
      <c r="N27" s="51">
        <v>3790.3937945019202</v>
      </c>
      <c r="O27" s="51">
        <v>4393.8295608688986</v>
      </c>
      <c r="P27" s="51">
        <v>4429.3297540416315</v>
      </c>
      <c r="Q27" s="51">
        <v>4600.3014385523338</v>
      </c>
    </row>
    <row r="28" spans="1:17" x14ac:dyDescent="0.25">
      <c r="A28" s="53" t="s">
        <v>47</v>
      </c>
      <c r="B28" s="51">
        <v>4951.5611574667482</v>
      </c>
      <c r="C28" s="51">
        <v>4545.8828099999992</v>
      </c>
      <c r="D28" s="51">
        <v>4491.4292800000003</v>
      </c>
      <c r="E28" s="51">
        <v>4085.1497300000001</v>
      </c>
      <c r="F28" s="51">
        <v>2939.7774799999997</v>
      </c>
      <c r="G28" s="51">
        <v>2700.8357302161103</v>
      </c>
      <c r="H28" s="51">
        <v>3146.2733399999997</v>
      </c>
      <c r="I28" s="51">
        <v>3149.2818299999999</v>
      </c>
      <c r="J28" s="51">
        <v>2788.9282399999997</v>
      </c>
      <c r="K28" s="51">
        <v>2485.7344099999996</v>
      </c>
      <c r="L28" s="51">
        <v>2721.7174026261609</v>
      </c>
      <c r="M28" s="51">
        <v>2619.8851183579418</v>
      </c>
      <c r="N28" s="51">
        <v>2506.163587629047</v>
      </c>
      <c r="O28" s="51">
        <v>2135.3304610574592</v>
      </c>
      <c r="P28" s="51">
        <v>2099.047048777104</v>
      </c>
      <c r="Q28" s="51">
        <v>2059.4451647787255</v>
      </c>
    </row>
    <row r="29" spans="1:17" x14ac:dyDescent="0.25">
      <c r="A29" s="52" t="s">
        <v>32</v>
      </c>
      <c r="B29" s="51">
        <v>895.72177040860595</v>
      </c>
      <c r="C29" s="51">
        <v>1078.8136700000071</v>
      </c>
      <c r="D29" s="51">
        <v>851.83362000000375</v>
      </c>
      <c r="E29" s="51">
        <v>1040.8272200000038</v>
      </c>
      <c r="F29" s="51">
        <v>968.5416599999927</v>
      </c>
      <c r="G29" s="51">
        <v>753.67157522514867</v>
      </c>
      <c r="H29" s="51">
        <v>617.23433000000352</v>
      </c>
      <c r="I29" s="51">
        <v>635.90054999999518</v>
      </c>
      <c r="J29" s="51">
        <v>641.08217000000593</v>
      </c>
      <c r="K29" s="51">
        <v>343.10809000000233</v>
      </c>
      <c r="L29" s="51">
        <v>387.6479990112544</v>
      </c>
      <c r="M29" s="51">
        <v>398.61343854723424</v>
      </c>
      <c r="N29" s="51">
        <v>331.27515043193847</v>
      </c>
      <c r="O29" s="51">
        <v>276.10797814657064</v>
      </c>
      <c r="P29" s="51">
        <v>243.74016839549731</v>
      </c>
      <c r="Q29" s="51">
        <v>180.68741443863695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14.282990457365372</v>
      </c>
      <c r="C31" s="51">
        <v>17.600920000000087</v>
      </c>
      <c r="D31" s="51">
        <v>13.197799999999916</v>
      </c>
      <c r="E31" s="51">
        <v>12.105130000000031</v>
      </c>
      <c r="F31" s="51">
        <v>14.294750000000249</v>
      </c>
      <c r="G31" s="51">
        <v>2.1973550094349719</v>
      </c>
      <c r="H31" s="51">
        <v>2.1984099999999103</v>
      </c>
      <c r="I31" s="51">
        <v>2.199820000000102</v>
      </c>
      <c r="J31" s="51">
        <v>52.774599999999936</v>
      </c>
      <c r="K31" s="51">
        <v>47.260739999999942</v>
      </c>
      <c r="L31" s="51">
        <v>62.672085790143683</v>
      </c>
      <c r="M31" s="51">
        <v>58.283324734064308</v>
      </c>
      <c r="N31" s="51">
        <v>62.672198584462265</v>
      </c>
      <c r="O31" s="51">
        <v>1.099092103662386</v>
      </c>
      <c r="P31" s="51">
        <v>1.0984879531670515</v>
      </c>
      <c r="Q31" s="51">
        <v>1.0749812106592742</v>
      </c>
    </row>
    <row r="32" spans="1:17" x14ac:dyDescent="0.25">
      <c r="A32" s="53" t="s">
        <v>76</v>
      </c>
      <c r="B32" s="51">
        <v>36.877975740585498</v>
      </c>
      <c r="C32" s="51">
        <v>25.601080000007187</v>
      </c>
      <c r="D32" s="51">
        <v>24.597880000003897</v>
      </c>
      <c r="E32" s="51">
        <v>46.098700000003419</v>
      </c>
      <c r="F32" s="51">
        <v>35.800649999992629</v>
      </c>
      <c r="G32" s="51">
        <v>32.769189534075394</v>
      </c>
      <c r="H32" s="51">
        <v>31.793060000003379</v>
      </c>
      <c r="I32" s="51">
        <v>28.697689999995191</v>
      </c>
      <c r="J32" s="51">
        <v>31.795750000005455</v>
      </c>
      <c r="K32" s="51">
        <v>23.586250000002792</v>
      </c>
      <c r="L32" s="51">
        <v>30.739041123229072</v>
      </c>
      <c r="M32" s="51">
        <v>20.492630862645456</v>
      </c>
      <c r="N32" s="51">
        <v>22.545178996979075</v>
      </c>
      <c r="O32" s="51">
        <v>20.490507869769544</v>
      </c>
      <c r="P32" s="51">
        <v>19.731952045781441</v>
      </c>
      <c r="Q32" s="51">
        <v>80.779399436511198</v>
      </c>
    </row>
    <row r="33" spans="1:17" x14ac:dyDescent="0.25">
      <c r="A33" s="53" t="s">
        <v>29</v>
      </c>
      <c r="B33" s="51">
        <v>844.56080421065508</v>
      </c>
      <c r="C33" s="51">
        <v>1035.6116699999998</v>
      </c>
      <c r="D33" s="51">
        <v>814.03793999999994</v>
      </c>
      <c r="E33" s="51">
        <v>974.32538000000045</v>
      </c>
      <c r="F33" s="51">
        <v>913.14939999999979</v>
      </c>
      <c r="G33" s="51">
        <v>717.20039075621003</v>
      </c>
      <c r="H33" s="51">
        <v>580.94454000000019</v>
      </c>
      <c r="I33" s="51">
        <v>603.50444999999991</v>
      </c>
      <c r="J33" s="51">
        <v>551.21620000000053</v>
      </c>
      <c r="K33" s="51">
        <v>263.97369999999955</v>
      </c>
      <c r="L33" s="51">
        <v>291.99151990632254</v>
      </c>
      <c r="M33" s="51">
        <v>316.08713122244535</v>
      </c>
      <c r="N33" s="51">
        <v>243.81217310369061</v>
      </c>
      <c r="O33" s="51">
        <v>251.50918048940252</v>
      </c>
      <c r="P33" s="51">
        <v>220.66388102804672</v>
      </c>
      <c r="Q33" s="51">
        <v>97.304422840058805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8.298010000000005</v>
      </c>
      <c r="F34" s="51">
        <v>5.2968600000000094</v>
      </c>
      <c r="G34" s="51">
        <v>1.5046399254283074</v>
      </c>
      <c r="H34" s="51">
        <v>2.2983199999999897</v>
      </c>
      <c r="I34" s="51">
        <v>1.4985900000000072</v>
      </c>
      <c r="J34" s="51">
        <v>5.2956199999999853</v>
      </c>
      <c r="K34" s="51">
        <v>8.2874000000000194</v>
      </c>
      <c r="L34" s="51">
        <v>2.2453521915590926</v>
      </c>
      <c r="M34" s="51">
        <v>3.7503517280791385</v>
      </c>
      <c r="N34" s="51">
        <v>2.2455997468065476</v>
      </c>
      <c r="O34" s="51">
        <v>3.0091976837361756</v>
      </c>
      <c r="P34" s="51">
        <v>2.2458473685020977</v>
      </c>
      <c r="Q34" s="51">
        <v>1.5286109514076713</v>
      </c>
    </row>
    <row r="35" spans="1:17" x14ac:dyDescent="0.25">
      <c r="A35" s="52" t="s">
        <v>27</v>
      </c>
      <c r="B35" s="51">
        <v>5238.0410501537226</v>
      </c>
      <c r="C35" s="51">
        <v>4996.8656199999996</v>
      </c>
      <c r="D35" s="51">
        <v>4923.6062900000034</v>
      </c>
      <c r="E35" s="51">
        <v>5071.3859199999897</v>
      </c>
      <c r="F35" s="51">
        <v>5258.319400000004</v>
      </c>
      <c r="G35" s="51">
        <v>4746.0095756206874</v>
      </c>
      <c r="H35" s="51">
        <v>5199.7597299999998</v>
      </c>
      <c r="I35" s="51">
        <v>4836.8228599999957</v>
      </c>
      <c r="J35" s="51">
        <v>5082.0855700000029</v>
      </c>
      <c r="K35" s="51">
        <v>3668.1821699999996</v>
      </c>
      <c r="L35" s="51">
        <v>4719.1625082882238</v>
      </c>
      <c r="M35" s="51">
        <v>4709.4556542728642</v>
      </c>
      <c r="N35" s="51">
        <v>4538.2215221381066</v>
      </c>
      <c r="O35" s="51">
        <v>4319.0126383505667</v>
      </c>
      <c r="P35" s="51">
        <v>4319.6342900819254</v>
      </c>
      <c r="Q35" s="51">
        <v>4454.4213350204809</v>
      </c>
    </row>
    <row r="36" spans="1:17" x14ac:dyDescent="0.25">
      <c r="A36" s="53" t="s">
        <v>66</v>
      </c>
      <c r="B36" s="51">
        <v>2477.2459795568066</v>
      </c>
      <c r="C36" s="51">
        <v>2469.0960500000001</v>
      </c>
      <c r="D36" s="51">
        <v>2467.7061000000031</v>
      </c>
      <c r="E36" s="51">
        <v>2716.99088999999</v>
      </c>
      <c r="F36" s="51">
        <v>2742.2971700000035</v>
      </c>
      <c r="G36" s="51">
        <v>2225.4746998950941</v>
      </c>
      <c r="H36" s="51">
        <v>2635.56142</v>
      </c>
      <c r="I36" s="51">
        <v>2680.7245399999956</v>
      </c>
      <c r="J36" s="51">
        <v>2722.2157600000028</v>
      </c>
      <c r="K36" s="51">
        <v>1825.5235599999996</v>
      </c>
      <c r="L36" s="51">
        <v>2376.9439874939562</v>
      </c>
      <c r="M36" s="51">
        <v>2343.8013308290065</v>
      </c>
      <c r="N36" s="51">
        <v>2148.1800039756199</v>
      </c>
      <c r="O36" s="51">
        <v>2105.5811463936698</v>
      </c>
      <c r="P36" s="51">
        <v>2102.218018431653</v>
      </c>
      <c r="Q36" s="51">
        <v>2107.622222284539</v>
      </c>
    </row>
    <row r="37" spans="1:17" x14ac:dyDescent="0.25">
      <c r="A37" s="53" t="s">
        <v>25</v>
      </c>
      <c r="B37" s="51">
        <v>2760.7950705969165</v>
      </c>
      <c r="C37" s="51">
        <v>2527.7695699999995</v>
      </c>
      <c r="D37" s="51">
        <v>2455.9001899999998</v>
      </c>
      <c r="E37" s="51">
        <v>2354.3950300000001</v>
      </c>
      <c r="F37" s="51">
        <v>2516.02223</v>
      </c>
      <c r="G37" s="51">
        <v>2520.5348757255933</v>
      </c>
      <c r="H37" s="51">
        <v>2564.1983099999998</v>
      </c>
      <c r="I37" s="51">
        <v>2156.0983200000001</v>
      </c>
      <c r="J37" s="51">
        <v>2359.8698100000001</v>
      </c>
      <c r="K37" s="51">
        <v>1842.65861</v>
      </c>
      <c r="L37" s="51">
        <v>2342.2185207942675</v>
      </c>
      <c r="M37" s="51">
        <v>2365.6543234438582</v>
      </c>
      <c r="N37" s="51">
        <v>2390.0415181624871</v>
      </c>
      <c r="O37" s="51">
        <v>2213.4314919568974</v>
      </c>
      <c r="P37" s="51">
        <v>2217.4162716502724</v>
      </c>
      <c r="Q37" s="51">
        <v>2346.7991127359414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0.20000000000004547</v>
      </c>
      <c r="F38" s="51">
        <v>11.699070000000347</v>
      </c>
      <c r="G38" s="51">
        <v>0.14330850128385464</v>
      </c>
      <c r="H38" s="51">
        <v>0</v>
      </c>
      <c r="I38" s="51">
        <v>0</v>
      </c>
      <c r="J38" s="51">
        <v>9.9859999999964089E-2</v>
      </c>
      <c r="K38" s="51">
        <v>0.30020999999998565</v>
      </c>
      <c r="L38" s="51">
        <v>2.9885706265316259</v>
      </c>
      <c r="M38" s="51">
        <v>3.7046034849926528</v>
      </c>
      <c r="N38" s="51">
        <v>7.1653092351880332E-2</v>
      </c>
      <c r="O38" s="51">
        <v>0.14330673964564511</v>
      </c>
      <c r="P38" s="51">
        <v>4.5380871160353848</v>
      </c>
      <c r="Q38" s="51">
        <v>1.5286157892108676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0.20000000000004547</v>
      </c>
      <c r="F39" s="51">
        <v>11.699070000000347</v>
      </c>
      <c r="G39" s="51">
        <v>0.14330850128385464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7.1653092351880332E-2</v>
      </c>
      <c r="O39" s="51">
        <v>7.1653134324151324E-2</v>
      </c>
      <c r="P39" s="51">
        <v>4.514202331704837</v>
      </c>
      <c r="Q39" s="51">
        <v>1.5047311804369201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7.1653605321493785E-2</v>
      </c>
      <c r="P40" s="51">
        <v>2.3884784330547859E-2</v>
      </c>
      <c r="Q40" s="51">
        <v>2.3884608773947491E-2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9.9859999999964089E-2</v>
      </c>
      <c r="K41" s="51">
        <v>0.30020999999998565</v>
      </c>
      <c r="L41" s="51">
        <v>2.9885706265316259</v>
      </c>
      <c r="M41" s="51">
        <v>3.7046034849926528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14.300559999999678</v>
      </c>
      <c r="F44" s="51">
        <v>10.09985000000097</v>
      </c>
      <c r="G44" s="51">
        <v>9.9360420601369697</v>
      </c>
      <c r="H44" s="51">
        <v>12.499629999999343</v>
      </c>
      <c r="I44" s="51">
        <v>18.900520000000142</v>
      </c>
      <c r="J44" s="51">
        <v>14.000130000000354</v>
      </c>
      <c r="K44" s="51">
        <v>36.598570000000109</v>
      </c>
      <c r="L44" s="51">
        <v>42.371258366324582</v>
      </c>
      <c r="M44" s="51">
        <v>54.026925078810109</v>
      </c>
      <c r="N44" s="51">
        <v>76.502212372154645</v>
      </c>
      <c r="O44" s="51">
        <v>44.520886917033749</v>
      </c>
      <c r="P44" s="51">
        <v>48.438031697708539</v>
      </c>
      <c r="Q44" s="51">
        <v>36.304576046317379</v>
      </c>
    </row>
    <row r="45" spans="1:17" x14ac:dyDescent="0.25">
      <c r="A45" s="63" t="s">
        <v>21</v>
      </c>
      <c r="B45" s="62">
        <v>2033.8738147387176</v>
      </c>
      <c r="C45" s="62">
        <v>2096.3039500000014</v>
      </c>
      <c r="D45" s="62">
        <v>2155.6041700000023</v>
      </c>
      <c r="E45" s="62">
        <v>2255.6159300000036</v>
      </c>
      <c r="F45" s="62">
        <v>2357.976370000004</v>
      </c>
      <c r="G45" s="62">
        <v>2377.8172180255715</v>
      </c>
      <c r="H45" s="62">
        <v>2568.8786499999987</v>
      </c>
      <c r="I45" s="62">
        <v>2457.4865600000012</v>
      </c>
      <c r="J45" s="62">
        <v>2438.3223999999973</v>
      </c>
      <c r="K45" s="62">
        <v>1925.4904299999998</v>
      </c>
      <c r="L45" s="62">
        <v>2329.5794684241482</v>
      </c>
      <c r="M45" s="62">
        <v>2426.4825471396653</v>
      </c>
      <c r="N45" s="62">
        <v>2310.6634918586169</v>
      </c>
      <c r="O45" s="62">
        <v>2247.9726955994156</v>
      </c>
      <c r="P45" s="62">
        <v>2263.2103539178315</v>
      </c>
      <c r="Q45" s="62">
        <v>2241.0200546254855</v>
      </c>
    </row>
    <row r="46" spans="1:17" x14ac:dyDescent="0.25">
      <c r="A46" s="50" t="s">
        <v>105</v>
      </c>
      <c r="B46" s="38">
        <f t="shared" ref="B46:Q46" si="9">SUM(B47:B48)</f>
        <v>14807.282643141252</v>
      </c>
      <c r="C46" s="38">
        <f t="shared" si="9"/>
        <v>14243.118300000002</v>
      </c>
      <c r="D46" s="38">
        <f t="shared" si="9"/>
        <v>14135.736600000009</v>
      </c>
      <c r="E46" s="38">
        <f t="shared" si="9"/>
        <v>15381.890529999999</v>
      </c>
      <c r="F46" s="38">
        <f t="shared" si="9"/>
        <v>14260.481539999999</v>
      </c>
      <c r="G46" s="38">
        <f t="shared" si="9"/>
        <v>13228.060666303822</v>
      </c>
      <c r="H46" s="38">
        <f t="shared" si="9"/>
        <v>14389.892419999998</v>
      </c>
      <c r="I46" s="38">
        <f t="shared" si="9"/>
        <v>13667.836039999991</v>
      </c>
      <c r="J46" s="38">
        <f t="shared" si="9"/>
        <v>13504.722310000005</v>
      </c>
      <c r="K46" s="38">
        <f t="shared" si="9"/>
        <v>10218.24583</v>
      </c>
      <c r="L46" s="38">
        <f t="shared" si="9"/>
        <v>13277.521026372198</v>
      </c>
      <c r="M46" s="38">
        <f t="shared" si="9"/>
        <v>13587.489192895891</v>
      </c>
      <c r="N46" s="38">
        <f t="shared" si="9"/>
        <v>13553.291412024137</v>
      </c>
      <c r="O46" s="38">
        <f t="shared" si="9"/>
        <v>13416.917527679592</v>
      </c>
      <c r="P46" s="38">
        <f t="shared" si="9"/>
        <v>13407.937734027735</v>
      </c>
      <c r="Q46" s="38">
        <f t="shared" si="9"/>
        <v>13573.708599251189</v>
      </c>
    </row>
    <row r="47" spans="1:17" x14ac:dyDescent="0.25">
      <c r="A47" s="121" t="s">
        <v>46</v>
      </c>
      <c r="B47" s="120">
        <v>13410.706400792737</v>
      </c>
      <c r="C47" s="120">
        <v>12863.372925809424</v>
      </c>
      <c r="D47" s="120">
        <v>12762.480136269871</v>
      </c>
      <c r="E47" s="120">
        <v>13884.767588048584</v>
      </c>
      <c r="F47" s="120">
        <v>12791.274469313452</v>
      </c>
      <c r="G47" s="120">
        <v>11850.320984806162</v>
      </c>
      <c r="H47" s="120">
        <v>12879.017430542033</v>
      </c>
      <c r="I47" s="120">
        <v>12210.364310020379</v>
      </c>
      <c r="J47" s="120">
        <v>12025.051962558817</v>
      </c>
      <c r="K47" s="120">
        <v>8997.0378407993776</v>
      </c>
      <c r="L47" s="120">
        <v>11931.502007398678</v>
      </c>
      <c r="M47" s="120">
        <v>12107.246563830497</v>
      </c>
      <c r="N47" s="120">
        <v>12076.553708791407</v>
      </c>
      <c r="O47" s="120">
        <v>11993.519108606946</v>
      </c>
      <c r="P47" s="120">
        <v>12045.229332169647</v>
      </c>
      <c r="Q47" s="120">
        <v>12246.759971563773</v>
      </c>
    </row>
    <row r="48" spans="1:17" x14ac:dyDescent="0.25">
      <c r="A48" s="119" t="s">
        <v>45</v>
      </c>
      <c r="B48" s="118">
        <v>1396.5762423485155</v>
      </c>
      <c r="C48" s="118">
        <v>1379.7453741905774</v>
      </c>
      <c r="D48" s="118">
        <v>1373.2564637301377</v>
      </c>
      <c r="E48" s="118">
        <v>1497.1229419514154</v>
      </c>
      <c r="F48" s="118">
        <v>1469.2070706865472</v>
      </c>
      <c r="G48" s="118">
        <v>1377.7396814976603</v>
      </c>
      <c r="H48" s="118">
        <v>1510.8749894579655</v>
      </c>
      <c r="I48" s="118">
        <v>1457.4717299796112</v>
      </c>
      <c r="J48" s="118">
        <v>1479.6703474411881</v>
      </c>
      <c r="K48" s="118">
        <v>1221.2079892006229</v>
      </c>
      <c r="L48" s="118">
        <v>1346.0190189735204</v>
      </c>
      <c r="M48" s="118">
        <v>1480.2426290653948</v>
      </c>
      <c r="N48" s="118">
        <v>1476.7377032327288</v>
      </c>
      <c r="O48" s="118">
        <v>1423.3984190726455</v>
      </c>
      <c r="P48" s="118">
        <v>1362.7084018580874</v>
      </c>
      <c r="Q48" s="118">
        <v>1326.9486276874165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66947.28897921319</v>
      </c>
      <c r="C50" s="70">
        <f t="shared" si="10"/>
        <v>59311.855723823661</v>
      </c>
      <c r="D50" s="70">
        <f t="shared" si="10"/>
        <v>58528.300572290849</v>
      </c>
      <c r="E50" s="70">
        <f t="shared" si="10"/>
        <v>62247.840283459322</v>
      </c>
      <c r="F50" s="70">
        <f t="shared" si="10"/>
        <v>62786.143738544975</v>
      </c>
      <c r="G50" s="70">
        <f t="shared" si="10"/>
        <v>64494.695523549686</v>
      </c>
      <c r="H50" s="70">
        <f t="shared" si="10"/>
        <v>67017.284509162593</v>
      </c>
      <c r="I50" s="70">
        <f t="shared" si="10"/>
        <v>68781.746671950459</v>
      </c>
      <c r="J50" s="70">
        <f t="shared" si="10"/>
        <v>63159.243640197878</v>
      </c>
      <c r="K50" s="70">
        <f t="shared" si="10"/>
        <v>47699.262543683159</v>
      </c>
      <c r="L50" s="70">
        <f t="shared" si="10"/>
        <v>63119.39586399719</v>
      </c>
      <c r="M50" s="70">
        <f t="shared" si="10"/>
        <v>60740.528127169207</v>
      </c>
      <c r="N50" s="70">
        <f t="shared" si="10"/>
        <v>53376.316655260802</v>
      </c>
      <c r="O50" s="70">
        <f t="shared" si="10"/>
        <v>53243.07004119952</v>
      </c>
      <c r="P50" s="70">
        <f t="shared" si="10"/>
        <v>53362.341922342166</v>
      </c>
      <c r="Q50" s="70">
        <f t="shared" si="10"/>
        <v>59064.748353559859</v>
      </c>
    </row>
    <row r="51" spans="1:17" x14ac:dyDescent="0.25">
      <c r="A51" s="55" t="s">
        <v>343</v>
      </c>
      <c r="B51" s="54">
        <v>60141.790219178569</v>
      </c>
      <c r="C51" s="54">
        <v>56455.834239555836</v>
      </c>
      <c r="D51" s="54">
        <v>55841.235451790461</v>
      </c>
      <c r="E51" s="54">
        <v>59081.628637849884</v>
      </c>
      <c r="F51" s="54">
        <v>54343.39544670147</v>
      </c>
      <c r="G51" s="54">
        <v>51037.04170934642</v>
      </c>
      <c r="H51" s="54">
        <v>54703.68364404999</v>
      </c>
      <c r="I51" s="54">
        <v>50155.821825832922</v>
      </c>
      <c r="J51" s="54">
        <v>50279.623611576506</v>
      </c>
      <c r="K51" s="54">
        <v>38553.059255948494</v>
      </c>
      <c r="L51" s="54">
        <v>50773.207462780418</v>
      </c>
      <c r="M51" s="54">
        <v>51231.688600381152</v>
      </c>
      <c r="N51" s="54">
        <v>51193.66257811954</v>
      </c>
      <c r="O51" s="54">
        <v>50983.413894823301</v>
      </c>
      <c r="P51" s="54">
        <v>50540.295016463206</v>
      </c>
      <c r="Q51" s="54">
        <v>52157.133436780161</v>
      </c>
    </row>
    <row r="52" spans="1:17" x14ac:dyDescent="0.25">
      <c r="A52" s="52" t="s">
        <v>106</v>
      </c>
      <c r="B52" s="51">
        <v>6805.4987600346249</v>
      </c>
      <c r="C52" s="51">
        <v>2856.021484267827</v>
      </c>
      <c r="D52" s="51">
        <v>2687.0651205003878</v>
      </c>
      <c r="E52" s="51">
        <v>3166.2116456094341</v>
      </c>
      <c r="F52" s="51">
        <v>8442.7482918435071</v>
      </c>
      <c r="G52" s="51">
        <v>13457.65381420327</v>
      </c>
      <c r="H52" s="51">
        <v>12313.60086511261</v>
      </c>
      <c r="I52" s="51">
        <v>18625.924846117534</v>
      </c>
      <c r="J52" s="51">
        <v>12879.620028621373</v>
      </c>
      <c r="K52" s="51">
        <v>9146.2032877346683</v>
      </c>
      <c r="L52" s="51">
        <v>12346.188401216774</v>
      </c>
      <c r="M52" s="51">
        <v>9508.8395267880514</v>
      </c>
      <c r="N52" s="51">
        <v>2182.6540771412647</v>
      </c>
      <c r="O52" s="51">
        <v>2259.6561463762164</v>
      </c>
      <c r="P52" s="51">
        <v>2822.0469058789604</v>
      </c>
      <c r="Q52" s="51">
        <v>6907.6149167797012</v>
      </c>
    </row>
    <row r="53" spans="1:17" x14ac:dyDescent="0.25">
      <c r="A53" s="50" t="s">
        <v>105</v>
      </c>
      <c r="B53" s="38">
        <f t="shared" ref="B53:Q53" si="11">SUM(B54:B55)</f>
        <v>66947.28897921319</v>
      </c>
      <c r="C53" s="38">
        <f t="shared" si="11"/>
        <v>59311.855723823661</v>
      </c>
      <c r="D53" s="38">
        <f t="shared" si="11"/>
        <v>58528.300572290835</v>
      </c>
      <c r="E53" s="38">
        <f t="shared" si="11"/>
        <v>62247.840283459322</v>
      </c>
      <c r="F53" s="38">
        <f t="shared" si="11"/>
        <v>62786.143738544975</v>
      </c>
      <c r="G53" s="38">
        <f t="shared" si="11"/>
        <v>64494.695523549686</v>
      </c>
      <c r="H53" s="38">
        <f t="shared" si="11"/>
        <v>67017.284509162608</v>
      </c>
      <c r="I53" s="38">
        <f t="shared" si="11"/>
        <v>68781.746671950459</v>
      </c>
      <c r="J53" s="38">
        <f t="shared" si="11"/>
        <v>63159.24364019787</v>
      </c>
      <c r="K53" s="38">
        <f t="shared" si="11"/>
        <v>47699.262543683166</v>
      </c>
      <c r="L53" s="38">
        <f t="shared" si="11"/>
        <v>63119.395863997204</v>
      </c>
      <c r="M53" s="38">
        <f t="shared" si="11"/>
        <v>60740.528127169207</v>
      </c>
      <c r="N53" s="38">
        <f t="shared" si="11"/>
        <v>53376.316655260809</v>
      </c>
      <c r="O53" s="38">
        <f t="shared" si="11"/>
        <v>53243.070041199513</v>
      </c>
      <c r="P53" s="38">
        <f t="shared" si="11"/>
        <v>53362.341922342159</v>
      </c>
      <c r="Q53" s="38">
        <f t="shared" si="11"/>
        <v>59064.748353559866</v>
      </c>
    </row>
    <row r="54" spans="1:17" x14ac:dyDescent="0.25">
      <c r="A54" s="121" t="s">
        <v>46</v>
      </c>
      <c r="B54" s="120">
        <f>ISI_emi!B$5</f>
        <v>65397.724355754755</v>
      </c>
      <c r="C54" s="120">
        <f>ISI_emi!C$5</f>
        <v>57935.8731309414</v>
      </c>
      <c r="D54" s="120">
        <f>ISI_emi!D$5</f>
        <v>57185.631537721667</v>
      </c>
      <c r="E54" s="120">
        <f>ISI_emi!E$5</f>
        <v>60738.112824340118</v>
      </c>
      <c r="F54" s="120">
        <f>ISI_emi!F$5</f>
        <v>61266.123234238228</v>
      </c>
      <c r="G54" s="120">
        <f>ISI_emi!G$5</f>
        <v>62996.02589661588</v>
      </c>
      <c r="H54" s="120">
        <f>ISI_emi!H$5</f>
        <v>65421.2556802033</v>
      </c>
      <c r="I54" s="120">
        <f>ISI_emi!I$5</f>
        <v>67091.273564832096</v>
      </c>
      <c r="J54" s="120">
        <f>ISI_emi!J$5</f>
        <v>61563.912308650732</v>
      </c>
      <c r="K54" s="120">
        <f>ISI_emi!K$5</f>
        <v>46415.594286540341</v>
      </c>
      <c r="L54" s="120">
        <f>ISI_emi!L$5</f>
        <v>61682.750039917744</v>
      </c>
      <c r="M54" s="120">
        <f>ISI_emi!M$5</f>
        <v>59235.72380507343</v>
      </c>
      <c r="N54" s="120">
        <f>ISI_emi!N$5</f>
        <v>52025.547875552867</v>
      </c>
      <c r="O54" s="120">
        <f>ISI_emi!O$5</f>
        <v>51913.596795164325</v>
      </c>
      <c r="P54" s="120">
        <f>ISI_emi!P$5</f>
        <v>52098.444931128441</v>
      </c>
      <c r="Q54" s="120">
        <f>ISI_emi!Q$5</f>
        <v>57719.770273271773</v>
      </c>
    </row>
    <row r="55" spans="1:17" x14ac:dyDescent="0.25">
      <c r="A55" s="119" t="s">
        <v>45</v>
      </c>
      <c r="B55" s="118">
        <f>ISI_emi!B$53</f>
        <v>1549.5646234584417</v>
      </c>
      <c r="C55" s="118">
        <f>ISI_emi!C$53</f>
        <v>1375.9825928822586</v>
      </c>
      <c r="D55" s="118">
        <f>ISI_emi!D$53</f>
        <v>1342.6690345691686</v>
      </c>
      <c r="E55" s="118">
        <f>ISI_emi!E$53</f>
        <v>1509.7274591192011</v>
      </c>
      <c r="F55" s="118">
        <f>ISI_emi!F$53</f>
        <v>1520.0205043067467</v>
      </c>
      <c r="G55" s="118">
        <f>ISI_emi!G$53</f>
        <v>1498.669626933804</v>
      </c>
      <c r="H55" s="118">
        <f>ISI_emi!H$53</f>
        <v>1596.0288289593036</v>
      </c>
      <c r="I55" s="118">
        <f>ISI_emi!I$53</f>
        <v>1690.473107118361</v>
      </c>
      <c r="J55" s="118">
        <f>ISI_emi!J$53</f>
        <v>1595.3313315471391</v>
      </c>
      <c r="K55" s="118">
        <f>ISI_emi!K$53</f>
        <v>1283.6682571428269</v>
      </c>
      <c r="L55" s="118">
        <f>ISI_emi!L$53</f>
        <v>1436.64582407946</v>
      </c>
      <c r="M55" s="118">
        <f>ISI_emi!M$53</f>
        <v>1504.8043220957748</v>
      </c>
      <c r="N55" s="118">
        <f>ISI_emi!N$53</f>
        <v>1350.7687797079445</v>
      </c>
      <c r="O55" s="118">
        <f>ISI_emi!O$53</f>
        <v>1329.4732460351906</v>
      </c>
      <c r="P55" s="118">
        <f>ISI_emi!P$53</f>
        <v>1263.8969912137186</v>
      </c>
      <c r="Q55" s="118">
        <f>ISI_emi!Q$53</f>
        <v>1344.9780802880921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289.52258543265867</v>
      </c>
      <c r="C57" s="115">
        <f t="shared" si="12"/>
        <v>301.81505747889986</v>
      </c>
      <c r="D57" s="115">
        <f t="shared" si="12"/>
        <v>298.25412715293589</v>
      </c>
      <c r="E57" s="115">
        <f t="shared" si="12"/>
        <v>292.41194699275866</v>
      </c>
      <c r="F57" s="115">
        <f t="shared" si="12"/>
        <v>308.26983345137381</v>
      </c>
      <c r="G57" s="115">
        <f t="shared" si="12"/>
        <v>346.81294225211991</v>
      </c>
      <c r="H57" s="115">
        <f t="shared" si="12"/>
        <v>351.92019816235268</v>
      </c>
      <c r="I57" s="115">
        <f t="shared" si="12"/>
        <v>397.39287975081288</v>
      </c>
      <c r="J57" s="115">
        <f t="shared" si="12"/>
        <v>410.06583541811602</v>
      </c>
      <c r="K57" s="115">
        <f t="shared" si="12"/>
        <v>361.60233055245413</v>
      </c>
      <c r="L57" s="115">
        <f t="shared" si="12"/>
        <v>264.50171044415367</v>
      </c>
      <c r="M57" s="115">
        <f t="shared" si="12"/>
        <v>309.58453702825921</v>
      </c>
      <c r="N57" s="115">
        <f t="shared" si="12"/>
        <v>316.6717178325315</v>
      </c>
      <c r="O57" s="115">
        <f t="shared" si="12"/>
        <v>300.04760215141459</v>
      </c>
      <c r="P57" s="115">
        <f t="shared" si="12"/>
        <v>301.37400864688738</v>
      </c>
      <c r="Q57" s="115">
        <f t="shared" si="12"/>
        <v>292.88662779375068</v>
      </c>
    </row>
    <row r="58" spans="1:17" x14ac:dyDescent="0.25">
      <c r="A58" s="39" t="s">
        <v>103</v>
      </c>
      <c r="B58" s="114">
        <f t="shared" ref="B58:Q58" si="13">IF(B$46=0,"",B$46/B$7)</f>
        <v>0.31928761952607498</v>
      </c>
      <c r="C58" s="114">
        <f t="shared" si="13"/>
        <v>0.31790545945584003</v>
      </c>
      <c r="D58" s="114">
        <f t="shared" si="13"/>
        <v>0.31402280573142305</v>
      </c>
      <c r="E58" s="114">
        <f t="shared" si="13"/>
        <v>0.34327680889999773</v>
      </c>
      <c r="F58" s="114">
        <f t="shared" si="13"/>
        <v>0.30751027601673347</v>
      </c>
      <c r="G58" s="114">
        <f t="shared" si="13"/>
        <v>0.29709955678519051</v>
      </c>
      <c r="H58" s="114">
        <f t="shared" si="13"/>
        <v>0.30471566195155003</v>
      </c>
      <c r="I58" s="114">
        <f t="shared" si="13"/>
        <v>0.28152082471678663</v>
      </c>
      <c r="J58" s="114">
        <f t="shared" si="13"/>
        <v>0.29465062967730682</v>
      </c>
      <c r="K58" s="114">
        <f t="shared" si="13"/>
        <v>0.31277152831343741</v>
      </c>
      <c r="L58" s="114">
        <f t="shared" si="13"/>
        <v>0.30293226161013459</v>
      </c>
      <c r="M58" s="114">
        <f t="shared" si="13"/>
        <v>0.30682614923891</v>
      </c>
      <c r="N58" s="114">
        <f t="shared" si="13"/>
        <v>0.31769746166344287</v>
      </c>
      <c r="O58" s="114">
        <f t="shared" si="13"/>
        <v>0.31461877190009596</v>
      </c>
      <c r="P58" s="114">
        <f t="shared" si="13"/>
        <v>0.31222638693215971</v>
      </c>
      <c r="Q58" s="114">
        <f t="shared" si="13"/>
        <v>0.31806652919381478</v>
      </c>
    </row>
    <row r="59" spans="1:17" x14ac:dyDescent="0.25">
      <c r="A59" s="110" t="s">
        <v>46</v>
      </c>
      <c r="B59" s="113">
        <f t="shared" ref="B59:Q59" si="14">IF(B$47=0,"",B$47/B$8)</f>
        <v>0.40574568561033331</v>
      </c>
      <c r="C59" s="113">
        <f t="shared" si="14"/>
        <v>0.40637432633504217</v>
      </c>
      <c r="D59" s="113">
        <f t="shared" si="14"/>
        <v>0.40122229986072716</v>
      </c>
      <c r="E59" s="113">
        <f t="shared" si="14"/>
        <v>0.44251418516902774</v>
      </c>
      <c r="F59" s="113">
        <f t="shared" si="14"/>
        <v>0.39776337052408273</v>
      </c>
      <c r="G59" s="113">
        <f t="shared" si="14"/>
        <v>0.38403995802593127</v>
      </c>
      <c r="H59" s="113">
        <f t="shared" si="14"/>
        <v>0.39566873826550025</v>
      </c>
      <c r="I59" s="113">
        <f t="shared" si="14"/>
        <v>0.36410807544417412</v>
      </c>
      <c r="J59" s="113">
        <f t="shared" si="14"/>
        <v>0.38549246529969922</v>
      </c>
      <c r="K59" s="113">
        <f t="shared" si="14"/>
        <v>0.42172296994466008</v>
      </c>
      <c r="L59" s="113">
        <f t="shared" si="14"/>
        <v>0.38972732344924638</v>
      </c>
      <c r="M59" s="113">
        <f t="shared" si="14"/>
        <v>0.40250154799968407</v>
      </c>
      <c r="N59" s="113">
        <f t="shared" si="14"/>
        <v>0.41827908384564311</v>
      </c>
      <c r="O59" s="113">
        <f t="shared" si="14"/>
        <v>0.41093397891478606</v>
      </c>
      <c r="P59" s="113">
        <f t="shared" si="14"/>
        <v>0.40310663405406938</v>
      </c>
      <c r="Q59" s="113">
        <f t="shared" si="14"/>
        <v>0.40749605028746128</v>
      </c>
    </row>
    <row r="60" spans="1:17" x14ac:dyDescent="0.25">
      <c r="A60" s="108" t="s">
        <v>45</v>
      </c>
      <c r="B60" s="112">
        <f t="shared" ref="B60:Q60" si="15">IF(B$48=0,"",B$48/B$9)</f>
        <v>0.10481658978899096</v>
      </c>
      <c r="C60" s="112">
        <f t="shared" si="15"/>
        <v>0.10493158218804301</v>
      </c>
      <c r="D60" s="112">
        <f t="shared" si="15"/>
        <v>0.10398731362487791</v>
      </c>
      <c r="E60" s="112">
        <f t="shared" si="15"/>
        <v>0.11145942093146333</v>
      </c>
      <c r="F60" s="112">
        <f t="shared" si="15"/>
        <v>0.1033488372739552</v>
      </c>
      <c r="G60" s="112">
        <f t="shared" si="15"/>
        <v>0.10080776187149047</v>
      </c>
      <c r="H60" s="112">
        <f t="shared" si="15"/>
        <v>0.10296272246544674</v>
      </c>
      <c r="I60" s="112">
        <f t="shared" si="15"/>
        <v>9.7067714284356385E-2</v>
      </c>
      <c r="J60" s="112">
        <f t="shared" si="15"/>
        <v>0.10107728310958318</v>
      </c>
      <c r="K60" s="112">
        <f t="shared" si="15"/>
        <v>0.10772829827105002</v>
      </c>
      <c r="L60" s="112">
        <f t="shared" si="15"/>
        <v>0.1018553930362104</v>
      </c>
      <c r="M60" s="112">
        <f t="shared" si="15"/>
        <v>0.10421308286858595</v>
      </c>
      <c r="N60" s="112">
        <f t="shared" si="15"/>
        <v>0.10709534434931677</v>
      </c>
      <c r="O60" s="112">
        <f t="shared" si="15"/>
        <v>0.10575811123208601</v>
      </c>
      <c r="P60" s="112">
        <f t="shared" si="15"/>
        <v>0.10432616765105554</v>
      </c>
      <c r="Q60" s="112">
        <f t="shared" si="15"/>
        <v>0.10512982314113584</v>
      </c>
    </row>
    <row r="61" spans="1:17" x14ac:dyDescent="0.25">
      <c r="A61" s="39" t="s">
        <v>102</v>
      </c>
      <c r="B61" s="114">
        <f>IF(SUM(ISI_ued!B$5,ISI_ued!B$53)=0,"",SUM(ISI_ued!B$5,ISI_ued!B$53)/B$7)</f>
        <v>0.16351083875053371</v>
      </c>
      <c r="C61" s="114">
        <f>IF(SUM(ISI_ued!C$5,ISI_ued!C$53)=0,"",SUM(ISI_ued!C$5,ISI_ued!C$53)/C$7)</f>
        <v>0.16319222150460647</v>
      </c>
      <c r="D61" s="114">
        <f>IF(SUM(ISI_ued!D$5,ISI_ued!D$53)=0,"",SUM(ISI_ued!D$5,ISI_ued!D$53)/D$7)</f>
        <v>0.16138042056521945</v>
      </c>
      <c r="E61" s="114">
        <f>IF(SUM(ISI_ued!E$5,ISI_ued!E$53)=0,"",SUM(ISI_ued!E$5,ISI_ued!E$53)/E$7)</f>
        <v>0.17622898330727171</v>
      </c>
      <c r="F61" s="114">
        <f>IF(SUM(ISI_ued!F$5,ISI_ued!F$53)=0,"",SUM(ISI_ued!F$5,ISI_ued!F$53)/F$7)</f>
        <v>0.15901751169645581</v>
      </c>
      <c r="G61" s="114">
        <f>IF(SUM(ISI_ued!G$5,ISI_ued!G$53)=0,"",SUM(ISI_ued!G$5,ISI_ued!G$53)/G$7)</f>
        <v>0.15391057878125963</v>
      </c>
      <c r="H61" s="114">
        <f>IF(SUM(ISI_ued!H$5,ISI_ued!H$53)=0,"",SUM(ISI_ued!H$5,ISI_ued!H$53)/H$7)</f>
        <v>0.15835437457434606</v>
      </c>
      <c r="I61" s="114">
        <f>IF(SUM(ISI_ued!I$5,ISI_ued!I$53)=0,"",SUM(ISI_ued!I$5,ISI_ued!I$53)/I$7)</f>
        <v>0.14863901589087664</v>
      </c>
      <c r="J61" s="114">
        <f>IF(SUM(ISI_ued!J$5,ISI_ued!J$53)=0,"",SUM(ISI_ued!J$5,ISI_ued!J$53)/J$7)</f>
        <v>0.15569860603534172</v>
      </c>
      <c r="K61" s="114">
        <f>IF(SUM(ISI_ued!K$5,ISI_ued!K$53)=0,"",SUM(ISI_ued!K$5,ISI_ued!K$53)/K$7)</f>
        <v>0.16566952327526255</v>
      </c>
      <c r="L61" s="114">
        <f>IF(SUM(ISI_ued!L$5,ISI_ued!L$53)=0,"",SUM(ISI_ued!L$5,ISI_ued!L$53)/L$7)</f>
        <v>0.15925240907508226</v>
      </c>
      <c r="M61" s="114">
        <f>IF(SUM(ISI_ued!M$5,ISI_ued!M$53)=0,"",SUM(ISI_ued!M$5,ISI_ued!M$53)/M$7)</f>
        <v>0.16162982101983472</v>
      </c>
      <c r="N61" s="114">
        <f>IF(SUM(ISI_ued!N$5,ISI_ued!N$53)=0,"",SUM(ISI_ued!N$5,ISI_ued!N$53)/N$7)</f>
        <v>0.1664932783756107</v>
      </c>
      <c r="O61" s="114">
        <f>IF(SUM(ISI_ued!O$5,ISI_ued!O$53)=0,"",SUM(ISI_ued!O$5,ISI_ued!O$53)/O$7)</f>
        <v>0.16395490005746624</v>
      </c>
      <c r="P61" s="114">
        <f>IF(SUM(ISI_ued!P$5,ISI_ued!P$53)=0,"",SUM(ISI_ued!P$5,ISI_ued!P$53)/P$7)</f>
        <v>0.16276239223704186</v>
      </c>
      <c r="Q61" s="114">
        <f>IF(SUM(ISI_ued!Q$5,ISI_ued!Q$53)=0,"",SUM(ISI_ued!Q$5,ISI_ued!Q$53)/Q$7)</f>
        <v>0.17143315842335641</v>
      </c>
    </row>
    <row r="62" spans="1:17" x14ac:dyDescent="0.25">
      <c r="A62" s="110" t="s">
        <v>46</v>
      </c>
      <c r="B62" s="113">
        <f>IF(ISI_ued!B$5=0,"",ISI_ued!B$5/B$8)</f>
        <v>0.20591925794904711</v>
      </c>
      <c r="C62" s="113">
        <f>IF(ISI_ued!C$5=0,"",ISI_ued!C$5/C$8)</f>
        <v>0.20660925932712529</v>
      </c>
      <c r="D62" s="113">
        <f>IF(ISI_ued!D$5=0,"",ISI_ued!D$5/D$8)</f>
        <v>0.20420976122543111</v>
      </c>
      <c r="E62" s="113">
        <f>IF(ISI_ued!E$5=0,"",ISI_ued!E$5/E$8)</f>
        <v>0.22478462811260988</v>
      </c>
      <c r="F62" s="113">
        <f>IF(ISI_ued!F$5=0,"",ISI_ued!F$5/F$8)</f>
        <v>0.20319633125623268</v>
      </c>
      <c r="G62" s="113">
        <f>IF(ISI_ued!G$5=0,"",ISI_ued!G$5/G$8)</f>
        <v>0.19645693847621523</v>
      </c>
      <c r="H62" s="113">
        <f>IF(ISI_ued!H$5=0,"",ISI_ued!H$5/H$8)</f>
        <v>0.20271818513474352</v>
      </c>
      <c r="I62" s="113">
        <f>IF(ISI_ued!I$5=0,"",ISI_ued!I$5/I$8)</f>
        <v>0.18986928686657631</v>
      </c>
      <c r="J62" s="113">
        <f>IF(ISI_ued!J$5=0,"",ISI_ued!J$5/J$8)</f>
        <v>0.20114186142754481</v>
      </c>
      <c r="K62" s="113">
        <f>IF(ISI_ued!K$5=0,"",ISI_ued!K$5/K$8)</f>
        <v>0.22032238244406105</v>
      </c>
      <c r="L62" s="113">
        <f>IF(ISI_ued!L$5=0,"",ISI_ued!L$5/L$8)</f>
        <v>0.20239409244996323</v>
      </c>
      <c r="M62" s="113">
        <f>IF(ISI_ued!M$5=0,"",ISI_ued!M$5/M$8)</f>
        <v>0.20847930455065256</v>
      </c>
      <c r="N62" s="113">
        <f>IF(ISI_ued!N$5=0,"",ISI_ued!N$5/N$8)</f>
        <v>0.2154396509606501</v>
      </c>
      <c r="O62" s="113">
        <f>IF(ISI_ued!O$5=0,"",ISI_ued!O$5/O$8)</f>
        <v>0.21044364622907366</v>
      </c>
      <c r="P62" s="113">
        <f>IF(ISI_ued!P$5=0,"",ISI_ued!P$5/P$8)</f>
        <v>0.20665344907507818</v>
      </c>
      <c r="Q62" s="113">
        <f>IF(ISI_ued!Q$5=0,"",ISI_ued!Q$5/Q$8)</f>
        <v>0.21707239076483251</v>
      </c>
    </row>
    <row r="63" spans="1:17" x14ac:dyDescent="0.25">
      <c r="A63" s="108" t="s">
        <v>45</v>
      </c>
      <c r="B63" s="112">
        <f>IF(ISI_ued!B$53=0,"",ISI_ued!B$53/B$9)</f>
        <v>5.8310968490156573E-2</v>
      </c>
      <c r="C63" s="112">
        <f>IF(ISI_ued!C$53=0,"",ISI_ued!C$53/C$9)</f>
        <v>5.8673024969964196E-2</v>
      </c>
      <c r="D63" s="112">
        <f>IF(ISI_ued!D$53=0,"",ISI_ued!D$53/D$9)</f>
        <v>5.8218335372074506E-2</v>
      </c>
      <c r="E63" s="112">
        <f>IF(ISI_ued!E$53=0,"",ISI_ued!E$53/E$9)</f>
        <v>6.2803546510287231E-2</v>
      </c>
      <c r="F63" s="112">
        <f>IF(ISI_ued!F$53=0,"",ISI_ued!F$53/F$9)</f>
        <v>5.9080646234771453E-2</v>
      </c>
      <c r="G63" s="112">
        <f>IF(ISI_ued!G$53=0,"",ISI_ued!G$53/G$9)</f>
        <v>5.785050553129658E-2</v>
      </c>
      <c r="H63" s="112">
        <f>IF(ISI_ued!H$53=0,"",ISI_ued!H$53/H$9)</f>
        <v>5.9946167286562456E-2</v>
      </c>
      <c r="I63" s="112">
        <f>IF(ISI_ued!I$53=0,"",ISI_ued!I$53/I$9)</f>
        <v>5.6553958470291266E-2</v>
      </c>
      <c r="J63" s="112">
        <f>IF(ISI_ued!J$53=0,"",ISI_ued!J$53/J$9)</f>
        <v>5.8864333974109145E-2</v>
      </c>
      <c r="K63" s="112">
        <f>IF(ISI_ued!K$53=0,"",ISI_ued!K$53/K$9)</f>
        <v>6.2814539373785241E-2</v>
      </c>
      <c r="L63" s="112">
        <f>IF(ISI_ued!L$53=0,"",ISI_ued!L$53/L$9)</f>
        <v>5.930669310671445E-2</v>
      </c>
      <c r="M63" s="112">
        <f>IF(ISI_ued!M$53=0,"",ISI_ued!M$53/M$9)</f>
        <v>6.2416045702529739E-2</v>
      </c>
      <c r="N63" s="112">
        <f>IF(ISI_ued!N$53=0,"",ISI_ued!N$53/N$9)</f>
        <v>6.4007262763509903E-2</v>
      </c>
      <c r="O63" s="112">
        <f>IF(ISI_ued!O$53=0,"",ISI_ued!O$53/O$9)</f>
        <v>6.3143506509317479E-2</v>
      </c>
      <c r="P63" s="112">
        <f>IF(ISI_ued!P$53=0,"",ISI_ued!P$53/P$9)</f>
        <v>6.235597136907655E-2</v>
      </c>
      <c r="Q63" s="112">
        <f>IF(ISI_ued!Q$53=0,"",ISI_ued!Q$53/Q$9)</f>
        <v>6.2763586197980323E-2</v>
      </c>
    </row>
    <row r="64" spans="1:17" x14ac:dyDescent="0.25">
      <c r="A64" s="39" t="s">
        <v>60</v>
      </c>
      <c r="B64" s="111">
        <f t="shared" ref="B64:Q64" si="16">IF(B$46=0,"",B$53/B$46)</f>
        <v>4.5212407024744161</v>
      </c>
      <c r="C64" s="111">
        <f t="shared" si="16"/>
        <v>4.1642465136179938</v>
      </c>
      <c r="D64" s="111">
        <f t="shared" si="16"/>
        <v>4.1404492902259369</v>
      </c>
      <c r="E64" s="111">
        <f t="shared" si="16"/>
        <v>4.0468263743038957</v>
      </c>
      <c r="F64" s="111">
        <f t="shared" si="16"/>
        <v>4.4028067048390138</v>
      </c>
      <c r="G64" s="111">
        <f t="shared" si="16"/>
        <v>4.8755971982982116</v>
      </c>
      <c r="H64" s="111">
        <f t="shared" si="16"/>
        <v>4.6572470837945721</v>
      </c>
      <c r="I64" s="111">
        <f t="shared" si="16"/>
        <v>5.0323801420104326</v>
      </c>
      <c r="J64" s="111">
        <f t="shared" si="16"/>
        <v>4.6768265344804298</v>
      </c>
      <c r="K64" s="111">
        <f t="shared" si="16"/>
        <v>4.6680480522049805</v>
      </c>
      <c r="L64" s="111">
        <f t="shared" si="16"/>
        <v>4.7538539565200182</v>
      </c>
      <c r="M64" s="111">
        <f t="shared" si="16"/>
        <v>4.4703276127665221</v>
      </c>
      <c r="N64" s="111">
        <f t="shared" si="16"/>
        <v>3.9382549251399328</v>
      </c>
      <c r="O64" s="111">
        <f t="shared" si="16"/>
        <v>3.9683533815689862</v>
      </c>
      <c r="P64" s="111">
        <f t="shared" si="16"/>
        <v>3.9799067523199296</v>
      </c>
      <c r="Q64" s="111">
        <f t="shared" si="16"/>
        <v>4.3514083068512495</v>
      </c>
    </row>
    <row r="65" spans="1:17" x14ac:dyDescent="0.25">
      <c r="A65" s="110" t="s">
        <v>101</v>
      </c>
      <c r="B65" s="109">
        <f t="shared" ref="B65:Q65" si="17">IF(B$47=0,"",B$54/B$47)</f>
        <v>4.876530915022415</v>
      </c>
      <c r="C65" s="109">
        <f t="shared" si="17"/>
        <v>4.5039410320365718</v>
      </c>
      <c r="D65" s="109">
        <f t="shared" si="17"/>
        <v>4.4807616487648838</v>
      </c>
      <c r="E65" s="109">
        <f t="shared" si="17"/>
        <v>4.3744421675895317</v>
      </c>
      <c r="F65" s="109">
        <f t="shared" si="17"/>
        <v>4.7896809173485408</v>
      </c>
      <c r="G65" s="109">
        <f t="shared" si="17"/>
        <v>5.3159763332475096</v>
      </c>
      <c r="H65" s="109">
        <f t="shared" si="17"/>
        <v>5.0796775478430227</v>
      </c>
      <c r="I65" s="109">
        <f t="shared" si="17"/>
        <v>5.4946168567447211</v>
      </c>
      <c r="J65" s="109">
        <f t="shared" si="17"/>
        <v>5.1196379442131335</v>
      </c>
      <c r="K65" s="109">
        <f t="shared" si="17"/>
        <v>5.1589862250058474</v>
      </c>
      <c r="L65" s="109">
        <f t="shared" si="17"/>
        <v>5.1697388980589798</v>
      </c>
      <c r="M65" s="109">
        <f t="shared" si="17"/>
        <v>4.8925842463666163</v>
      </c>
      <c r="N65" s="109">
        <f t="shared" si="17"/>
        <v>4.3079796711937499</v>
      </c>
      <c r="O65" s="109">
        <f t="shared" si="17"/>
        <v>4.3284707620059075</v>
      </c>
      <c r="P65" s="109">
        <f t="shared" si="17"/>
        <v>4.3252347875176742</v>
      </c>
      <c r="Q65" s="109">
        <f t="shared" si="17"/>
        <v>4.7130645499130823</v>
      </c>
    </row>
    <row r="66" spans="1:17" x14ac:dyDescent="0.25">
      <c r="A66" s="108" t="s">
        <v>100</v>
      </c>
      <c r="B66" s="107">
        <f t="shared" ref="B66:Q66" si="18">IF(B$48=0,"",B$55/B$48)</f>
        <v>1.1095453126516439</v>
      </c>
      <c r="C66" s="107">
        <f t="shared" si="18"/>
        <v>0.99727284368644742</v>
      </c>
      <c r="D66" s="107">
        <f t="shared" si="18"/>
        <v>0.97772635340241887</v>
      </c>
      <c r="E66" s="107">
        <f t="shared" si="18"/>
        <v>1.0084191597193457</v>
      </c>
      <c r="F66" s="107">
        <f t="shared" si="18"/>
        <v>1.0345856173945955</v>
      </c>
      <c r="G66" s="107">
        <f t="shared" si="18"/>
        <v>1.0877741615924772</v>
      </c>
      <c r="H66" s="107">
        <f t="shared" si="18"/>
        <v>1.0563606122912177</v>
      </c>
      <c r="I66" s="107">
        <f t="shared" si="18"/>
        <v>1.1598668244096983</v>
      </c>
      <c r="J66" s="107">
        <f t="shared" si="18"/>
        <v>1.0781667243017776</v>
      </c>
      <c r="K66" s="107">
        <f t="shared" si="18"/>
        <v>1.0511462981691506</v>
      </c>
      <c r="L66" s="107">
        <f t="shared" si="18"/>
        <v>1.0673295130517932</v>
      </c>
      <c r="M66" s="107">
        <f t="shared" si="18"/>
        <v>1.0165930182985528</v>
      </c>
      <c r="N66" s="107">
        <f t="shared" si="18"/>
        <v>0.91469783479555955</v>
      </c>
      <c r="O66" s="107">
        <f t="shared" si="18"/>
        <v>0.93401343448263219</v>
      </c>
      <c r="P66" s="107">
        <f t="shared" si="18"/>
        <v>0.92748895470987269</v>
      </c>
      <c r="Q66" s="107">
        <f t="shared" si="18"/>
        <v>1.0135871519247108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13410.706400792737</v>
      </c>
      <c r="C5" s="96">
        <v>12863.372925809426</v>
      </c>
      <c r="D5" s="96">
        <v>12762.480136269871</v>
      </c>
      <c r="E5" s="96">
        <v>13884.767588048577</v>
      </c>
      <c r="F5" s="96">
        <v>12791.274469313452</v>
      </c>
      <c r="G5" s="96">
        <v>11850.320984806163</v>
      </c>
      <c r="H5" s="96">
        <v>12879.017430542037</v>
      </c>
      <c r="I5" s="96">
        <v>12210.364310020381</v>
      </c>
      <c r="J5" s="96">
        <v>12025.05196255882</v>
      </c>
      <c r="K5" s="96">
        <v>8997.0378407993812</v>
      </c>
      <c r="L5" s="96">
        <v>11931.50200739868</v>
      </c>
      <c r="M5" s="96">
        <v>12107.246563830497</v>
      </c>
      <c r="N5" s="96">
        <v>12076.553708791411</v>
      </c>
      <c r="O5" s="96">
        <v>11993.51910860695</v>
      </c>
      <c r="P5" s="96">
        <v>12045.229332169645</v>
      </c>
      <c r="Q5" s="96">
        <v>12246.759971563775</v>
      </c>
    </row>
    <row r="6" spans="1:17" x14ac:dyDescent="0.25">
      <c r="A6" s="132" t="s">
        <v>83</v>
      </c>
      <c r="B6" s="160">
        <v>21.492555710162026</v>
      </c>
      <c r="C6" s="160">
        <v>20.615376324412438</v>
      </c>
      <c r="D6" s="160">
        <v>20.453681344660716</v>
      </c>
      <c r="E6" s="160">
        <v>22.252305880855463</v>
      </c>
      <c r="F6" s="160">
        <v>20.499828340097103</v>
      </c>
      <c r="G6" s="160">
        <v>18.991817159921794</v>
      </c>
      <c r="H6" s="160">
        <v>20.640448858213016</v>
      </c>
      <c r="I6" s="160">
        <v>19.568837563916407</v>
      </c>
      <c r="J6" s="160">
        <v>19.271848290378728</v>
      </c>
      <c r="K6" s="160">
        <v>14.419026950615072</v>
      </c>
      <c r="L6" s="160">
        <v>19.121921242326763</v>
      </c>
      <c r="M6" s="160">
        <v>19.403576776120666</v>
      </c>
      <c r="N6" s="160">
        <v>19.354387130391597</v>
      </c>
      <c r="O6" s="160">
        <v>19.221312427463936</v>
      </c>
      <c r="P6" s="160">
        <v>19.30418538191476</v>
      </c>
      <c r="Q6" s="160">
        <v>19.627166764478382</v>
      </c>
    </row>
    <row r="7" spans="1:17" x14ac:dyDescent="0.25">
      <c r="A7" s="76" t="s">
        <v>82</v>
      </c>
      <c r="B7" s="159">
        <v>11.46269637875308</v>
      </c>
      <c r="C7" s="159">
        <v>10.994867373019968</v>
      </c>
      <c r="D7" s="159">
        <v>10.908630050485714</v>
      </c>
      <c r="E7" s="159">
        <v>11.86789646978958</v>
      </c>
      <c r="F7" s="159">
        <v>10.933241781385121</v>
      </c>
      <c r="G7" s="159">
        <v>10.128969151958291</v>
      </c>
      <c r="H7" s="159">
        <v>11.008239391046942</v>
      </c>
      <c r="I7" s="159">
        <v>10.436713367422081</v>
      </c>
      <c r="J7" s="159">
        <v>10.278319088201988</v>
      </c>
      <c r="K7" s="159">
        <v>7.6901477069947033</v>
      </c>
      <c r="L7" s="159">
        <v>10.198357995907607</v>
      </c>
      <c r="M7" s="159">
        <v>10.34857428059769</v>
      </c>
      <c r="N7" s="159">
        <v>10.322339802875517</v>
      </c>
      <c r="O7" s="159">
        <v>10.251366627980765</v>
      </c>
      <c r="P7" s="159">
        <v>10.295565537021206</v>
      </c>
      <c r="Q7" s="159">
        <v>10.467822274388469</v>
      </c>
    </row>
    <row r="8" spans="1:17" x14ac:dyDescent="0.25">
      <c r="A8" s="76" t="s">
        <v>81</v>
      </c>
      <c r="B8" s="159">
        <v>286.56740946882695</v>
      </c>
      <c r="C8" s="159">
        <v>274.87168432549919</v>
      </c>
      <c r="D8" s="159">
        <v>272.71575126214282</v>
      </c>
      <c r="E8" s="159">
        <v>296.6974117447395</v>
      </c>
      <c r="F8" s="159">
        <v>273.33104453462801</v>
      </c>
      <c r="G8" s="159">
        <v>253.22422879895723</v>
      </c>
      <c r="H8" s="159">
        <v>275.20598477617352</v>
      </c>
      <c r="I8" s="159">
        <v>260.91783418555207</v>
      </c>
      <c r="J8" s="159">
        <v>256.9579772050497</v>
      </c>
      <c r="K8" s="159">
        <v>192.25369267486758</v>
      </c>
      <c r="L8" s="159">
        <v>254.95894989769013</v>
      </c>
      <c r="M8" s="159">
        <v>258.71435701494215</v>
      </c>
      <c r="N8" s="159">
        <v>258.05849507188793</v>
      </c>
      <c r="O8" s="159">
        <v>256.28416569951912</v>
      </c>
      <c r="P8" s="159">
        <v>257.38913842553012</v>
      </c>
      <c r="Q8" s="159">
        <v>261.69555685971176</v>
      </c>
    </row>
    <row r="9" spans="1:17" x14ac:dyDescent="0.25">
      <c r="A9" s="76" t="s">
        <v>80</v>
      </c>
      <c r="B9" s="159">
        <v>7.1641852367206749</v>
      </c>
      <c r="C9" s="159">
        <v>6.8717921081374795</v>
      </c>
      <c r="D9" s="159">
        <v>6.817893781553571</v>
      </c>
      <c r="E9" s="159">
        <v>7.4174352936184871</v>
      </c>
      <c r="F9" s="159">
        <v>6.8332761133657005</v>
      </c>
      <c r="G9" s="159">
        <v>6.3306057199739314</v>
      </c>
      <c r="H9" s="159">
        <v>6.8801496194043388</v>
      </c>
      <c r="I9" s="159">
        <v>6.5229458546388015</v>
      </c>
      <c r="J9" s="159">
        <v>6.4239494301262425</v>
      </c>
      <c r="K9" s="159">
        <v>4.8063423168716897</v>
      </c>
      <c r="L9" s="159">
        <v>6.3739737474422542</v>
      </c>
      <c r="M9" s="159">
        <v>6.4678589253735543</v>
      </c>
      <c r="N9" s="159">
        <v>6.4514623767971981</v>
      </c>
      <c r="O9" s="159">
        <v>6.4071041424879782</v>
      </c>
      <c r="P9" s="159">
        <v>6.4347284606382535</v>
      </c>
      <c r="Q9" s="159">
        <v>6.5423889214927939</v>
      </c>
    </row>
    <row r="10" spans="1:17" x14ac:dyDescent="0.25">
      <c r="A10" s="129" t="s">
        <v>79</v>
      </c>
      <c r="B10" s="158">
        <v>14.32837047344135</v>
      </c>
      <c r="C10" s="158">
        <v>13.743584216274959</v>
      </c>
      <c r="D10" s="158">
        <v>13.635787563107144</v>
      </c>
      <c r="E10" s="158">
        <v>14.834870587236974</v>
      </c>
      <c r="F10" s="158">
        <v>13.666552226731401</v>
      </c>
      <c r="G10" s="158">
        <v>12.661211439947863</v>
      </c>
      <c r="H10" s="158">
        <v>13.760299238808678</v>
      </c>
      <c r="I10" s="158">
        <v>13.045891709277603</v>
      </c>
      <c r="J10" s="158">
        <v>12.847898860252485</v>
      </c>
      <c r="K10" s="158">
        <v>9.6126846337433776</v>
      </c>
      <c r="L10" s="158">
        <v>12.747947494884508</v>
      </c>
      <c r="M10" s="158">
        <v>12.935717850747107</v>
      </c>
      <c r="N10" s="158">
        <v>12.902924753594396</v>
      </c>
      <c r="O10" s="158">
        <v>12.814208284975956</v>
      </c>
      <c r="P10" s="158">
        <v>12.869456921276507</v>
      </c>
      <c r="Q10" s="158">
        <v>13.084777842985588</v>
      </c>
    </row>
    <row r="11" spans="1:17" x14ac:dyDescent="0.25">
      <c r="A11" s="92" t="s">
        <v>125</v>
      </c>
      <c r="B11" s="91">
        <v>2.8656740946882704</v>
      </c>
      <c r="C11" s="91">
        <v>2.748716843254992</v>
      </c>
      <c r="D11" s="91">
        <v>2.7271575126214285</v>
      </c>
      <c r="E11" s="91">
        <v>2.9669741174473949</v>
      </c>
      <c r="F11" s="91">
        <v>2.7333104453462802</v>
      </c>
      <c r="G11" s="91">
        <v>2.5322422879895727</v>
      </c>
      <c r="H11" s="91">
        <v>2.7520598477617355</v>
      </c>
      <c r="I11" s="91">
        <v>2.6091783418555208</v>
      </c>
      <c r="J11" s="91">
        <v>2.5695797720504969</v>
      </c>
      <c r="K11" s="91">
        <v>1.9225369267486763</v>
      </c>
      <c r="L11" s="91">
        <v>2.5495894989769017</v>
      </c>
      <c r="M11" s="91">
        <v>2.5871435701494216</v>
      </c>
      <c r="N11" s="91">
        <v>2.5805849507188792</v>
      </c>
      <c r="O11" s="91">
        <v>2.5628416569951913</v>
      </c>
      <c r="P11" s="91">
        <v>2.5738913842553015</v>
      </c>
      <c r="Q11" s="91">
        <v>2.6169555685971173</v>
      </c>
    </row>
    <row r="12" spans="1:17" x14ac:dyDescent="0.25">
      <c r="A12" s="92" t="s">
        <v>26</v>
      </c>
      <c r="B12" s="91">
        <v>4.2985111420324049</v>
      </c>
      <c r="C12" s="91">
        <v>4.1230752648824875</v>
      </c>
      <c r="D12" s="91">
        <v>4.0907362689321429</v>
      </c>
      <c r="E12" s="91">
        <v>4.4504611761710917</v>
      </c>
      <c r="F12" s="91">
        <v>4.0999656680194203</v>
      </c>
      <c r="G12" s="91">
        <v>3.7983634319843587</v>
      </c>
      <c r="H12" s="91">
        <v>4.1280897716426033</v>
      </c>
      <c r="I12" s="91">
        <v>3.9137675127832807</v>
      </c>
      <c r="J12" s="91">
        <v>3.8543696580757456</v>
      </c>
      <c r="K12" s="91">
        <v>2.8838053901230136</v>
      </c>
      <c r="L12" s="91">
        <v>3.8243842484653525</v>
      </c>
      <c r="M12" s="91">
        <v>3.8807153552241322</v>
      </c>
      <c r="N12" s="91">
        <v>3.8708774260783185</v>
      </c>
      <c r="O12" s="91">
        <v>3.8442624854927874</v>
      </c>
      <c r="P12" s="91">
        <v>3.860837076382952</v>
      </c>
      <c r="Q12" s="91">
        <v>3.9254333528956762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7.1641852367206749</v>
      </c>
      <c r="C14" s="157">
        <v>6.8717921081374795</v>
      </c>
      <c r="D14" s="157">
        <v>6.817893781553571</v>
      </c>
      <c r="E14" s="157">
        <v>7.4174352936184871</v>
      </c>
      <c r="F14" s="157">
        <v>6.8332761133657005</v>
      </c>
      <c r="G14" s="157">
        <v>6.3306057199739314</v>
      </c>
      <c r="H14" s="157">
        <v>6.8801496194043388</v>
      </c>
      <c r="I14" s="157">
        <v>6.5229458546388015</v>
      </c>
      <c r="J14" s="157">
        <v>6.4239494301262425</v>
      </c>
      <c r="K14" s="157">
        <v>4.8063423168716888</v>
      </c>
      <c r="L14" s="157">
        <v>6.3739737474422542</v>
      </c>
      <c r="M14" s="157">
        <v>6.4678589253735543</v>
      </c>
      <c r="N14" s="157">
        <v>6.451462376797199</v>
      </c>
      <c r="O14" s="157">
        <v>6.4071041424879773</v>
      </c>
      <c r="P14" s="157">
        <v>6.4347284606382535</v>
      </c>
      <c r="Q14" s="157">
        <v>6.5423889214927948</v>
      </c>
    </row>
    <row r="15" spans="1:17" x14ac:dyDescent="0.25">
      <c r="A15" s="156" t="s">
        <v>117</v>
      </c>
      <c r="B15" s="155">
        <v>1331.5719764272724</v>
      </c>
      <c r="C15" s="155">
        <v>1277.2262995280103</v>
      </c>
      <c r="D15" s="155">
        <v>1267.2084818859441</v>
      </c>
      <c r="E15" s="155">
        <v>1378.6423225519432</v>
      </c>
      <c r="F15" s="155">
        <v>1270.0675204641407</v>
      </c>
      <c r="G15" s="155">
        <v>1176.6386395651132</v>
      </c>
      <c r="H15" s="155">
        <v>1278.779669161531</v>
      </c>
      <c r="I15" s="155">
        <v>1212.3879571496518</v>
      </c>
      <c r="J15" s="155">
        <v>1193.9879772089107</v>
      </c>
      <c r="K15" s="155">
        <v>893.33127589431183</v>
      </c>
      <c r="L15" s="155">
        <v>1184.6992421516807</v>
      </c>
      <c r="M15" s="155">
        <v>1202.149219756172</v>
      </c>
      <c r="N15" s="155">
        <v>1199.1016736817785</v>
      </c>
      <c r="O15" s="155">
        <v>1190.8570262057165</v>
      </c>
      <c r="P15" s="155">
        <v>1195.991422749272</v>
      </c>
      <c r="Q15" s="155">
        <v>1216.0017446360341</v>
      </c>
    </row>
    <row r="16" spans="1:17" x14ac:dyDescent="0.25">
      <c r="A16" s="84" t="s">
        <v>33</v>
      </c>
      <c r="B16" s="153">
        <v>514.62862380827164</v>
      </c>
      <c r="C16" s="153">
        <v>84.226698418789283</v>
      </c>
      <c r="D16" s="153">
        <v>203.14198556999077</v>
      </c>
      <c r="E16" s="153">
        <v>124.75185861089994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128.98644715529986</v>
      </c>
      <c r="L16" s="153">
        <v>213.12882760292177</v>
      </c>
      <c r="M16" s="153">
        <v>317.606573811006</v>
      </c>
      <c r="N16" s="153">
        <v>666.94952083416774</v>
      </c>
      <c r="O16" s="153">
        <v>743.18890984203108</v>
      </c>
      <c r="P16" s="153">
        <v>718.70812308617951</v>
      </c>
      <c r="Q16" s="153">
        <v>833.41189968158187</v>
      </c>
    </row>
    <row r="17" spans="1:17" x14ac:dyDescent="0.25">
      <c r="A17" s="84" t="s">
        <v>29</v>
      </c>
      <c r="B17" s="153">
        <v>812.72412807258047</v>
      </c>
      <c r="C17" s="153">
        <v>1035.6116699999998</v>
      </c>
      <c r="D17" s="153">
        <v>814.03793999999994</v>
      </c>
      <c r="E17" s="153">
        <v>974.32538000000045</v>
      </c>
      <c r="F17" s="153">
        <v>589.00551789233168</v>
      </c>
      <c r="G17" s="153">
        <v>688.27926588885089</v>
      </c>
      <c r="H17" s="153">
        <v>571.32434749139225</v>
      </c>
      <c r="I17" s="153">
        <v>371.12263612653942</v>
      </c>
      <c r="J17" s="153">
        <v>258.33262108360509</v>
      </c>
      <c r="K17" s="153">
        <v>263.97369999999955</v>
      </c>
      <c r="L17" s="153">
        <v>291.99151990632254</v>
      </c>
      <c r="M17" s="153">
        <v>316.08713122244535</v>
      </c>
      <c r="N17" s="153">
        <v>243.81217310369061</v>
      </c>
      <c r="O17" s="153">
        <v>251.50918048940252</v>
      </c>
      <c r="P17" s="153">
        <v>220.66388102804672</v>
      </c>
      <c r="Q17" s="153">
        <v>97.304422840058805</v>
      </c>
    </row>
    <row r="18" spans="1:17" x14ac:dyDescent="0.25">
      <c r="A18" s="84" t="s">
        <v>26</v>
      </c>
      <c r="B18" s="153">
        <v>0</v>
      </c>
      <c r="C18" s="153">
        <v>148.20187089822093</v>
      </c>
      <c r="D18" s="153">
        <v>237.84088299511632</v>
      </c>
      <c r="E18" s="153">
        <v>270.00620048599967</v>
      </c>
      <c r="F18" s="153">
        <v>628.40010716346683</v>
      </c>
      <c r="G18" s="153">
        <v>289.16967080289805</v>
      </c>
      <c r="H18" s="153">
        <v>513.38231159113957</v>
      </c>
      <c r="I18" s="153">
        <v>653.99184426939155</v>
      </c>
      <c r="J18" s="153">
        <v>741.99533323473452</v>
      </c>
      <c r="K18" s="153">
        <v>332.61883015066223</v>
      </c>
      <c r="L18" s="153">
        <v>493.71306487474931</v>
      </c>
      <c r="M18" s="153">
        <v>395.4803983593697</v>
      </c>
      <c r="N18" s="153">
        <v>208.44794279392227</v>
      </c>
      <c r="O18" s="153">
        <v>151.89017421435733</v>
      </c>
      <c r="P18" s="153">
        <v>172.37577566975483</v>
      </c>
      <c r="Q18" s="153">
        <v>197.40472590838704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4.2192245464201701</v>
      </c>
      <c r="C20" s="153">
        <v>9.1860602110003686</v>
      </c>
      <c r="D20" s="153">
        <v>12.187673320837218</v>
      </c>
      <c r="E20" s="153">
        <v>9.5588834550430395</v>
      </c>
      <c r="F20" s="153">
        <v>52.661895408342261</v>
      </c>
      <c r="G20" s="153">
        <v>199.1897028733643</v>
      </c>
      <c r="H20" s="153">
        <v>194.07301007899932</v>
      </c>
      <c r="I20" s="153">
        <v>187.27347675372081</v>
      </c>
      <c r="J20" s="153">
        <v>193.66002289057113</v>
      </c>
      <c r="K20" s="153">
        <v>167.75229858835013</v>
      </c>
      <c r="L20" s="153">
        <v>185.86582976768705</v>
      </c>
      <c r="M20" s="153">
        <v>172.97511636335082</v>
      </c>
      <c r="N20" s="153">
        <v>79.892036949997888</v>
      </c>
      <c r="O20" s="153">
        <v>44.268761659925481</v>
      </c>
      <c r="P20" s="153">
        <v>84.243642965291045</v>
      </c>
      <c r="Q20" s="153">
        <v>87.880696206006448</v>
      </c>
    </row>
    <row r="21" spans="1:17" x14ac:dyDescent="0.25">
      <c r="A21" s="156" t="s">
        <v>116</v>
      </c>
      <c r="B21" s="155">
        <v>8737.7753093157589</v>
      </c>
      <c r="C21" s="155">
        <v>8381.158977502806</v>
      </c>
      <c r="D21" s="155">
        <v>8315.4220581355621</v>
      </c>
      <c r="E21" s="155">
        <v>9046.6509205858856</v>
      </c>
      <c r="F21" s="155">
        <v>8334.1830692856947</v>
      </c>
      <c r="G21" s="155">
        <v>7721.1027528262703</v>
      </c>
      <c r="H21" s="155">
        <v>8391.3521890379561</v>
      </c>
      <c r="I21" s="155">
        <v>7955.6897748160118</v>
      </c>
      <c r="J21" s="155">
        <v>7834.9491064448612</v>
      </c>
      <c r="K21" s="155">
        <v>5862.0398324184707</v>
      </c>
      <c r="L21" s="155">
        <v>7773.9964269993152</v>
      </c>
      <c r="M21" s="155">
        <v>7888.5031800399902</v>
      </c>
      <c r="N21" s="155">
        <v>7868.5051826998133</v>
      </c>
      <c r="O21" s="155">
        <v>7814.4038059619106</v>
      </c>
      <c r="P21" s="155">
        <v>7848.0957160807284</v>
      </c>
      <c r="Q21" s="155">
        <v>7979.4034483016458</v>
      </c>
    </row>
    <row r="22" spans="1:17" x14ac:dyDescent="0.25">
      <c r="A22" s="84" t="s">
        <v>33</v>
      </c>
      <c r="B22" s="153">
        <v>1025.4190812520942</v>
      </c>
      <c r="C22" s="153">
        <v>1307.5065975028074</v>
      </c>
      <c r="D22" s="153">
        <v>1368.092588135562</v>
      </c>
      <c r="E22" s="153">
        <v>2607.1061605858854</v>
      </c>
      <c r="F22" s="153">
        <v>2554.2394771780268</v>
      </c>
      <c r="G22" s="153">
        <v>2470.8110220172075</v>
      </c>
      <c r="H22" s="153">
        <v>2671.2603465293487</v>
      </c>
      <c r="I22" s="153">
        <v>2417.9278109425513</v>
      </c>
      <c r="J22" s="153">
        <v>2393.2674775284663</v>
      </c>
      <c r="K22" s="153">
        <v>1533.6468124184712</v>
      </c>
      <c r="L22" s="153">
        <v>2710.0605035788867</v>
      </c>
      <c r="M22" s="153">
        <v>2902.9637382381911</v>
      </c>
      <c r="N22" s="153">
        <v>2972.3000769082787</v>
      </c>
      <c r="O22" s="153">
        <v>3465.6418529475536</v>
      </c>
      <c r="P22" s="153">
        <v>3531.6323956533524</v>
      </c>
      <c r="Q22" s="153">
        <v>3573.1591707869779</v>
      </c>
    </row>
    <row r="23" spans="1:17" x14ac:dyDescent="0.25">
      <c r="A23" s="84" t="s">
        <v>47</v>
      </c>
      <c r="B23" s="153">
        <v>4951.5611574667482</v>
      </c>
      <c r="C23" s="153">
        <v>4545.8828099999992</v>
      </c>
      <c r="D23" s="153">
        <v>4491.4292800000003</v>
      </c>
      <c r="E23" s="153">
        <v>4085.1497300000001</v>
      </c>
      <c r="F23" s="153">
        <v>2939.7774799999997</v>
      </c>
      <c r="G23" s="153">
        <v>2700.8357302161103</v>
      </c>
      <c r="H23" s="153">
        <v>3146.2733399999997</v>
      </c>
      <c r="I23" s="153">
        <v>3149.2818299999999</v>
      </c>
      <c r="J23" s="153">
        <v>2788.9282399999997</v>
      </c>
      <c r="K23" s="153">
        <v>2485.7344099999996</v>
      </c>
      <c r="L23" s="153">
        <v>2721.7174026261609</v>
      </c>
      <c r="M23" s="153">
        <v>2619.8851183579418</v>
      </c>
      <c r="N23" s="153">
        <v>2506.163587629047</v>
      </c>
      <c r="O23" s="153">
        <v>2135.3304610574592</v>
      </c>
      <c r="P23" s="153">
        <v>2099.047048777104</v>
      </c>
      <c r="Q23" s="153">
        <v>2059.4451647787255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324.14388210766811</v>
      </c>
      <c r="G24" s="153">
        <v>28.92112486735914</v>
      </c>
      <c r="H24" s="153">
        <v>9.6201925086079427</v>
      </c>
      <c r="I24" s="153">
        <v>232.38181387346049</v>
      </c>
      <c r="J24" s="153">
        <v>292.88357891639544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2760.7950705969165</v>
      </c>
      <c r="C26" s="153">
        <v>2527.7695699999995</v>
      </c>
      <c r="D26" s="153">
        <v>2455.9001899999998</v>
      </c>
      <c r="E26" s="153">
        <v>2354.3950300000001</v>
      </c>
      <c r="F26" s="153">
        <v>2516.02223</v>
      </c>
      <c r="G26" s="153">
        <v>2520.5348757255933</v>
      </c>
      <c r="H26" s="153">
        <v>2564.1983099999998</v>
      </c>
      <c r="I26" s="153">
        <v>2156.0983200000001</v>
      </c>
      <c r="J26" s="153">
        <v>2359.8698100000001</v>
      </c>
      <c r="K26" s="153">
        <v>1842.65861</v>
      </c>
      <c r="L26" s="153">
        <v>2342.2185207942675</v>
      </c>
      <c r="M26" s="153">
        <v>2365.6543234438582</v>
      </c>
      <c r="N26" s="153">
        <v>2390.0415181624871</v>
      </c>
      <c r="O26" s="153">
        <v>2213.4314919568974</v>
      </c>
      <c r="P26" s="153">
        <v>2217.4162716502724</v>
      </c>
      <c r="Q26" s="153">
        <v>2346.7991127359414</v>
      </c>
    </row>
    <row r="27" spans="1:17" x14ac:dyDescent="0.25">
      <c r="A27" s="156" t="s">
        <v>113</v>
      </c>
      <c r="B27" s="155">
        <v>1997.3579646409075</v>
      </c>
      <c r="C27" s="155">
        <v>1915.8394492920161</v>
      </c>
      <c r="D27" s="155">
        <v>1900.8127228289154</v>
      </c>
      <c r="E27" s="155">
        <v>2067.9634838279221</v>
      </c>
      <c r="F27" s="155">
        <v>1905.1012806962112</v>
      </c>
      <c r="G27" s="155">
        <v>1764.9579593476687</v>
      </c>
      <c r="H27" s="155">
        <v>1918.1695037422937</v>
      </c>
      <c r="I27" s="155">
        <v>1818.5819357244764</v>
      </c>
      <c r="J27" s="155">
        <v>1790.9819658133629</v>
      </c>
      <c r="K27" s="155">
        <v>1339.9969138414667</v>
      </c>
      <c r="L27" s="155">
        <v>1777.0488632275178</v>
      </c>
      <c r="M27" s="155">
        <v>1803.2238296342555</v>
      </c>
      <c r="N27" s="155">
        <v>1798.6525105226633</v>
      </c>
      <c r="O27" s="155">
        <v>1786.2855393085742</v>
      </c>
      <c r="P27" s="155">
        <v>1793.9871341239091</v>
      </c>
      <c r="Q27" s="155">
        <v>1824.0026169540479</v>
      </c>
    </row>
    <row r="28" spans="1:17" x14ac:dyDescent="0.25">
      <c r="A28" s="152" t="s">
        <v>123</v>
      </c>
      <c r="B28" s="151">
        <v>1209.4712953756602</v>
      </c>
      <c r="C28" s="151">
        <v>1158.6890570421347</v>
      </c>
      <c r="D28" s="151">
        <v>1148.4618347602134</v>
      </c>
      <c r="E28" s="151">
        <v>1253.7276017576855</v>
      </c>
      <c r="F28" s="151">
        <v>1154.079958701938</v>
      </c>
      <c r="G28" s="151">
        <v>1066.4104157648064</v>
      </c>
      <c r="H28" s="151">
        <v>1158.0490941271341</v>
      </c>
      <c r="I28" s="151">
        <v>1097.603142513344</v>
      </c>
      <c r="J28" s="151">
        <v>1093.6137753398041</v>
      </c>
      <c r="K28" s="151">
        <v>819.79857674263678</v>
      </c>
      <c r="L28" s="151">
        <v>1088.4919374434903</v>
      </c>
      <c r="M28" s="151">
        <v>1100.6638836292445</v>
      </c>
      <c r="N28" s="151">
        <v>1098.6702743679327</v>
      </c>
      <c r="O28" s="151">
        <v>1076.1436150793038</v>
      </c>
      <c r="P28" s="151">
        <v>1080.624945518417</v>
      </c>
      <c r="Q28" s="151">
        <v>1113.442082013127</v>
      </c>
    </row>
    <row r="29" spans="1:17" x14ac:dyDescent="0.25">
      <c r="A29" s="154" t="s">
        <v>30</v>
      </c>
      <c r="B29" s="153">
        <v>8.3328815705694943</v>
      </c>
      <c r="C29" s="153">
        <v>10.217823414952221</v>
      </c>
      <c r="D29" s="153">
        <v>7.6942950968129953</v>
      </c>
      <c r="E29" s="153">
        <v>7.2078691833699988</v>
      </c>
      <c r="F29" s="153">
        <v>8.4618756610392865</v>
      </c>
      <c r="G29" s="153">
        <v>1.290794721620929</v>
      </c>
      <c r="H29" s="153">
        <v>1.2927714007942506</v>
      </c>
      <c r="I29" s="153">
        <v>1.2918144524369575</v>
      </c>
      <c r="J29" s="153">
        <v>30.879473914886468</v>
      </c>
      <c r="K29" s="153">
        <v>27.224549609693739</v>
      </c>
      <c r="L29" s="153">
        <v>37.455990118387376</v>
      </c>
      <c r="M29" s="153">
        <v>34.492941074881571</v>
      </c>
      <c r="N29" s="153">
        <v>37.270925749855252</v>
      </c>
      <c r="O29" s="153">
        <v>0.65679484749320649</v>
      </c>
      <c r="P29" s="153">
        <v>0.66220137209883045</v>
      </c>
      <c r="Q29" s="153">
        <v>0.6515037722756406</v>
      </c>
    </row>
    <row r="30" spans="1:17" x14ac:dyDescent="0.25">
      <c r="A30" s="154" t="s">
        <v>125</v>
      </c>
      <c r="B30" s="153">
        <v>19.308409907220192</v>
      </c>
      <c r="C30" s="153">
        <v>12.745645252360223</v>
      </c>
      <c r="D30" s="153">
        <v>12.241207560347727</v>
      </c>
      <c r="E30" s="153">
        <v>25.1659094689612</v>
      </c>
      <c r="F30" s="153">
        <v>19.086100049489392</v>
      </c>
      <c r="G30" s="153">
        <v>17.298305668892421</v>
      </c>
      <c r="H30" s="153">
        <v>16.575708303600777</v>
      </c>
      <c r="I30" s="153">
        <v>14.843138244208426</v>
      </c>
      <c r="J30" s="153">
        <v>16.682015714579606</v>
      </c>
      <c r="K30" s="153">
        <v>12.276521484698199</v>
      </c>
      <c r="L30" s="153">
        <v>18.200558649061691</v>
      </c>
      <c r="M30" s="153">
        <v>12.331023546846664</v>
      </c>
      <c r="N30" s="153">
        <v>11.425994385981687</v>
      </c>
      <c r="O30" s="153">
        <v>10.273933887904871</v>
      </c>
      <c r="P30" s="153">
        <v>9.9194612380805136</v>
      </c>
      <c r="Q30" s="153">
        <v>46.949775829470184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1181.8300038978705</v>
      </c>
      <c r="C32" s="153">
        <v>1135.7255883748221</v>
      </c>
      <c r="D32" s="153">
        <v>1128.5263321030527</v>
      </c>
      <c r="E32" s="153">
        <v>1221.3538231053544</v>
      </c>
      <c r="F32" s="153">
        <v>1126.5319829914094</v>
      </c>
      <c r="G32" s="153">
        <v>1047.8213153742931</v>
      </c>
      <c r="H32" s="153">
        <v>1140.1806144227392</v>
      </c>
      <c r="I32" s="153">
        <v>1081.4681898166987</v>
      </c>
      <c r="J32" s="153">
        <v>1046.0522857103381</v>
      </c>
      <c r="K32" s="153">
        <v>780.29750564824485</v>
      </c>
      <c r="L32" s="153">
        <v>1032.8353886760412</v>
      </c>
      <c r="M32" s="153">
        <v>1053.8399190075163</v>
      </c>
      <c r="N32" s="153">
        <v>1049.9733542320957</v>
      </c>
      <c r="O32" s="153">
        <v>1065.2128863439057</v>
      </c>
      <c r="P32" s="153">
        <v>1070.0432829082376</v>
      </c>
      <c r="Q32" s="153">
        <v>1065.8408024113812</v>
      </c>
    </row>
    <row r="33" spans="1:17" x14ac:dyDescent="0.25">
      <c r="A33" s="152" t="s">
        <v>122</v>
      </c>
      <c r="B33" s="151">
        <v>787.88666926524718</v>
      </c>
      <c r="C33" s="151">
        <v>757.15039224988141</v>
      </c>
      <c r="D33" s="151">
        <v>752.35088806870192</v>
      </c>
      <c r="E33" s="151">
        <v>814.23588207023647</v>
      </c>
      <c r="F33" s="151">
        <v>751.02132199427308</v>
      </c>
      <c r="G33" s="151">
        <v>698.5475435828622</v>
      </c>
      <c r="H33" s="151">
        <v>760.12040961515947</v>
      </c>
      <c r="I33" s="151">
        <v>720.97879321113237</v>
      </c>
      <c r="J33" s="151">
        <v>697.3681904735588</v>
      </c>
      <c r="K33" s="151">
        <v>520.19833709882994</v>
      </c>
      <c r="L33" s="151">
        <v>688.5569257840275</v>
      </c>
      <c r="M33" s="151">
        <v>702.55994600501094</v>
      </c>
      <c r="N33" s="151">
        <v>699.98223615473069</v>
      </c>
      <c r="O33" s="151">
        <v>710.14192422927056</v>
      </c>
      <c r="P33" s="151">
        <v>713.36218860549195</v>
      </c>
      <c r="Q33" s="151">
        <v>710.560534940921</v>
      </c>
    </row>
    <row r="34" spans="1:17" x14ac:dyDescent="0.25">
      <c r="A34" s="156" t="s">
        <v>112</v>
      </c>
      <c r="B34" s="155">
        <v>1002.9859331408945</v>
      </c>
      <c r="C34" s="155">
        <v>962.05089513924713</v>
      </c>
      <c r="D34" s="155">
        <v>954.50512941750014</v>
      </c>
      <c r="E34" s="155">
        <v>1038.4409411065885</v>
      </c>
      <c r="F34" s="155">
        <v>956.65865587119822</v>
      </c>
      <c r="G34" s="155">
        <v>886.28480079635062</v>
      </c>
      <c r="H34" s="155">
        <v>963.2209467166075</v>
      </c>
      <c r="I34" s="155">
        <v>913.21241964943238</v>
      </c>
      <c r="J34" s="155">
        <v>899.35292021767395</v>
      </c>
      <c r="K34" s="155">
        <v>672.88792436203653</v>
      </c>
      <c r="L34" s="155">
        <v>892.35632464191553</v>
      </c>
      <c r="M34" s="155">
        <v>905.50024955229787</v>
      </c>
      <c r="N34" s="155">
        <v>903.20473275160793</v>
      </c>
      <c r="O34" s="155">
        <v>896.9945799483171</v>
      </c>
      <c r="P34" s="155">
        <v>900.86198448935545</v>
      </c>
      <c r="Q34" s="155">
        <v>915.93444900899112</v>
      </c>
    </row>
    <row r="35" spans="1:17" x14ac:dyDescent="0.25">
      <c r="A35" s="152" t="s">
        <v>121</v>
      </c>
      <c r="B35" s="151">
        <v>606.57906679733628</v>
      </c>
      <c r="C35" s="151">
        <v>487.01222700677579</v>
      </c>
      <c r="D35" s="151">
        <v>426.01373647997616</v>
      </c>
      <c r="E35" s="151">
        <v>534.65950975221176</v>
      </c>
      <c r="F35" s="151">
        <v>347.87922315581085</v>
      </c>
      <c r="G35" s="151">
        <v>321.63788208122122</v>
      </c>
      <c r="H35" s="151">
        <v>349.91551516754367</v>
      </c>
      <c r="I35" s="151">
        <v>332.87296462367624</v>
      </c>
      <c r="J35" s="151">
        <v>333.04544046488138</v>
      </c>
      <c r="K35" s="151">
        <v>252.12744888688823</v>
      </c>
      <c r="L35" s="151">
        <v>333.99329491823585</v>
      </c>
      <c r="M35" s="151">
        <v>338.13417103116319</v>
      </c>
      <c r="N35" s="151">
        <v>339.36504641383726</v>
      </c>
      <c r="O35" s="151">
        <v>327.65386141928786</v>
      </c>
      <c r="P35" s="151">
        <v>329.50650857312138</v>
      </c>
      <c r="Q35" s="151">
        <v>340.29814409678249</v>
      </c>
    </row>
    <row r="36" spans="1:17" x14ac:dyDescent="0.25">
      <c r="A36" s="154" t="s">
        <v>30</v>
      </c>
      <c r="B36" s="153">
        <v>2.863501392476294</v>
      </c>
      <c r="C36" s="153">
        <v>3.5237956416174336</v>
      </c>
      <c r="D36" s="153">
        <v>2.6573097752831925</v>
      </c>
      <c r="E36" s="153">
        <v>2.4935342942402037</v>
      </c>
      <c r="F36" s="153">
        <v>2.9323458552774402</v>
      </c>
      <c r="G36" s="153">
        <v>0.44800698618736318</v>
      </c>
      <c r="H36" s="153">
        <v>0.44965161423940064</v>
      </c>
      <c r="I36" s="153">
        <v>0.45102451879534639</v>
      </c>
      <c r="J36" s="153">
        <v>10.778571815457997</v>
      </c>
      <c r="K36" s="153">
        <v>9.5898998262979518</v>
      </c>
      <c r="L36" s="153">
        <v>13.157662432174968</v>
      </c>
      <c r="M36" s="153">
        <v>12.147288470151009</v>
      </c>
      <c r="N36" s="153">
        <v>13.193694339982171</v>
      </c>
      <c r="O36" s="153">
        <v>0.23037989423174193</v>
      </c>
      <c r="P36" s="153">
        <v>0.23263401961047542</v>
      </c>
      <c r="Q36" s="153">
        <v>0.22824944177364662</v>
      </c>
    </row>
    <row r="37" spans="1:17" x14ac:dyDescent="0.25">
      <c r="A37" s="154" t="s">
        <v>125</v>
      </c>
      <c r="B37" s="153">
        <v>6.6351187386489423</v>
      </c>
      <c r="C37" s="153">
        <v>4.395559344287113</v>
      </c>
      <c r="D37" s="153">
        <v>4.2276362034588502</v>
      </c>
      <c r="E37" s="153">
        <v>8.7060484465201764</v>
      </c>
      <c r="F37" s="153">
        <v>6.6140237242220232</v>
      </c>
      <c r="G37" s="153">
        <v>6.0038685153100326</v>
      </c>
      <c r="H37" s="153">
        <v>5.7653611390972799</v>
      </c>
      <c r="I37" s="153">
        <v>5.1823381224585097</v>
      </c>
      <c r="J37" s="153">
        <v>5.8229069867512422</v>
      </c>
      <c r="K37" s="153">
        <v>4.3244282436808597</v>
      </c>
      <c r="L37" s="153">
        <v>6.3935516328480553</v>
      </c>
      <c r="M37" s="153">
        <v>4.3425841777478915</v>
      </c>
      <c r="N37" s="153">
        <v>4.0447365989984858</v>
      </c>
      <c r="O37" s="153">
        <v>3.603724681265736</v>
      </c>
      <c r="P37" s="153">
        <v>3.4847468419932146</v>
      </c>
      <c r="Q37" s="153">
        <v>16.448500500685576</v>
      </c>
    </row>
    <row r="38" spans="1:17" x14ac:dyDescent="0.25">
      <c r="A38" s="154" t="s">
        <v>26</v>
      </c>
      <c r="B38" s="153">
        <v>597.08044666621106</v>
      </c>
      <c r="C38" s="153">
        <v>479.09287202087125</v>
      </c>
      <c r="D38" s="153">
        <v>419.12879050123411</v>
      </c>
      <c r="E38" s="153">
        <v>523.45992701145133</v>
      </c>
      <c r="F38" s="153">
        <v>338.33285357631138</v>
      </c>
      <c r="G38" s="153">
        <v>315.18600657972382</v>
      </c>
      <c r="H38" s="153">
        <v>343.70050241420699</v>
      </c>
      <c r="I38" s="153">
        <v>327.23960198242236</v>
      </c>
      <c r="J38" s="153">
        <v>316.44396166267217</v>
      </c>
      <c r="K38" s="153">
        <v>238.21312081690942</v>
      </c>
      <c r="L38" s="153">
        <v>314.44208085321281</v>
      </c>
      <c r="M38" s="153">
        <v>321.6442983832643</v>
      </c>
      <c r="N38" s="153">
        <v>322.12661547485658</v>
      </c>
      <c r="O38" s="153">
        <v>323.8197568437904</v>
      </c>
      <c r="P38" s="153">
        <v>325.78912771151766</v>
      </c>
      <c r="Q38" s="153">
        <v>323.6213941543233</v>
      </c>
    </row>
    <row r="39" spans="1:17" x14ac:dyDescent="0.25">
      <c r="A39" s="152" t="s">
        <v>120</v>
      </c>
      <c r="B39" s="151">
        <v>316.61624642614981</v>
      </c>
      <c r="C39" s="151">
        <v>301.34005416162211</v>
      </c>
      <c r="D39" s="151">
        <v>298.03846602580086</v>
      </c>
      <c r="E39" s="151">
        <v>323.03702144909249</v>
      </c>
      <c r="F39" s="151">
        <v>296.47218326033072</v>
      </c>
      <c r="G39" s="151">
        <v>273.70598956461504</v>
      </c>
      <c r="H39" s="151">
        <v>296.043429320565</v>
      </c>
      <c r="I39" s="151">
        <v>278.27213011890478</v>
      </c>
      <c r="J39" s="151">
        <v>274.20536129494144</v>
      </c>
      <c r="K39" s="151">
        <v>200.87144087492425</v>
      </c>
      <c r="L39" s="151">
        <v>268.10880124379105</v>
      </c>
      <c r="M39" s="151">
        <v>270.4636492442753</v>
      </c>
      <c r="N39" s="151">
        <v>266.49204128405688</v>
      </c>
      <c r="O39" s="151">
        <v>270.4301737501458</v>
      </c>
      <c r="P39" s="151">
        <v>270.62705033637161</v>
      </c>
      <c r="Q39" s="151">
        <v>276.90886415437171</v>
      </c>
    </row>
    <row r="40" spans="1:17" x14ac:dyDescent="0.25">
      <c r="A40" s="150" t="s">
        <v>33</v>
      </c>
      <c r="B40" s="87">
        <v>126.75824235324579</v>
      </c>
      <c r="C40" s="87">
        <v>113.83625254777236</v>
      </c>
      <c r="D40" s="87">
        <v>121.0350293337723</v>
      </c>
      <c r="E40" s="87">
        <v>155.5216723890112</v>
      </c>
      <c r="F40" s="87">
        <v>134.85880797995978</v>
      </c>
      <c r="G40" s="87">
        <v>142.18840114871878</v>
      </c>
      <c r="H40" s="87">
        <v>146.31694748428581</v>
      </c>
      <c r="I40" s="87">
        <v>127.06677151537072</v>
      </c>
      <c r="J40" s="87">
        <v>122.61537592572195</v>
      </c>
      <c r="K40" s="87">
        <v>78.928929268027517</v>
      </c>
      <c r="L40" s="87">
        <v>127.6510031253008</v>
      </c>
      <c r="M40" s="87">
        <v>129.27314868421502</v>
      </c>
      <c r="N40" s="87">
        <v>126.2570066664836</v>
      </c>
      <c r="O40" s="87">
        <v>155.29009842509998</v>
      </c>
      <c r="P40" s="87">
        <v>151.38204233179141</v>
      </c>
      <c r="Q40" s="87">
        <v>164.92466135198245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1.0725093383328927</v>
      </c>
      <c r="C42" s="87">
        <v>1.3136337115340466</v>
      </c>
      <c r="D42" s="87">
        <v>0.93237050375355668</v>
      </c>
      <c r="E42" s="87">
        <v>0.64596584087563591</v>
      </c>
      <c r="F42" s="87">
        <v>0.71028918632673488</v>
      </c>
      <c r="G42" s="87">
        <v>0.11836369404833835</v>
      </c>
      <c r="H42" s="87">
        <v>0.11305333769362853</v>
      </c>
      <c r="I42" s="87">
        <v>0.10878775944349388</v>
      </c>
      <c r="J42" s="87">
        <v>2.5474243687416682</v>
      </c>
      <c r="K42" s="87">
        <v>2.1208618621094728</v>
      </c>
      <c r="L42" s="87">
        <v>2.602477084019406</v>
      </c>
      <c r="M42" s="87">
        <v>2.2322229838151486</v>
      </c>
      <c r="N42" s="87">
        <v>2.0875942246315931</v>
      </c>
      <c r="O42" s="87">
        <v>3.8844957136259468E-2</v>
      </c>
      <c r="P42" s="87">
        <v>3.7543230931398046E-2</v>
      </c>
      <c r="Q42" s="87">
        <v>3.8538977172660339E-2</v>
      </c>
    </row>
    <row r="43" spans="1:17" x14ac:dyDescent="0.25">
      <c r="A43" s="150" t="s">
        <v>125</v>
      </c>
      <c r="B43" s="87">
        <v>2.7691661265653136</v>
      </c>
      <c r="C43" s="87">
        <v>1.9107206748107106</v>
      </c>
      <c r="D43" s="87">
        <v>1.7377394540660804</v>
      </c>
      <c r="E43" s="87">
        <v>2.4599641233737928</v>
      </c>
      <c r="F43" s="87">
        <v>1.7788918699846128</v>
      </c>
      <c r="G43" s="87">
        <v>1.7651596157967555</v>
      </c>
      <c r="H43" s="87">
        <v>1.6349596064857428</v>
      </c>
      <c r="I43" s="87">
        <v>1.419187659128152</v>
      </c>
      <c r="J43" s="87">
        <v>1.5395977263663645</v>
      </c>
      <c r="K43" s="87">
        <v>1.0719231657144892</v>
      </c>
      <c r="L43" s="87">
        <v>1.4005491531169074</v>
      </c>
      <c r="M43" s="87">
        <v>0.92674230411550818</v>
      </c>
      <c r="N43" s="87">
        <v>0.75097390119400453</v>
      </c>
      <c r="O43" s="87">
        <v>0.72419126408889423</v>
      </c>
      <c r="P43" s="87">
        <v>0.67438266413959302</v>
      </c>
      <c r="Q43" s="87">
        <v>2.8960091581467293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7.0692857779916842</v>
      </c>
      <c r="F45" s="87">
        <v>4.4693494573790264</v>
      </c>
      <c r="G45" s="87">
        <v>1.2671592472236215</v>
      </c>
      <c r="H45" s="87">
        <v>1.9328130207998611</v>
      </c>
      <c r="I45" s="87">
        <v>1.2567722710426583</v>
      </c>
      <c r="J45" s="87">
        <v>4.4190830930448346</v>
      </c>
      <c r="K45" s="87">
        <v>6.7996311126238673</v>
      </c>
      <c r="L45" s="87">
        <v>1.8998603562116929</v>
      </c>
      <c r="M45" s="87">
        <v>3.1329106024054409</v>
      </c>
      <c r="N45" s="87">
        <v>1.8758424622415204</v>
      </c>
      <c r="O45" s="87">
        <v>2.5259548134341379</v>
      </c>
      <c r="P45" s="87">
        <v>1.8994492089734016</v>
      </c>
      <c r="Q45" s="87">
        <v>1.3013222758696503</v>
      </c>
    </row>
    <row r="46" spans="1:17" x14ac:dyDescent="0.25">
      <c r="A46" s="150" t="s">
        <v>26</v>
      </c>
      <c r="B46" s="87">
        <v>186.01632860800584</v>
      </c>
      <c r="C46" s="87">
        <v>184.27944722750502</v>
      </c>
      <c r="D46" s="87">
        <v>174.3333267342089</v>
      </c>
      <c r="E46" s="87">
        <v>144.98673743365671</v>
      </c>
      <c r="F46" s="87">
        <v>136.26149639170853</v>
      </c>
      <c r="G46" s="87">
        <v>119.87840169642648</v>
      </c>
      <c r="H46" s="87">
        <v>135.53387003678628</v>
      </c>
      <c r="I46" s="87">
        <v>132.56994499176147</v>
      </c>
      <c r="J46" s="87">
        <v>131.40106725577525</v>
      </c>
      <c r="K46" s="87">
        <v>81.921766286061498</v>
      </c>
      <c r="L46" s="87">
        <v>98.703309128153862</v>
      </c>
      <c r="M46" s="87">
        <v>89.766450765208489</v>
      </c>
      <c r="N46" s="87">
        <v>71.55530316564294</v>
      </c>
      <c r="O46" s="87">
        <v>74.419598218613572</v>
      </c>
      <c r="P46" s="87">
        <v>71.848719886777843</v>
      </c>
      <c r="Q46" s="87">
        <v>75.560879014613192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0.17038508697852348</v>
      </c>
      <c r="F48" s="87">
        <v>9.8713638186285273</v>
      </c>
      <c r="G48" s="87">
        <v>0.12068980062183469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5.9854795306115309E-2</v>
      </c>
      <c r="O48" s="87">
        <v>6.0146457151002169E-2</v>
      </c>
      <c r="P48" s="87">
        <v>3.8179344546559864</v>
      </c>
      <c r="Q48" s="87">
        <v>1.2809931804393926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12.183010797204924</v>
      </c>
      <c r="F49" s="87">
        <v>8.5219845563435346</v>
      </c>
      <c r="G49" s="87">
        <v>8.3678143617792191</v>
      </c>
      <c r="H49" s="87">
        <v>10.511785834513645</v>
      </c>
      <c r="I49" s="87">
        <v>15.850665922158329</v>
      </c>
      <c r="J49" s="87">
        <v>11.682812925291376</v>
      </c>
      <c r="K49" s="87">
        <v>30.028329180387413</v>
      </c>
      <c r="L49" s="87">
        <v>35.851602396988383</v>
      </c>
      <c r="M49" s="87">
        <v>45.132173904515689</v>
      </c>
      <c r="N49" s="87">
        <v>63.905466068557118</v>
      </c>
      <c r="O49" s="87">
        <v>37.371339614621945</v>
      </c>
      <c r="P49" s="87">
        <v>40.966978559101982</v>
      </c>
      <c r="Q49" s="87">
        <v>30.906460196147613</v>
      </c>
    </row>
    <row r="50" spans="1:17" x14ac:dyDescent="0.25">
      <c r="A50" s="149" t="s">
        <v>119</v>
      </c>
      <c r="B50" s="148">
        <v>79.790619917408449</v>
      </c>
      <c r="C50" s="148">
        <v>173.69861397084924</v>
      </c>
      <c r="D50" s="148">
        <v>230.45292691172315</v>
      </c>
      <c r="E50" s="148">
        <v>180.74440990528433</v>
      </c>
      <c r="F50" s="148">
        <v>312.30724945505665</v>
      </c>
      <c r="G50" s="148">
        <v>290.94092915051431</v>
      </c>
      <c r="H50" s="148">
        <v>317.26200222849877</v>
      </c>
      <c r="I50" s="148">
        <v>302.06732490685135</v>
      </c>
      <c r="J50" s="148">
        <v>292.10211845785119</v>
      </c>
      <c r="K50" s="148">
        <v>219.88903460022408</v>
      </c>
      <c r="L50" s="148">
        <v>290.2542284798887</v>
      </c>
      <c r="M50" s="148">
        <v>296.90242927685932</v>
      </c>
      <c r="N50" s="148">
        <v>297.34764505371373</v>
      </c>
      <c r="O50" s="148">
        <v>298.91054477888343</v>
      </c>
      <c r="P50" s="148">
        <v>300.72842557986246</v>
      </c>
      <c r="Q50" s="148">
        <v>298.72744075783686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1396.5762423485157</v>
      </c>
      <c r="C53" s="96">
        <v>1379.7453741905772</v>
      </c>
      <c r="D53" s="96">
        <v>1373.2564637301375</v>
      </c>
      <c r="E53" s="96">
        <v>1497.1229419514148</v>
      </c>
      <c r="F53" s="96">
        <v>1469.2070706865475</v>
      </c>
      <c r="G53" s="96">
        <v>1377.7396814976601</v>
      </c>
      <c r="H53" s="96">
        <v>1510.874989457966</v>
      </c>
      <c r="I53" s="96">
        <v>1457.4717299796107</v>
      </c>
      <c r="J53" s="96">
        <v>1479.6703474411886</v>
      </c>
      <c r="K53" s="96">
        <v>1221.2079892006232</v>
      </c>
      <c r="L53" s="96">
        <v>1346.019018973521</v>
      </c>
      <c r="M53" s="96">
        <v>1480.242629065395</v>
      </c>
      <c r="N53" s="96">
        <v>1476.737703232729</v>
      </c>
      <c r="O53" s="96">
        <v>1423.3984190726458</v>
      </c>
      <c r="P53" s="96">
        <v>1362.708401858087</v>
      </c>
      <c r="Q53" s="96">
        <v>1326.9486276874161</v>
      </c>
    </row>
    <row r="54" spans="1:17" x14ac:dyDescent="0.25">
      <c r="A54" s="132" t="s">
        <v>83</v>
      </c>
      <c r="B54" s="160">
        <v>4.3874395601168317</v>
      </c>
      <c r="C54" s="160">
        <v>4.334564239351625</v>
      </c>
      <c r="D54" s="160">
        <v>4.3141788843721365</v>
      </c>
      <c r="E54" s="160">
        <v>4.7033138776801238</v>
      </c>
      <c r="F54" s="160">
        <v>4.6156142632740789</v>
      </c>
      <c r="G54" s="160">
        <v>4.3282632188992451</v>
      </c>
      <c r="H54" s="160">
        <v>4.7465168732869962</v>
      </c>
      <c r="I54" s="160">
        <v>4.5787468896873129</v>
      </c>
      <c r="J54" s="160">
        <v>4.64848536115597</v>
      </c>
      <c r="K54" s="160">
        <v>3.8365082266754289</v>
      </c>
      <c r="L54" s="160">
        <v>4.2286105931339009</v>
      </c>
      <c r="M54" s="160">
        <v>4.6502832229278042</v>
      </c>
      <c r="N54" s="160">
        <v>4.6392722592673792</v>
      </c>
      <c r="O54" s="160">
        <v>4.4717032584953742</v>
      </c>
      <c r="P54" s="160">
        <v>4.2810414282586287</v>
      </c>
      <c r="Q54" s="160">
        <v>4.1686996576486628</v>
      </c>
    </row>
    <row r="55" spans="1:17" x14ac:dyDescent="0.25">
      <c r="A55" s="76" t="s">
        <v>82</v>
      </c>
      <c r="B55" s="159">
        <v>3.2418529281707791</v>
      </c>
      <c r="C55" s="159">
        <v>3.2027836689588991</v>
      </c>
      <c r="D55" s="159">
        <v>3.1877210517247416</v>
      </c>
      <c r="E55" s="159">
        <v>3.4752505778239282</v>
      </c>
      <c r="F55" s="159">
        <v>3.4104498557020442</v>
      </c>
      <c r="G55" s="159">
        <v>3.1981278825203354</v>
      </c>
      <c r="H55" s="159">
        <v>3.5071730136534836</v>
      </c>
      <c r="I55" s="159">
        <v>3.3832087732031138</v>
      </c>
      <c r="J55" s="159">
        <v>3.4347381139128892</v>
      </c>
      <c r="K55" s="159">
        <v>2.8347730511569358</v>
      </c>
      <c r="L55" s="159">
        <v>3.1244951515822308</v>
      </c>
      <c r="M55" s="159">
        <v>3.4360665432552437</v>
      </c>
      <c r="N55" s="159">
        <v>3.4279306078661804</v>
      </c>
      <c r="O55" s="159">
        <v>3.3041148724286966</v>
      </c>
      <c r="P55" s="159">
        <v>3.1632359830048777</v>
      </c>
      <c r="Q55" s="159">
        <v>3.0802273186078892</v>
      </c>
    </row>
    <row r="56" spans="1:17" x14ac:dyDescent="0.25">
      <c r="A56" s="76" t="s">
        <v>81</v>
      </c>
      <c r="B56" s="159">
        <v>81.046323204269527</v>
      </c>
      <c r="C56" s="159">
        <v>80.069591723972508</v>
      </c>
      <c r="D56" s="159">
        <v>79.693026293118521</v>
      </c>
      <c r="E56" s="159">
        <v>86.881264445598219</v>
      </c>
      <c r="F56" s="159">
        <v>85.261246392551072</v>
      </c>
      <c r="G56" s="159">
        <v>79.953197063008446</v>
      </c>
      <c r="H56" s="159">
        <v>87.679325341337119</v>
      </c>
      <c r="I56" s="159">
        <v>84.580219330077796</v>
      </c>
      <c r="J56" s="159">
        <v>85.868452847822255</v>
      </c>
      <c r="K56" s="159">
        <v>70.869326278923381</v>
      </c>
      <c r="L56" s="159">
        <v>78.112378789555777</v>
      </c>
      <c r="M56" s="159">
        <v>85.901663581381172</v>
      </c>
      <c r="N56" s="159">
        <v>85.698265196654518</v>
      </c>
      <c r="O56" s="159">
        <v>82.602871810717431</v>
      </c>
      <c r="P56" s="159">
        <v>79.080899575121919</v>
      </c>
      <c r="Q56" s="159">
        <v>77.005682965197195</v>
      </c>
    </row>
    <row r="57" spans="1:17" x14ac:dyDescent="0.25">
      <c r="A57" s="76" t="s">
        <v>80</v>
      </c>
      <c r="B57" s="159">
        <v>2.0261580801067378</v>
      </c>
      <c r="C57" s="159">
        <v>2.0017397930993122</v>
      </c>
      <c r="D57" s="159">
        <v>1.9923256573279629</v>
      </c>
      <c r="E57" s="159">
        <v>2.1720316111399551</v>
      </c>
      <c r="F57" s="159">
        <v>2.1315311598137772</v>
      </c>
      <c r="G57" s="159">
        <v>1.9988299265752101</v>
      </c>
      <c r="H57" s="159">
        <v>2.1919831335334266</v>
      </c>
      <c r="I57" s="159">
        <v>2.1145054832519454</v>
      </c>
      <c r="J57" s="159">
        <v>2.1467113211955553</v>
      </c>
      <c r="K57" s="159">
        <v>1.7717331569730845</v>
      </c>
      <c r="L57" s="159">
        <v>1.9528094697388942</v>
      </c>
      <c r="M57" s="159">
        <v>2.1475415895345273</v>
      </c>
      <c r="N57" s="159">
        <v>2.1424566299163628</v>
      </c>
      <c r="O57" s="159">
        <v>2.0650717952679356</v>
      </c>
      <c r="P57" s="159">
        <v>1.9770224893780481</v>
      </c>
      <c r="Q57" s="159">
        <v>1.9251420741299299</v>
      </c>
    </row>
    <row r="58" spans="1:17" x14ac:dyDescent="0.25">
      <c r="A58" s="129" t="s">
        <v>79</v>
      </c>
      <c r="B58" s="158">
        <v>2.9249597067445552</v>
      </c>
      <c r="C58" s="158">
        <v>2.8897094929010816</v>
      </c>
      <c r="D58" s="158">
        <v>2.87611925624809</v>
      </c>
      <c r="E58" s="158">
        <v>3.1355425851200813</v>
      </c>
      <c r="F58" s="158">
        <v>3.0770761755160514</v>
      </c>
      <c r="G58" s="158">
        <v>2.8855088125994968</v>
      </c>
      <c r="H58" s="158">
        <v>3.1643445821913296</v>
      </c>
      <c r="I58" s="158">
        <v>3.0524979264582108</v>
      </c>
      <c r="J58" s="158">
        <v>3.0989902407706467</v>
      </c>
      <c r="K58" s="158">
        <v>2.5576721511169538</v>
      </c>
      <c r="L58" s="158">
        <v>2.8190737287559342</v>
      </c>
      <c r="M58" s="158">
        <v>3.1001888152852022</v>
      </c>
      <c r="N58" s="158">
        <v>3.0928481728449189</v>
      </c>
      <c r="O58" s="158">
        <v>2.9811355056635822</v>
      </c>
      <c r="P58" s="158">
        <v>2.8540276188390861</v>
      </c>
      <c r="Q58" s="158">
        <v>2.7791331050991079</v>
      </c>
    </row>
    <row r="59" spans="1:17" x14ac:dyDescent="0.25">
      <c r="A59" s="92" t="s">
        <v>125</v>
      </c>
      <c r="B59" s="91">
        <v>0.58499194134891086</v>
      </c>
      <c r="C59" s="91">
        <v>0.5779418985802165</v>
      </c>
      <c r="D59" s="91">
        <v>0.57522385124961817</v>
      </c>
      <c r="E59" s="91">
        <v>0.62710851702401627</v>
      </c>
      <c r="F59" s="91">
        <v>0.61541523510321028</v>
      </c>
      <c r="G59" s="91">
        <v>0.57710176251989953</v>
      </c>
      <c r="H59" s="91">
        <v>0.63286891643826593</v>
      </c>
      <c r="I59" s="91">
        <v>0.61049958529164217</v>
      </c>
      <c r="J59" s="91">
        <v>0.61979804815412942</v>
      </c>
      <c r="K59" s="91">
        <v>0.51153443022339062</v>
      </c>
      <c r="L59" s="91">
        <v>0.56381474575118684</v>
      </c>
      <c r="M59" s="91">
        <v>0.62003776305704061</v>
      </c>
      <c r="N59" s="91">
        <v>0.61856963456898395</v>
      </c>
      <c r="O59" s="91">
        <v>0.59622710113271671</v>
      </c>
      <c r="P59" s="91">
        <v>0.57080552376781712</v>
      </c>
      <c r="Q59" s="91">
        <v>0.55582662101982194</v>
      </c>
    </row>
    <row r="60" spans="1:17" x14ac:dyDescent="0.25">
      <c r="A60" s="92" t="s">
        <v>26</v>
      </c>
      <c r="B60" s="91">
        <v>0.87748791202336651</v>
      </c>
      <c r="C60" s="91">
        <v>0.8669128478703243</v>
      </c>
      <c r="D60" s="91">
        <v>0.86283577687442659</v>
      </c>
      <c r="E60" s="91">
        <v>0.9406627755360244</v>
      </c>
      <c r="F60" s="91">
        <v>0.92312285265481542</v>
      </c>
      <c r="G60" s="91">
        <v>0.86565264377984885</v>
      </c>
      <c r="H60" s="91">
        <v>0.94930337465739889</v>
      </c>
      <c r="I60" s="91">
        <v>0.91574937793746347</v>
      </c>
      <c r="J60" s="91">
        <v>0.92969707223119391</v>
      </c>
      <c r="K60" s="91">
        <v>0.76730164533508605</v>
      </c>
      <c r="L60" s="91">
        <v>0.84572211862677982</v>
      </c>
      <c r="M60" s="91">
        <v>0.93005664458556048</v>
      </c>
      <c r="N60" s="91">
        <v>0.92785445185347548</v>
      </c>
      <c r="O60" s="91">
        <v>0.8943406516990744</v>
      </c>
      <c r="P60" s="91">
        <v>0.85620828565172546</v>
      </c>
      <c r="Q60" s="91">
        <v>0.83373993152973203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1.4624798533722778</v>
      </c>
      <c r="C62" s="157">
        <v>1.4448547464505408</v>
      </c>
      <c r="D62" s="157">
        <v>1.4380596281240452</v>
      </c>
      <c r="E62" s="157">
        <v>1.5677712925600407</v>
      </c>
      <c r="F62" s="157">
        <v>1.5385380877580257</v>
      </c>
      <c r="G62" s="157">
        <v>1.4427544062997484</v>
      </c>
      <c r="H62" s="157">
        <v>1.5821722910956648</v>
      </c>
      <c r="I62" s="157">
        <v>1.5262489632291052</v>
      </c>
      <c r="J62" s="157">
        <v>1.5494951203853233</v>
      </c>
      <c r="K62" s="157">
        <v>1.2788360755584769</v>
      </c>
      <c r="L62" s="157">
        <v>1.4095368643779675</v>
      </c>
      <c r="M62" s="157">
        <v>1.5500944076426011</v>
      </c>
      <c r="N62" s="157">
        <v>1.5464240864224594</v>
      </c>
      <c r="O62" s="157">
        <v>1.4905677528317911</v>
      </c>
      <c r="P62" s="157">
        <v>1.4270138094195435</v>
      </c>
      <c r="Q62" s="157">
        <v>1.389566552549554</v>
      </c>
    </row>
    <row r="63" spans="1:17" x14ac:dyDescent="0.25">
      <c r="A63" s="156" t="s">
        <v>115</v>
      </c>
      <c r="B63" s="155">
        <v>216.26329529405402</v>
      </c>
      <c r="C63" s="155">
        <v>213.65699361132226</v>
      </c>
      <c r="D63" s="155">
        <v>212.65216973097145</v>
      </c>
      <c r="E63" s="155">
        <v>231.83320113070005</v>
      </c>
      <c r="F63" s="155">
        <v>227.51035922083645</v>
      </c>
      <c r="G63" s="155">
        <v>213.34640712276263</v>
      </c>
      <c r="H63" s="155">
        <v>233.96273979864068</v>
      </c>
      <c r="I63" s="155">
        <v>225.69311260319913</v>
      </c>
      <c r="J63" s="155">
        <v>229.13062358014415</v>
      </c>
      <c r="K63" s="155">
        <v>189.10708629829725</v>
      </c>
      <c r="L63" s="155">
        <v>208.43438384872752</v>
      </c>
      <c r="M63" s="155">
        <v>229.21924280917995</v>
      </c>
      <c r="N63" s="155">
        <v>228.67649635012617</v>
      </c>
      <c r="O63" s="155">
        <v>220.41677589140778</v>
      </c>
      <c r="P63" s="155">
        <v>211.0187761859267</v>
      </c>
      <c r="Q63" s="155">
        <v>205.48128645452783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31.836676138074608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183.74136637194096</v>
      </c>
      <c r="C66" s="153">
        <v>212.12033091612079</v>
      </c>
      <c r="D66" s="153">
        <v>210.60693785895057</v>
      </c>
      <c r="E66" s="153">
        <v>230.2257743787664</v>
      </c>
      <c r="F66" s="153">
        <v>218.07690269308932</v>
      </c>
      <c r="G66" s="153">
        <v>177.22961984847285</v>
      </c>
      <c r="H66" s="153">
        <v>198.45556506476055</v>
      </c>
      <c r="I66" s="153">
        <v>190.83105906058631</v>
      </c>
      <c r="J66" s="153">
        <v>191.96656275669284</v>
      </c>
      <c r="K66" s="153">
        <v>153.59601749112164</v>
      </c>
      <c r="L66" s="153">
        <v>175.73340090912654</v>
      </c>
      <c r="M66" s="153">
        <v>196.23729302620791</v>
      </c>
      <c r="N66" s="153">
        <v>213.44056473816784</v>
      </c>
      <c r="O66" s="153">
        <v>212.22303180369363</v>
      </c>
      <c r="P66" s="153">
        <v>196.15496520715294</v>
      </c>
      <c r="Q66" s="153">
        <v>190.63111161671566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0.68525278403846279</v>
      </c>
      <c r="C68" s="153">
        <v>1.5366626952014837</v>
      </c>
      <c r="D68" s="153">
        <v>2.0452318720208655</v>
      </c>
      <c r="E68" s="153">
        <v>1.6074267519336356</v>
      </c>
      <c r="F68" s="153">
        <v>9.4334565277471398</v>
      </c>
      <c r="G68" s="153">
        <v>36.116787274289777</v>
      </c>
      <c r="H68" s="153">
        <v>35.507174733880134</v>
      </c>
      <c r="I68" s="153">
        <v>34.862053542612813</v>
      </c>
      <c r="J68" s="153">
        <v>37.164060823451308</v>
      </c>
      <c r="K68" s="153">
        <v>35.511068807175604</v>
      </c>
      <c r="L68" s="153">
        <v>32.700982939600976</v>
      </c>
      <c r="M68" s="153">
        <v>32.981949782972038</v>
      </c>
      <c r="N68" s="153">
        <v>15.235931611958321</v>
      </c>
      <c r="O68" s="153">
        <v>8.1937440877141441</v>
      </c>
      <c r="P68" s="153">
        <v>14.863810978773742</v>
      </c>
      <c r="Q68" s="153">
        <v>14.85017483781219</v>
      </c>
    </row>
    <row r="69" spans="1:17" x14ac:dyDescent="0.25">
      <c r="A69" s="156" t="s">
        <v>114</v>
      </c>
      <c r="B69" s="155">
        <v>593.9200472312416</v>
      </c>
      <c r="C69" s="155">
        <v>586.76240720544865</v>
      </c>
      <c r="D69" s="155">
        <v>584.0028772275773</v>
      </c>
      <c r="E69" s="155">
        <v>636.67940312339033</v>
      </c>
      <c r="F69" s="155">
        <v>624.8076591559784</v>
      </c>
      <c r="G69" s="155">
        <v>585.90944904764297</v>
      </c>
      <c r="H69" s="155">
        <v>642.5277173485282</v>
      </c>
      <c r="I69" s="155">
        <v>619.81698704256939</v>
      </c>
      <c r="J69" s="155">
        <v>629.25736239155663</v>
      </c>
      <c r="K69" s="155">
        <v>519.34143273518828</v>
      </c>
      <c r="L69" s="155">
        <v>572.41964676312</v>
      </c>
      <c r="M69" s="155">
        <v>629.50073580646358</v>
      </c>
      <c r="N69" s="155">
        <v>628.01020084463551</v>
      </c>
      <c r="O69" s="155">
        <v>605.32667723380519</v>
      </c>
      <c r="P69" s="155">
        <v>579.51711754236931</v>
      </c>
      <c r="Q69" s="155">
        <v>564.30960783369187</v>
      </c>
    </row>
    <row r="70" spans="1:17" x14ac:dyDescent="0.25">
      <c r="A70" s="156" t="s">
        <v>113</v>
      </c>
      <c r="B70" s="155">
        <v>324.39494294108079</v>
      </c>
      <c r="C70" s="155">
        <v>320.48549041698396</v>
      </c>
      <c r="D70" s="155">
        <v>318.97825459645713</v>
      </c>
      <c r="E70" s="155">
        <v>347.74980169605135</v>
      </c>
      <c r="F70" s="155">
        <v>341.2655388312545</v>
      </c>
      <c r="G70" s="155">
        <v>320.01961068414397</v>
      </c>
      <c r="H70" s="155">
        <v>350.94410969796058</v>
      </c>
      <c r="I70" s="155">
        <v>338.53966890479853</v>
      </c>
      <c r="J70" s="155">
        <v>343.6959353702153</v>
      </c>
      <c r="K70" s="155">
        <v>283.66062944744556</v>
      </c>
      <c r="L70" s="155">
        <v>312.65157577309049</v>
      </c>
      <c r="M70" s="155">
        <v>343.82886421376963</v>
      </c>
      <c r="N70" s="155">
        <v>343.01474452518858</v>
      </c>
      <c r="O70" s="155">
        <v>330.62516383711176</v>
      </c>
      <c r="P70" s="155">
        <v>316.52816427888968</v>
      </c>
      <c r="Q70" s="155">
        <v>308.22192968179183</v>
      </c>
    </row>
    <row r="71" spans="1:17" x14ac:dyDescent="0.25">
      <c r="A71" s="152" t="s">
        <v>123</v>
      </c>
      <c r="B71" s="151">
        <v>196.4326769652429</v>
      </c>
      <c r="C71" s="151">
        <v>193.82784440740494</v>
      </c>
      <c r="D71" s="151">
        <v>192.72511548494612</v>
      </c>
      <c r="E71" s="151">
        <v>210.82747751670652</v>
      </c>
      <c r="F71" s="151">
        <v>206.73321830786804</v>
      </c>
      <c r="G71" s="151">
        <v>193.35998587111061</v>
      </c>
      <c r="H71" s="151">
        <v>211.87413705206015</v>
      </c>
      <c r="I71" s="151">
        <v>204.32524768662952</v>
      </c>
      <c r="J71" s="151">
        <v>209.86845017083539</v>
      </c>
      <c r="K71" s="151">
        <v>173.54113124953687</v>
      </c>
      <c r="L71" s="151">
        <v>191.50780065772452</v>
      </c>
      <c r="M71" s="151">
        <v>209.86857359028923</v>
      </c>
      <c r="N71" s="151">
        <v>209.52357460653977</v>
      </c>
      <c r="O71" s="151">
        <v>199.18436958605042</v>
      </c>
      <c r="P71" s="151">
        <v>190.66370308500484</v>
      </c>
      <c r="Q71" s="151">
        <v>188.15064403805286</v>
      </c>
    </row>
    <row r="72" spans="1:17" x14ac:dyDescent="0.25">
      <c r="A72" s="154" t="s">
        <v>30</v>
      </c>
      <c r="B72" s="153">
        <v>1.3533601334729486</v>
      </c>
      <c r="C72" s="153">
        <v>1.7092581266897025</v>
      </c>
      <c r="D72" s="153">
        <v>1.2911912840518109</v>
      </c>
      <c r="E72" s="153">
        <v>1.2120789843582003</v>
      </c>
      <c r="F72" s="153">
        <v>1.5157968693046797</v>
      </c>
      <c r="G72" s="153">
        <v>0.23404502192162857</v>
      </c>
      <c r="H72" s="153">
        <v>0.2365226365081845</v>
      </c>
      <c r="I72" s="153">
        <v>0.24047881947107319</v>
      </c>
      <c r="J72" s="153">
        <v>5.9258830482400597</v>
      </c>
      <c r="K72" s="153">
        <v>5.763097510851857</v>
      </c>
      <c r="L72" s="153">
        <v>6.5899562893199928</v>
      </c>
      <c r="M72" s="153">
        <v>6.5769254810560511</v>
      </c>
      <c r="N72" s="153">
        <v>7.1078082061492154</v>
      </c>
      <c r="O72" s="153">
        <v>0.12156673682969332</v>
      </c>
      <c r="P72" s="153">
        <v>0.11683773016341359</v>
      </c>
      <c r="Q72" s="153">
        <v>0.11009181018670844</v>
      </c>
    </row>
    <row r="73" spans="1:17" x14ac:dyDescent="0.25">
      <c r="A73" s="154" t="s">
        <v>125</v>
      </c>
      <c r="B73" s="153">
        <v>3.1359178680130952</v>
      </c>
      <c r="C73" s="153">
        <v>2.1321172663466541</v>
      </c>
      <c r="D73" s="153">
        <v>2.054215533627886</v>
      </c>
      <c r="E73" s="153">
        <v>4.231912263330976</v>
      </c>
      <c r="F73" s="153">
        <v>3.4189406534837481</v>
      </c>
      <c r="G73" s="153">
        <v>3.1365036296390407</v>
      </c>
      <c r="H73" s="153">
        <v>3.0326554467012308</v>
      </c>
      <c r="I73" s="153">
        <v>2.7631370399050219</v>
      </c>
      <c r="J73" s="153">
        <v>3.2013393235253602</v>
      </c>
      <c r="K73" s="153">
        <v>2.598786441822039</v>
      </c>
      <c r="L73" s="153">
        <v>3.2021816953556304</v>
      </c>
      <c r="M73" s="153">
        <v>2.3512121740125185</v>
      </c>
      <c r="N73" s="153">
        <v>2.1790115224173316</v>
      </c>
      <c r="O73" s="153">
        <v>1.9016114726288542</v>
      </c>
      <c r="P73" s="153">
        <v>1.7501735640141813</v>
      </c>
      <c r="Q73" s="153">
        <v>7.9336237622576888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191.94339896375686</v>
      </c>
      <c r="C75" s="153">
        <v>189.98646901436859</v>
      </c>
      <c r="D75" s="153">
        <v>189.37970866726641</v>
      </c>
      <c r="E75" s="153">
        <v>205.38348626901734</v>
      </c>
      <c r="F75" s="153">
        <v>201.79848078507962</v>
      </c>
      <c r="G75" s="153">
        <v>189.98943721954993</v>
      </c>
      <c r="H75" s="153">
        <v>208.60495896885072</v>
      </c>
      <c r="I75" s="153">
        <v>201.32163182725344</v>
      </c>
      <c r="J75" s="153">
        <v>200.74122779906997</v>
      </c>
      <c r="K75" s="153">
        <v>165.17924729686297</v>
      </c>
      <c r="L75" s="153">
        <v>181.71566267304888</v>
      </c>
      <c r="M75" s="153">
        <v>200.94043593522065</v>
      </c>
      <c r="N75" s="153">
        <v>200.23675487797323</v>
      </c>
      <c r="O75" s="153">
        <v>197.16119137659189</v>
      </c>
      <c r="P75" s="153">
        <v>188.79669179082725</v>
      </c>
      <c r="Q75" s="153">
        <v>180.10692846560846</v>
      </c>
    </row>
    <row r="76" spans="1:17" x14ac:dyDescent="0.25">
      <c r="A76" s="152" t="s">
        <v>122</v>
      </c>
      <c r="B76" s="151">
        <v>127.96226597583791</v>
      </c>
      <c r="C76" s="151">
        <v>126.65764600957903</v>
      </c>
      <c r="D76" s="151">
        <v>126.25313911151102</v>
      </c>
      <c r="E76" s="151">
        <v>136.92232417934486</v>
      </c>
      <c r="F76" s="151">
        <v>134.53232052338649</v>
      </c>
      <c r="G76" s="151">
        <v>126.65962481303336</v>
      </c>
      <c r="H76" s="151">
        <v>139.06997264590041</v>
      </c>
      <c r="I76" s="151">
        <v>134.21442121816904</v>
      </c>
      <c r="J76" s="151">
        <v>133.82748519937991</v>
      </c>
      <c r="K76" s="151">
        <v>110.11949819790868</v>
      </c>
      <c r="L76" s="151">
        <v>121.143775115366</v>
      </c>
      <c r="M76" s="151">
        <v>133.96029062348043</v>
      </c>
      <c r="N76" s="151">
        <v>133.49116991864878</v>
      </c>
      <c r="O76" s="151">
        <v>131.44079425106133</v>
      </c>
      <c r="P76" s="151">
        <v>125.86446119388484</v>
      </c>
      <c r="Q76" s="151">
        <v>120.07128564373897</v>
      </c>
    </row>
    <row r="77" spans="1:17" x14ac:dyDescent="0.25">
      <c r="A77" s="156" t="s">
        <v>112</v>
      </c>
      <c r="B77" s="155">
        <v>168.37122340273055</v>
      </c>
      <c r="C77" s="155">
        <v>166.34209403853873</v>
      </c>
      <c r="D77" s="155">
        <v>165.55979103234006</v>
      </c>
      <c r="E77" s="155">
        <v>180.49313290391086</v>
      </c>
      <c r="F77" s="155">
        <v>177.12759563162081</v>
      </c>
      <c r="G77" s="155">
        <v>166.10028773950805</v>
      </c>
      <c r="H77" s="155">
        <v>182.15107966883409</v>
      </c>
      <c r="I77" s="155">
        <v>175.71278302636526</v>
      </c>
      <c r="J77" s="155">
        <v>178.38904821441531</v>
      </c>
      <c r="K77" s="155">
        <v>147.22882785484626</v>
      </c>
      <c r="L77" s="155">
        <v>162.2760448558162</v>
      </c>
      <c r="M77" s="155">
        <v>178.45804248359789</v>
      </c>
      <c r="N77" s="155">
        <v>178.03548864622951</v>
      </c>
      <c r="O77" s="155">
        <v>171.60490486774799</v>
      </c>
      <c r="P77" s="155">
        <v>164.28811675629896</v>
      </c>
      <c r="Q77" s="155">
        <v>159.97691859672227</v>
      </c>
    </row>
    <row r="78" spans="1:17" x14ac:dyDescent="0.25">
      <c r="A78" s="152" t="s">
        <v>121</v>
      </c>
      <c r="B78" s="151">
        <v>101.82641270683436</v>
      </c>
      <c r="C78" s="151">
        <v>84.206182928558903</v>
      </c>
      <c r="D78" s="151">
        <v>73.892473717321536</v>
      </c>
      <c r="E78" s="151">
        <v>92.930051322139136</v>
      </c>
      <c r="F78" s="151">
        <v>64.41065471954613</v>
      </c>
      <c r="G78" s="151">
        <v>60.278755444766446</v>
      </c>
      <c r="H78" s="151">
        <v>66.171203084723615</v>
      </c>
      <c r="I78" s="151">
        <v>64.04866354173798</v>
      </c>
      <c r="J78" s="151">
        <v>66.060450576289085</v>
      </c>
      <c r="K78" s="151">
        <v>55.165841777949893</v>
      </c>
      <c r="L78" s="151">
        <v>60.73707263681073</v>
      </c>
      <c r="M78" s="151">
        <v>66.640249175933931</v>
      </c>
      <c r="N78" s="151">
        <v>66.894049241384835</v>
      </c>
      <c r="O78" s="151">
        <v>62.683778670821908</v>
      </c>
      <c r="P78" s="151">
        <v>60.091339943828061</v>
      </c>
      <c r="Q78" s="151">
        <v>59.436402414701888</v>
      </c>
    </row>
    <row r="79" spans="1:17" x14ac:dyDescent="0.25">
      <c r="A79" s="154" t="s">
        <v>30</v>
      </c>
      <c r="B79" s="153">
        <v>0.48069590682776653</v>
      </c>
      <c r="C79" s="153">
        <v>0.6092770652281132</v>
      </c>
      <c r="D79" s="153">
        <v>0.46091282020931779</v>
      </c>
      <c r="E79" s="153">
        <v>0.43340530881915651</v>
      </c>
      <c r="F79" s="153">
        <v>0.54293071799224046</v>
      </c>
      <c r="G79" s="153">
        <v>8.3961824966610921E-2</v>
      </c>
      <c r="H79" s="153">
        <v>8.5031920545056761E-2</v>
      </c>
      <c r="I79" s="153">
        <v>8.678240867670256E-2</v>
      </c>
      <c r="J79" s="153">
        <v>2.137958441058819</v>
      </c>
      <c r="K79" s="153">
        <v>2.0982836213175773</v>
      </c>
      <c r="L79" s="153">
        <v>2.3927363543908484</v>
      </c>
      <c r="M79" s="153">
        <v>2.3940151567473702</v>
      </c>
      <c r="N79" s="153">
        <v>2.6006792631739959</v>
      </c>
      <c r="O79" s="153">
        <v>4.4074201468818019E-2</v>
      </c>
      <c r="P79" s="153">
        <v>4.2424928161350961E-2</v>
      </c>
      <c r="Q79" s="153">
        <v>3.9865999587500561E-2</v>
      </c>
    </row>
    <row r="80" spans="1:17" x14ac:dyDescent="0.25">
      <c r="A80" s="154" t="s">
        <v>125</v>
      </c>
      <c r="B80" s="153">
        <v>1.1138372159919125</v>
      </c>
      <c r="C80" s="153">
        <v>0.76000817575618562</v>
      </c>
      <c r="D80" s="153">
        <v>0.73328738089919199</v>
      </c>
      <c r="E80" s="153">
        <v>1.5132126412997042</v>
      </c>
      <c r="F80" s="153">
        <v>1.2246020171688867</v>
      </c>
      <c r="G80" s="153">
        <v>1.1251961977088154</v>
      </c>
      <c r="H80" s="153">
        <v>1.0902656963047566</v>
      </c>
      <c r="I80" s="153">
        <v>0.99714265212290787</v>
      </c>
      <c r="J80" s="153">
        <v>1.1549891170156119</v>
      </c>
      <c r="K80" s="153">
        <v>0.94619100508180409</v>
      </c>
      <c r="L80" s="153">
        <v>1.1626748675495335</v>
      </c>
      <c r="M80" s="153">
        <v>0.85584633694391332</v>
      </c>
      <c r="N80" s="153">
        <v>0.79727954331481765</v>
      </c>
      <c r="O80" s="153">
        <v>0.68943207118798178</v>
      </c>
      <c r="P80" s="153">
        <v>0.63550522266520426</v>
      </c>
      <c r="Q80" s="153">
        <v>2.872891644684163</v>
      </c>
    </row>
    <row r="81" spans="1:17" x14ac:dyDescent="0.25">
      <c r="A81" s="154" t="s">
        <v>26</v>
      </c>
      <c r="B81" s="153">
        <v>100.23187958401468</v>
      </c>
      <c r="C81" s="153">
        <v>82.836897687574606</v>
      </c>
      <c r="D81" s="153">
        <v>72.698273516213021</v>
      </c>
      <c r="E81" s="153">
        <v>90.983433372020272</v>
      </c>
      <c r="F81" s="153">
        <v>62.643121984385004</v>
      </c>
      <c r="G81" s="153">
        <v>59.069597422091022</v>
      </c>
      <c r="H81" s="153">
        <v>64.995905467873797</v>
      </c>
      <c r="I81" s="153">
        <v>62.964738480938365</v>
      </c>
      <c r="J81" s="153">
        <v>62.767503018214654</v>
      </c>
      <c r="K81" s="153">
        <v>52.121367151550515</v>
      </c>
      <c r="L81" s="153">
        <v>57.181661414870348</v>
      </c>
      <c r="M81" s="153">
        <v>63.390387682242647</v>
      </c>
      <c r="N81" s="153">
        <v>63.496090434896018</v>
      </c>
      <c r="O81" s="153">
        <v>61.950272398165112</v>
      </c>
      <c r="P81" s="153">
        <v>59.413409793001506</v>
      </c>
      <c r="Q81" s="153">
        <v>56.523644770430224</v>
      </c>
    </row>
    <row r="82" spans="1:17" x14ac:dyDescent="0.25">
      <c r="A82" s="152" t="s">
        <v>120</v>
      </c>
      <c r="B82" s="151">
        <v>53.150361334591807</v>
      </c>
      <c r="C82" s="151">
        <v>52.102789862978852</v>
      </c>
      <c r="D82" s="151">
        <v>51.695045562450915</v>
      </c>
      <c r="E82" s="151">
        <v>56.147597554428387</v>
      </c>
      <c r="F82" s="151">
        <v>54.892520618796262</v>
      </c>
      <c r="G82" s="151">
        <v>51.295750058965275</v>
      </c>
      <c r="H82" s="151">
        <v>55.98365615222697</v>
      </c>
      <c r="I82" s="151">
        <v>53.542822425299541</v>
      </c>
      <c r="J82" s="151">
        <v>54.389364082851188</v>
      </c>
      <c r="K82" s="151">
        <v>43.9509548600805</v>
      </c>
      <c r="L82" s="151">
        <v>48.755900143740504</v>
      </c>
      <c r="M82" s="151">
        <v>53.303589293286159</v>
      </c>
      <c r="N82" s="151">
        <v>52.529663618786863</v>
      </c>
      <c r="O82" s="151">
        <v>51.7362593678506</v>
      </c>
      <c r="P82" s="151">
        <v>49.353629311238734</v>
      </c>
      <c r="Q82" s="151">
        <v>48.364844086238627</v>
      </c>
    </row>
    <row r="83" spans="1:17" x14ac:dyDescent="0.25">
      <c r="A83" s="150" t="s">
        <v>33</v>
      </c>
      <c r="B83" s="87">
        <v>21.27890295984615</v>
      </c>
      <c r="C83" s="87">
        <v>19.682701530624982</v>
      </c>
      <c r="D83" s="87">
        <v>20.993636960674351</v>
      </c>
      <c r="E83" s="87">
        <v>27.03147841420386</v>
      </c>
      <c r="F83" s="87">
        <v>24.969424842012643</v>
      </c>
      <c r="G83" s="87">
        <v>26.647793488957319</v>
      </c>
      <c r="H83" s="87">
        <v>27.669445986365247</v>
      </c>
      <c r="I83" s="87">
        <v>24.449137542076116</v>
      </c>
      <c r="J83" s="87">
        <v>24.321086545811411</v>
      </c>
      <c r="K83" s="87">
        <v>17.269761158200652</v>
      </c>
      <c r="L83" s="87">
        <v>23.213484722443809</v>
      </c>
      <c r="M83" s="87">
        <v>25.477445280973058</v>
      </c>
      <c r="N83" s="87">
        <v>24.887190092990195</v>
      </c>
      <c r="O83" s="87">
        <v>29.708699654214115</v>
      </c>
      <c r="P83" s="87">
        <v>27.607192970308063</v>
      </c>
      <c r="Q83" s="87">
        <v>28.80570673179156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0.18004211568597861</v>
      </c>
      <c r="C85" s="87">
        <v>0.22713203997857456</v>
      </c>
      <c r="D85" s="87">
        <v>0.16172051988904312</v>
      </c>
      <c r="E85" s="87">
        <v>0.11227638833683595</v>
      </c>
      <c r="F85" s="87">
        <v>0.13151171005986673</v>
      </c>
      <c r="G85" s="87">
        <v>2.2182760690101944E-2</v>
      </c>
      <c r="H85" s="87">
        <v>2.1379090219389094E-2</v>
      </c>
      <c r="I85" s="87">
        <v>2.0932041176528429E-2</v>
      </c>
      <c r="J85" s="87">
        <v>0.50528841161492632</v>
      </c>
      <c r="K85" s="87">
        <v>0.46404756972934136</v>
      </c>
      <c r="L85" s="87">
        <v>0.47326351185109283</v>
      </c>
      <c r="M85" s="87">
        <v>0.43993156741315742</v>
      </c>
      <c r="N85" s="87">
        <v>0.41149680067004768</v>
      </c>
      <c r="O85" s="87">
        <v>7.4314665026667531E-3</v>
      </c>
      <c r="P85" s="87">
        <v>6.846672201583047E-3</v>
      </c>
      <c r="Q85" s="87">
        <v>6.7312096631176044E-3</v>
      </c>
    </row>
    <row r="86" spans="1:17" x14ac:dyDescent="0.25">
      <c r="A86" s="150" t="s">
        <v>125</v>
      </c>
      <c r="B86" s="87">
        <v>0.46485984810886327</v>
      </c>
      <c r="C86" s="87">
        <v>0.33037054461109361</v>
      </c>
      <c r="D86" s="87">
        <v>0.30141250373311856</v>
      </c>
      <c r="E86" s="87">
        <v>0.42757042204616313</v>
      </c>
      <c r="F86" s="87">
        <v>0.32936600519447423</v>
      </c>
      <c r="G86" s="87">
        <v>0.33081185621885734</v>
      </c>
      <c r="H86" s="87">
        <v>0.30918104361358933</v>
      </c>
      <c r="I86" s="87">
        <v>0.27306835502501103</v>
      </c>
      <c r="J86" s="87">
        <v>0.30538331156260612</v>
      </c>
      <c r="K86" s="87">
        <v>0.23453830203332471</v>
      </c>
      <c r="L86" s="87">
        <v>0.25469150710079358</v>
      </c>
      <c r="M86" s="87">
        <v>0.18264447476515133</v>
      </c>
      <c r="N86" s="87">
        <v>0.14802845978488588</v>
      </c>
      <c r="O86" s="87">
        <v>0.13854573456529617</v>
      </c>
      <c r="P86" s="87">
        <v>0.12298560686561899</v>
      </c>
      <c r="Q86" s="87">
        <v>0.50581635164991345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1.2287242220083208</v>
      </c>
      <c r="F88" s="87">
        <v>0.827510542620983</v>
      </c>
      <c r="G88" s="87">
        <v>0.23748067820468588</v>
      </c>
      <c r="H88" s="87">
        <v>0.36550697920012865</v>
      </c>
      <c r="I88" s="87">
        <v>0.24181772895734888</v>
      </c>
      <c r="J88" s="87">
        <v>0.87653690695515074</v>
      </c>
      <c r="K88" s="87">
        <v>1.4877688873761521</v>
      </c>
      <c r="L88" s="87">
        <v>0.34549183534739969</v>
      </c>
      <c r="M88" s="87">
        <v>0.61744112567369758</v>
      </c>
      <c r="N88" s="87">
        <v>0.36975728456502721</v>
      </c>
      <c r="O88" s="87">
        <v>0.48324287030203772</v>
      </c>
      <c r="P88" s="87">
        <v>0.34639815952869601</v>
      </c>
      <c r="Q88" s="87">
        <v>0.22728867553802101</v>
      </c>
    </row>
    <row r="89" spans="1:17" x14ac:dyDescent="0.25">
      <c r="A89" s="150" t="s">
        <v>26</v>
      </c>
      <c r="B89" s="87">
        <v>31.22655641095082</v>
      </c>
      <c r="C89" s="87">
        <v>31.8625857477642</v>
      </c>
      <c r="D89" s="87">
        <v>30.238275578154401</v>
      </c>
      <c r="E89" s="87">
        <v>25.200383992016924</v>
      </c>
      <c r="F89" s="87">
        <v>25.229135893879032</v>
      </c>
      <c r="G89" s="87">
        <v>22.466634875874533</v>
      </c>
      <c r="H89" s="87">
        <v>25.630298887342917</v>
      </c>
      <c r="I89" s="87">
        <v>25.50801268022272</v>
      </c>
      <c r="J89" s="87">
        <v>26.063751832198108</v>
      </c>
      <c r="K89" s="87">
        <v>17.924598123128334</v>
      </c>
      <c r="L89" s="87">
        <v>17.949312597661205</v>
      </c>
      <c r="M89" s="87">
        <v>17.691375670166678</v>
      </c>
      <c r="N89" s="87">
        <v>14.104646380133417</v>
      </c>
      <c r="O89" s="87">
        <v>14.237285662681529</v>
      </c>
      <c r="P89" s="87">
        <v>13.102884886679362</v>
      </c>
      <c r="Q89" s="87">
        <v>13.197447267428728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2.9614913021521999E-2</v>
      </c>
      <c r="F91" s="87">
        <v>1.8277061813718198</v>
      </c>
      <c r="G91" s="87">
        <v>2.2618700662019944E-2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1.1798297045765023E-2</v>
      </c>
      <c r="O91" s="87">
        <v>1.1506677173149155E-2</v>
      </c>
      <c r="P91" s="87">
        <v>0.69626787704885063</v>
      </c>
      <c r="Q91" s="87">
        <v>0.22373799999752753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2.1175492027947538</v>
      </c>
      <c r="F92" s="87">
        <v>1.5778654436574353</v>
      </c>
      <c r="G92" s="87">
        <v>1.5682276983577506</v>
      </c>
      <c r="H92" s="87">
        <v>1.9878441654856971</v>
      </c>
      <c r="I92" s="87">
        <v>3.0498540778418128</v>
      </c>
      <c r="J92" s="87">
        <v>2.3173170747089777</v>
      </c>
      <c r="K92" s="87">
        <v>6.570240819612696</v>
      </c>
      <c r="L92" s="87">
        <v>6.5196559693361991</v>
      </c>
      <c r="M92" s="87">
        <v>8.8947511742944201</v>
      </c>
      <c r="N92" s="87">
        <v>12.596746303597527</v>
      </c>
      <c r="O92" s="87">
        <v>7.1495473024118041</v>
      </c>
      <c r="P92" s="87">
        <v>7.4710531386065568</v>
      </c>
      <c r="Q92" s="87">
        <v>5.3981158501697664</v>
      </c>
    </row>
    <row r="93" spans="1:17" x14ac:dyDescent="0.25">
      <c r="A93" s="149" t="s">
        <v>119</v>
      </c>
      <c r="B93" s="148">
        <v>13.394449361304382</v>
      </c>
      <c r="C93" s="148">
        <v>30.033121247000963</v>
      </c>
      <c r="D93" s="148">
        <v>39.972271752567593</v>
      </c>
      <c r="E93" s="148">
        <v>31.415484027343325</v>
      </c>
      <c r="F93" s="148">
        <v>57.824420293278422</v>
      </c>
      <c r="G93" s="148">
        <v>54.525782235776319</v>
      </c>
      <c r="H93" s="148">
        <v>59.996220431883501</v>
      </c>
      <c r="I93" s="148">
        <v>58.12129705932773</v>
      </c>
      <c r="J93" s="148">
        <v>57.939233555275052</v>
      </c>
      <c r="K93" s="148">
        <v>48.112031216815865</v>
      </c>
      <c r="L93" s="148">
        <v>52.783072075264954</v>
      </c>
      <c r="M93" s="148">
        <v>58.51420401437781</v>
      </c>
      <c r="N93" s="148">
        <v>58.611775786057819</v>
      </c>
      <c r="O93" s="148">
        <v>57.184866829075474</v>
      </c>
      <c r="P93" s="148">
        <v>54.843147501232181</v>
      </c>
      <c r="Q93" s="148">
        <v>52.175672095781749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</v>
      </c>
      <c r="C98" s="77">
        <f t="shared" si="0"/>
        <v>0.99999999999999978</v>
      </c>
      <c r="D98" s="77">
        <f t="shared" si="0"/>
        <v>1</v>
      </c>
      <c r="E98" s="77">
        <f t="shared" si="0"/>
        <v>1.0000000000000002</v>
      </c>
      <c r="F98" s="77">
        <f t="shared" si="0"/>
        <v>1</v>
      </c>
      <c r="G98" s="77">
        <f t="shared" si="0"/>
        <v>0.99999999999999989</v>
      </c>
      <c r="H98" s="77">
        <f t="shared" si="0"/>
        <v>0.99999999999999978</v>
      </c>
      <c r="I98" s="77">
        <f t="shared" si="0"/>
        <v>0.99999999999999989</v>
      </c>
      <c r="J98" s="77">
        <f t="shared" si="0"/>
        <v>0.99999999999999978</v>
      </c>
      <c r="K98" s="77">
        <f t="shared" si="0"/>
        <v>0.99999999999999978</v>
      </c>
      <c r="L98" s="77">
        <f t="shared" si="0"/>
        <v>1</v>
      </c>
      <c r="M98" s="77">
        <f t="shared" si="0"/>
        <v>1</v>
      </c>
      <c r="N98" s="77">
        <f t="shared" si="0"/>
        <v>0.99999999999999989</v>
      </c>
      <c r="O98" s="77">
        <f t="shared" si="0"/>
        <v>0.99999999999999967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1.602641581124433E-3</v>
      </c>
      <c r="C99" s="146">
        <f t="shared" si="1"/>
        <v>1.6026415811244326E-3</v>
      </c>
      <c r="D99" s="146">
        <f t="shared" si="1"/>
        <v>1.602641581124433E-3</v>
      </c>
      <c r="E99" s="146">
        <f t="shared" si="1"/>
        <v>1.6026415811244339E-3</v>
      </c>
      <c r="F99" s="146">
        <f t="shared" si="1"/>
        <v>1.602641581124433E-3</v>
      </c>
      <c r="G99" s="146">
        <f t="shared" si="1"/>
        <v>1.6026415811244328E-3</v>
      </c>
      <c r="H99" s="146">
        <f t="shared" si="1"/>
        <v>1.6026415811244326E-3</v>
      </c>
      <c r="I99" s="146">
        <f t="shared" si="1"/>
        <v>1.6026415811244328E-3</v>
      </c>
      <c r="J99" s="146">
        <f t="shared" si="1"/>
        <v>1.6026415811244326E-3</v>
      </c>
      <c r="K99" s="146">
        <f t="shared" si="1"/>
        <v>1.6026415811244326E-3</v>
      </c>
      <c r="L99" s="146">
        <f t="shared" si="1"/>
        <v>1.6026415811244328E-3</v>
      </c>
      <c r="M99" s="146">
        <f t="shared" si="1"/>
        <v>1.602641581124433E-3</v>
      </c>
      <c r="N99" s="146">
        <f t="shared" si="1"/>
        <v>1.6026415811244326E-3</v>
      </c>
      <c r="O99" s="146">
        <f t="shared" si="1"/>
        <v>1.6026415811244323E-3</v>
      </c>
      <c r="P99" s="146">
        <f t="shared" si="1"/>
        <v>1.6026415811244332E-3</v>
      </c>
      <c r="Q99" s="146">
        <f t="shared" si="1"/>
        <v>1.6026415811244328E-3</v>
      </c>
    </row>
    <row r="100" spans="1:17" x14ac:dyDescent="0.25">
      <c r="A100" s="76" t="s">
        <v>82</v>
      </c>
      <c r="B100" s="145">
        <f t="shared" ref="B100:Q100" si="2">IF(B$7=0,0,B$7/B$5)</f>
        <v>8.5474217659969756E-4</v>
      </c>
      <c r="C100" s="145">
        <f t="shared" si="2"/>
        <v>8.5474217659969745E-4</v>
      </c>
      <c r="D100" s="145">
        <f t="shared" si="2"/>
        <v>8.5474217659969756E-4</v>
      </c>
      <c r="E100" s="145">
        <f t="shared" si="2"/>
        <v>8.54742176599698E-4</v>
      </c>
      <c r="F100" s="145">
        <f t="shared" si="2"/>
        <v>8.5474217659969756E-4</v>
      </c>
      <c r="G100" s="145">
        <f t="shared" si="2"/>
        <v>8.5474217659969756E-4</v>
      </c>
      <c r="H100" s="145">
        <f t="shared" si="2"/>
        <v>8.5474217659969735E-4</v>
      </c>
      <c r="I100" s="145">
        <f t="shared" si="2"/>
        <v>8.5474217659969735E-4</v>
      </c>
      <c r="J100" s="145">
        <f t="shared" si="2"/>
        <v>8.5474217659969724E-4</v>
      </c>
      <c r="K100" s="145">
        <f t="shared" si="2"/>
        <v>8.5474217659969724E-4</v>
      </c>
      <c r="L100" s="145">
        <f t="shared" si="2"/>
        <v>8.5474217659969745E-4</v>
      </c>
      <c r="M100" s="145">
        <f t="shared" si="2"/>
        <v>8.5474217659969778E-4</v>
      </c>
      <c r="N100" s="145">
        <f t="shared" si="2"/>
        <v>8.5474217659969724E-4</v>
      </c>
      <c r="O100" s="145">
        <f t="shared" si="2"/>
        <v>8.5474217659969724E-4</v>
      </c>
      <c r="P100" s="145">
        <f t="shared" si="2"/>
        <v>8.5474217659969778E-4</v>
      </c>
      <c r="Q100" s="145">
        <f t="shared" si="2"/>
        <v>8.5474217659969735E-4</v>
      </c>
    </row>
    <row r="101" spans="1:17" x14ac:dyDescent="0.25">
      <c r="A101" s="76" t="s">
        <v>81</v>
      </c>
      <c r="B101" s="145">
        <f t="shared" ref="B101:Q101" si="3">IF(B$8=0,0,B$8/B$5)</f>
        <v>2.1368554414992438E-2</v>
      </c>
      <c r="C101" s="145">
        <f t="shared" si="3"/>
        <v>2.1368554414992438E-2</v>
      </c>
      <c r="D101" s="145">
        <f t="shared" si="3"/>
        <v>2.1368554414992438E-2</v>
      </c>
      <c r="E101" s="145">
        <f t="shared" si="3"/>
        <v>2.1368554414992452E-2</v>
      </c>
      <c r="F101" s="145">
        <f t="shared" si="3"/>
        <v>2.1368554414992438E-2</v>
      </c>
      <c r="G101" s="145">
        <f t="shared" si="3"/>
        <v>2.1368554414992434E-2</v>
      </c>
      <c r="H101" s="145">
        <f t="shared" si="3"/>
        <v>2.1368554414992431E-2</v>
      </c>
      <c r="I101" s="145">
        <f t="shared" si="3"/>
        <v>2.1368554414992434E-2</v>
      </c>
      <c r="J101" s="145">
        <f t="shared" si="3"/>
        <v>2.1368554414992434E-2</v>
      </c>
      <c r="K101" s="145">
        <f t="shared" si="3"/>
        <v>2.1368554414992431E-2</v>
      </c>
      <c r="L101" s="145">
        <f t="shared" si="3"/>
        <v>2.1368554414992434E-2</v>
      </c>
      <c r="M101" s="145">
        <f t="shared" si="3"/>
        <v>2.1368554414992434E-2</v>
      </c>
      <c r="N101" s="145">
        <f t="shared" si="3"/>
        <v>2.1368554414992431E-2</v>
      </c>
      <c r="O101" s="145">
        <f t="shared" si="3"/>
        <v>2.1368554414992431E-2</v>
      </c>
      <c r="P101" s="145">
        <f t="shared" si="3"/>
        <v>2.1368554414992441E-2</v>
      </c>
      <c r="Q101" s="145">
        <f t="shared" si="3"/>
        <v>2.1368554414992438E-2</v>
      </c>
    </row>
    <row r="102" spans="1:17" x14ac:dyDescent="0.25">
      <c r="A102" s="76" t="s">
        <v>80</v>
      </c>
      <c r="B102" s="145">
        <f t="shared" ref="B102:Q102" si="4">IF(B$9=0,0,B$9/B$5)</f>
        <v>5.3421386037481096E-4</v>
      </c>
      <c r="C102" s="145">
        <f t="shared" si="4"/>
        <v>5.3421386037481085E-4</v>
      </c>
      <c r="D102" s="145">
        <f t="shared" si="4"/>
        <v>5.3421386037481096E-4</v>
      </c>
      <c r="E102" s="145">
        <f t="shared" si="4"/>
        <v>5.3421386037481129E-4</v>
      </c>
      <c r="F102" s="145">
        <f t="shared" si="4"/>
        <v>5.3421386037481096E-4</v>
      </c>
      <c r="G102" s="145">
        <f t="shared" si="4"/>
        <v>5.3421386037481085E-4</v>
      </c>
      <c r="H102" s="145">
        <f t="shared" si="4"/>
        <v>5.3421386037481085E-4</v>
      </c>
      <c r="I102" s="145">
        <f t="shared" si="4"/>
        <v>5.3421386037481085E-4</v>
      </c>
      <c r="J102" s="145">
        <f t="shared" si="4"/>
        <v>5.3421386037481085E-4</v>
      </c>
      <c r="K102" s="145">
        <f t="shared" si="4"/>
        <v>5.3421386037481075E-4</v>
      </c>
      <c r="L102" s="145">
        <f t="shared" si="4"/>
        <v>5.3421386037481085E-4</v>
      </c>
      <c r="M102" s="145">
        <f t="shared" si="4"/>
        <v>5.3421386037481096E-4</v>
      </c>
      <c r="N102" s="145">
        <f t="shared" si="4"/>
        <v>5.3421386037481075E-4</v>
      </c>
      <c r="O102" s="145">
        <f t="shared" si="4"/>
        <v>5.3421386037481075E-4</v>
      </c>
      <c r="P102" s="145">
        <f t="shared" si="4"/>
        <v>5.3421386037481107E-4</v>
      </c>
      <c r="Q102" s="145">
        <f t="shared" si="4"/>
        <v>5.3421386037481096E-4</v>
      </c>
    </row>
    <row r="103" spans="1:17" x14ac:dyDescent="0.25">
      <c r="A103" s="129" t="s">
        <v>79</v>
      </c>
      <c r="B103" s="144">
        <f t="shared" ref="B103:Q103" si="5">IF(B$10=0,0,B$10/B$5)</f>
        <v>1.0684277207496219E-3</v>
      </c>
      <c r="C103" s="144">
        <f t="shared" si="5"/>
        <v>1.0684277207496217E-3</v>
      </c>
      <c r="D103" s="144">
        <f t="shared" si="5"/>
        <v>1.0684277207496219E-3</v>
      </c>
      <c r="E103" s="144">
        <f t="shared" si="5"/>
        <v>1.0684277207496226E-3</v>
      </c>
      <c r="F103" s="144">
        <f t="shared" si="5"/>
        <v>1.0684277207496219E-3</v>
      </c>
      <c r="G103" s="144">
        <f t="shared" si="5"/>
        <v>1.0684277207496217E-3</v>
      </c>
      <c r="H103" s="144">
        <f t="shared" si="5"/>
        <v>1.0684277207496217E-3</v>
      </c>
      <c r="I103" s="144">
        <f t="shared" si="5"/>
        <v>1.0684277207496217E-3</v>
      </c>
      <c r="J103" s="144">
        <f t="shared" si="5"/>
        <v>1.0684277207496217E-3</v>
      </c>
      <c r="K103" s="144">
        <f t="shared" si="5"/>
        <v>1.0684277207496213E-3</v>
      </c>
      <c r="L103" s="144">
        <f t="shared" si="5"/>
        <v>1.0684277207496217E-3</v>
      </c>
      <c r="M103" s="144">
        <f t="shared" si="5"/>
        <v>1.0684277207496217E-3</v>
      </c>
      <c r="N103" s="144">
        <f t="shared" si="5"/>
        <v>1.0684277207496215E-3</v>
      </c>
      <c r="O103" s="144">
        <f t="shared" si="5"/>
        <v>1.0684277207496215E-3</v>
      </c>
      <c r="P103" s="144">
        <f t="shared" si="5"/>
        <v>1.0684277207496221E-3</v>
      </c>
      <c r="Q103" s="144">
        <f t="shared" si="5"/>
        <v>1.0684277207496219E-3</v>
      </c>
    </row>
    <row r="104" spans="1:17" x14ac:dyDescent="0.25">
      <c r="A104" s="127" t="s">
        <v>117</v>
      </c>
      <c r="B104" s="143">
        <f t="shared" ref="B104:Q104" si="6">IF(B$15=0,0,B$15/B$5)</f>
        <v>9.9291710416429688E-2</v>
      </c>
      <c r="C104" s="143">
        <f t="shared" si="6"/>
        <v>9.9291710416429591E-2</v>
      </c>
      <c r="D104" s="143">
        <f t="shared" si="6"/>
        <v>9.9291710416429688E-2</v>
      </c>
      <c r="E104" s="143">
        <f t="shared" si="6"/>
        <v>9.9291710416429327E-2</v>
      </c>
      <c r="F104" s="143">
        <f t="shared" si="6"/>
        <v>9.9291710416429618E-2</v>
      </c>
      <c r="G104" s="143">
        <f t="shared" si="6"/>
        <v>9.929171041642966E-2</v>
      </c>
      <c r="H104" s="143">
        <f t="shared" si="6"/>
        <v>9.9291710416429743E-2</v>
      </c>
      <c r="I104" s="143">
        <f t="shared" si="6"/>
        <v>9.9291710416429674E-2</v>
      </c>
      <c r="J104" s="143">
        <f t="shared" si="6"/>
        <v>9.9291710416429757E-2</v>
      </c>
      <c r="K104" s="143">
        <f t="shared" si="6"/>
        <v>9.9291710416429674E-2</v>
      </c>
      <c r="L104" s="143">
        <f t="shared" si="6"/>
        <v>9.9291710416429813E-2</v>
      </c>
      <c r="M104" s="143">
        <f t="shared" si="6"/>
        <v>9.9291710416429771E-2</v>
      </c>
      <c r="N104" s="143">
        <f t="shared" si="6"/>
        <v>9.929171041642984E-2</v>
      </c>
      <c r="O104" s="143">
        <f t="shared" si="6"/>
        <v>9.9291710416429632E-2</v>
      </c>
      <c r="P104" s="143">
        <f t="shared" si="6"/>
        <v>9.9291710416429591E-2</v>
      </c>
      <c r="Q104" s="143">
        <f t="shared" si="6"/>
        <v>9.9291710416429771E-2</v>
      </c>
    </row>
    <row r="105" spans="1:17" x14ac:dyDescent="0.25">
      <c r="A105" s="127" t="s">
        <v>116</v>
      </c>
      <c r="B105" s="143">
        <f t="shared" ref="B105:Q105" si="7">IF(B$21=0,0,B$21/B$5)</f>
        <v>0.65155220375261136</v>
      </c>
      <c r="C105" s="143">
        <f t="shared" si="7"/>
        <v>0.65155220375261125</v>
      </c>
      <c r="D105" s="143">
        <f t="shared" si="7"/>
        <v>0.65155220375261136</v>
      </c>
      <c r="E105" s="143">
        <f t="shared" si="7"/>
        <v>0.65155220375261169</v>
      </c>
      <c r="F105" s="143">
        <f t="shared" si="7"/>
        <v>0.65155220375261147</v>
      </c>
      <c r="G105" s="143">
        <f t="shared" si="7"/>
        <v>0.65155220375261125</v>
      </c>
      <c r="H105" s="143">
        <f t="shared" si="7"/>
        <v>0.65155220375261114</v>
      </c>
      <c r="I105" s="143">
        <f t="shared" si="7"/>
        <v>0.65155220375261125</v>
      </c>
      <c r="J105" s="143">
        <f t="shared" si="7"/>
        <v>0.65155220375261114</v>
      </c>
      <c r="K105" s="143">
        <f t="shared" si="7"/>
        <v>0.65155220375261114</v>
      </c>
      <c r="L105" s="143">
        <f t="shared" si="7"/>
        <v>0.65155220375261125</v>
      </c>
      <c r="M105" s="143">
        <f t="shared" si="7"/>
        <v>0.65155220375261125</v>
      </c>
      <c r="N105" s="143">
        <f t="shared" si="7"/>
        <v>0.65155220375261114</v>
      </c>
      <c r="O105" s="143">
        <f t="shared" si="7"/>
        <v>0.65155220375261114</v>
      </c>
      <c r="P105" s="143">
        <f t="shared" si="7"/>
        <v>0.65155220375261147</v>
      </c>
      <c r="Q105" s="143">
        <f t="shared" si="7"/>
        <v>0.65155220375261136</v>
      </c>
    </row>
    <row r="106" spans="1:17" x14ac:dyDescent="0.25">
      <c r="A106" s="127" t="s">
        <v>113</v>
      </c>
      <c r="B106" s="143">
        <f t="shared" ref="B106:Q106" si="8">IF(B$27=0,0,B$27/B$5)</f>
        <v>0.14893756562464444</v>
      </c>
      <c r="C106" s="143">
        <f t="shared" si="8"/>
        <v>0.14893756562464444</v>
      </c>
      <c r="D106" s="143">
        <f t="shared" si="8"/>
        <v>0.14893756562464447</v>
      </c>
      <c r="E106" s="143">
        <f t="shared" si="8"/>
        <v>0.14893756562464452</v>
      </c>
      <c r="F106" s="143">
        <f t="shared" si="8"/>
        <v>0.14893756562464444</v>
      </c>
      <c r="G106" s="143">
        <f t="shared" si="8"/>
        <v>0.14893756562464441</v>
      </c>
      <c r="H106" s="143">
        <f t="shared" si="8"/>
        <v>0.14893756562464441</v>
      </c>
      <c r="I106" s="143">
        <f t="shared" si="8"/>
        <v>0.14893756562464441</v>
      </c>
      <c r="J106" s="143">
        <f t="shared" si="8"/>
        <v>0.14893756562464436</v>
      </c>
      <c r="K106" s="143">
        <f t="shared" si="8"/>
        <v>0.14893756562464439</v>
      </c>
      <c r="L106" s="143">
        <f t="shared" si="8"/>
        <v>0.14893756562464444</v>
      </c>
      <c r="M106" s="143">
        <f t="shared" si="8"/>
        <v>0.14893756562464444</v>
      </c>
      <c r="N106" s="143">
        <f t="shared" si="8"/>
        <v>0.14893756562464439</v>
      </c>
      <c r="O106" s="143">
        <f t="shared" si="8"/>
        <v>0.14893756562464441</v>
      </c>
      <c r="P106" s="143">
        <f t="shared" si="8"/>
        <v>0.14893756562464447</v>
      </c>
      <c r="Q106" s="143">
        <f t="shared" si="8"/>
        <v>0.14893756562464439</v>
      </c>
    </row>
    <row r="107" spans="1:17" x14ac:dyDescent="0.25">
      <c r="A107" s="142" t="s">
        <v>123</v>
      </c>
      <c r="B107" s="141">
        <f t="shared" ref="B107:Q107" si="9">IF(B$28=0,0,B$28/B$5)</f>
        <v>9.0186993826377834E-2</v>
      </c>
      <c r="C107" s="141">
        <f t="shared" si="9"/>
        <v>9.0076612388132582E-2</v>
      </c>
      <c r="D107" s="141">
        <f t="shared" si="9"/>
        <v>8.9987355317904361E-2</v>
      </c>
      <c r="E107" s="141">
        <f t="shared" si="9"/>
        <v>9.029518094612124E-2</v>
      </c>
      <c r="F107" s="141">
        <f t="shared" si="9"/>
        <v>9.0224000858601008E-2</v>
      </c>
      <c r="G107" s="141">
        <f t="shared" si="9"/>
        <v>8.9990002560445398E-2</v>
      </c>
      <c r="H107" s="141">
        <f t="shared" si="9"/>
        <v>8.9917503440974503E-2</v>
      </c>
      <c r="I107" s="141">
        <f t="shared" si="9"/>
        <v>8.9891105182881473E-2</v>
      </c>
      <c r="J107" s="141">
        <f t="shared" si="9"/>
        <v>9.0944619511406519E-2</v>
      </c>
      <c r="K107" s="141">
        <f t="shared" si="9"/>
        <v>9.1118720544338422E-2</v>
      </c>
      <c r="L107" s="141">
        <f t="shared" si="9"/>
        <v>9.1228408357013263E-2</v>
      </c>
      <c r="M107" s="141">
        <f t="shared" si="9"/>
        <v>9.0909512565589976E-2</v>
      </c>
      <c r="N107" s="141">
        <f t="shared" si="9"/>
        <v>9.0975480328310043E-2</v>
      </c>
      <c r="O107" s="141">
        <f t="shared" si="9"/>
        <v>8.9727093885815984E-2</v>
      </c>
      <c r="P107" s="141">
        <f t="shared" si="9"/>
        <v>8.9713937005113847E-2</v>
      </c>
      <c r="Q107" s="141">
        <f t="shared" si="9"/>
        <v>9.0917278088120543E-2</v>
      </c>
    </row>
    <row r="108" spans="1:17" x14ac:dyDescent="0.25">
      <c r="A108" s="142" t="s">
        <v>122</v>
      </c>
      <c r="B108" s="141">
        <f t="shared" ref="B108:Q108" si="10">IF(B$33=0,0,B$33/B$5)</f>
        <v>5.8750571798266607E-2</v>
      </c>
      <c r="C108" s="141">
        <f t="shared" si="10"/>
        <v>5.8860953236511859E-2</v>
      </c>
      <c r="D108" s="141">
        <f t="shared" si="10"/>
        <v>5.8950210306740101E-2</v>
      </c>
      <c r="E108" s="141">
        <f t="shared" si="10"/>
        <v>5.8642384678523278E-2</v>
      </c>
      <c r="F108" s="141">
        <f t="shared" si="10"/>
        <v>5.8713564766043426E-2</v>
      </c>
      <c r="G108" s="141">
        <f t="shared" si="10"/>
        <v>5.8947563064199009E-2</v>
      </c>
      <c r="H108" s="141">
        <f t="shared" si="10"/>
        <v>5.9020062183669897E-2</v>
      </c>
      <c r="I108" s="141">
        <f t="shared" si="10"/>
        <v>5.9046460441762934E-2</v>
      </c>
      <c r="J108" s="141">
        <f t="shared" si="10"/>
        <v>5.7992946113237853E-2</v>
      </c>
      <c r="K108" s="141">
        <f t="shared" si="10"/>
        <v>5.7818845080305971E-2</v>
      </c>
      <c r="L108" s="141">
        <f t="shared" si="10"/>
        <v>5.7709157267631178E-2</v>
      </c>
      <c r="M108" s="141">
        <f t="shared" si="10"/>
        <v>5.8028053059054466E-2</v>
      </c>
      <c r="N108" s="141">
        <f t="shared" si="10"/>
        <v>5.7962085296334349E-2</v>
      </c>
      <c r="O108" s="141">
        <f t="shared" si="10"/>
        <v>5.921047173882843E-2</v>
      </c>
      <c r="P108" s="141">
        <f t="shared" si="10"/>
        <v>5.9223628619530622E-2</v>
      </c>
      <c r="Q108" s="141">
        <f t="shared" si="10"/>
        <v>5.8020287536523857E-2</v>
      </c>
    </row>
    <row r="109" spans="1:17" x14ac:dyDescent="0.25">
      <c r="A109" s="127" t="s">
        <v>112</v>
      </c>
      <c r="B109" s="143">
        <f t="shared" ref="B109:Q109" si="11">IF(B$34=0,0,B$34/B$5)</f>
        <v>7.4789940452473544E-2</v>
      </c>
      <c r="C109" s="143">
        <f t="shared" si="11"/>
        <v>7.478994045247353E-2</v>
      </c>
      <c r="D109" s="143">
        <f t="shared" si="11"/>
        <v>7.4789940452473544E-2</v>
      </c>
      <c r="E109" s="143">
        <f t="shared" si="11"/>
        <v>7.4789940452473599E-2</v>
      </c>
      <c r="F109" s="143">
        <f t="shared" si="11"/>
        <v>7.4789940452473544E-2</v>
      </c>
      <c r="G109" s="143">
        <f t="shared" si="11"/>
        <v>7.4789940452473544E-2</v>
      </c>
      <c r="H109" s="143">
        <f t="shared" si="11"/>
        <v>7.478994045247353E-2</v>
      </c>
      <c r="I109" s="143">
        <f t="shared" si="11"/>
        <v>7.478994045247353E-2</v>
      </c>
      <c r="J109" s="143">
        <f t="shared" si="11"/>
        <v>7.4789940452473516E-2</v>
      </c>
      <c r="K109" s="143">
        <f t="shared" si="11"/>
        <v>7.4789940452473502E-2</v>
      </c>
      <c r="L109" s="143">
        <f t="shared" si="11"/>
        <v>7.4789940452473516E-2</v>
      </c>
      <c r="M109" s="143">
        <f t="shared" si="11"/>
        <v>7.4789940452473558E-2</v>
      </c>
      <c r="N109" s="143">
        <f t="shared" si="11"/>
        <v>7.478994045247353E-2</v>
      </c>
      <c r="O109" s="143">
        <f t="shared" si="11"/>
        <v>7.4789940452473516E-2</v>
      </c>
      <c r="P109" s="143">
        <f t="shared" si="11"/>
        <v>7.4789940452473544E-2</v>
      </c>
      <c r="Q109" s="143">
        <f t="shared" si="11"/>
        <v>7.478994045247353E-2</v>
      </c>
    </row>
    <row r="110" spans="1:17" x14ac:dyDescent="0.25">
      <c r="A110" s="142" t="s">
        <v>121</v>
      </c>
      <c r="B110" s="141">
        <f t="shared" ref="B110:Q110" si="12">IF(B$35=0,0,B$35/B$5)</f>
        <v>4.5230955675942625E-2</v>
      </c>
      <c r="C110" s="141">
        <f t="shared" si="12"/>
        <v>3.7860383106021987E-2</v>
      </c>
      <c r="D110" s="141">
        <f t="shared" si="12"/>
        <v>3.3380168425828284E-2</v>
      </c>
      <c r="E110" s="141">
        <f t="shared" si="12"/>
        <v>3.8506910998814571E-2</v>
      </c>
      <c r="F110" s="141">
        <f t="shared" si="12"/>
        <v>2.7196603746591531E-2</v>
      </c>
      <c r="G110" s="141">
        <f t="shared" si="12"/>
        <v>2.7141702110314803E-2</v>
      </c>
      <c r="H110" s="141">
        <f t="shared" si="12"/>
        <v>2.7169426321120901E-2</v>
      </c>
      <c r="I110" s="141">
        <f t="shared" si="12"/>
        <v>2.726150966277931E-2</v>
      </c>
      <c r="J110" s="141">
        <f t="shared" si="12"/>
        <v>2.7695966845037431E-2</v>
      </c>
      <c r="K110" s="141">
        <f t="shared" si="12"/>
        <v>2.8023384290277349E-2</v>
      </c>
      <c r="L110" s="141">
        <f t="shared" si="12"/>
        <v>2.7992560761514171E-2</v>
      </c>
      <c r="M110" s="141">
        <f t="shared" si="12"/>
        <v>2.7928246876652699E-2</v>
      </c>
      <c r="N110" s="141">
        <f t="shared" si="12"/>
        <v>2.8101149930446507E-2</v>
      </c>
      <c r="O110" s="141">
        <f t="shared" si="12"/>
        <v>2.7319242872106863E-2</v>
      </c>
      <c r="P110" s="141">
        <f t="shared" si="12"/>
        <v>2.7355768784999054E-2</v>
      </c>
      <c r="Q110" s="141">
        <f t="shared" si="12"/>
        <v>2.7786789721275986E-2</v>
      </c>
    </row>
    <row r="111" spans="1:17" x14ac:dyDescent="0.25">
      <c r="A111" s="142" t="s">
        <v>120</v>
      </c>
      <c r="B111" s="141">
        <f t="shared" ref="B111:Q111" si="13">IF(B$39=0,0,B$39/B$5)</f>
        <v>2.3609214679954065E-2</v>
      </c>
      <c r="C111" s="141">
        <f t="shared" si="13"/>
        <v>2.3426208343614537E-2</v>
      </c>
      <c r="D111" s="141">
        <f t="shared" si="13"/>
        <v>2.3352707533608706E-2</v>
      </c>
      <c r="E111" s="141">
        <f t="shared" si="13"/>
        <v>2.3265569221853535E-2</v>
      </c>
      <c r="F111" s="141">
        <f t="shared" si="13"/>
        <v>2.3177689132664145E-2</v>
      </c>
      <c r="G111" s="141">
        <f t="shared" si="13"/>
        <v>2.3096926228036014E-2</v>
      </c>
      <c r="H111" s="141">
        <f t="shared" si="13"/>
        <v>2.2986491859115797E-2</v>
      </c>
      <c r="I111" s="141">
        <f t="shared" si="13"/>
        <v>2.278983026661555E-2</v>
      </c>
      <c r="J111" s="141">
        <f t="shared" si="13"/>
        <v>2.2802842112342361E-2</v>
      </c>
      <c r="K111" s="141">
        <f t="shared" si="13"/>
        <v>2.2326397246438274E-2</v>
      </c>
      <c r="L111" s="141">
        <f t="shared" si="13"/>
        <v>2.2470666398709718E-2</v>
      </c>
      <c r="M111" s="141">
        <f t="shared" si="13"/>
        <v>2.2338989118489208E-2</v>
      </c>
      <c r="N111" s="141">
        <f t="shared" si="13"/>
        <v>2.2066894886581569E-2</v>
      </c>
      <c r="O111" s="141">
        <f t="shared" si="13"/>
        <v>2.2548025421169012E-2</v>
      </c>
      <c r="P111" s="141">
        <f t="shared" si="13"/>
        <v>2.246757142378334E-2</v>
      </c>
      <c r="Q111" s="141">
        <f t="shared" si="13"/>
        <v>2.2610785611650516E-2</v>
      </c>
    </row>
    <row r="112" spans="1:17" x14ac:dyDescent="0.25">
      <c r="A112" s="140" t="s">
        <v>119</v>
      </c>
      <c r="B112" s="139">
        <f t="shared" ref="B112:Q112" si="14">IF(B$50=0,0,B$50/B$5)</f>
        <v>5.9497700965768551E-3</v>
      </c>
      <c r="C112" s="139">
        <f t="shared" si="14"/>
        <v>1.3503349002837004E-2</v>
      </c>
      <c r="D112" s="139">
        <f t="shared" si="14"/>
        <v>1.8057064493036564E-2</v>
      </c>
      <c r="E112" s="139">
        <f t="shared" si="14"/>
        <v>1.30174602318055E-2</v>
      </c>
      <c r="F112" s="139">
        <f t="shared" si="14"/>
        <v>2.4415647573217868E-2</v>
      </c>
      <c r="G112" s="139">
        <f t="shared" si="14"/>
        <v>2.4551312114122727E-2</v>
      </c>
      <c r="H112" s="139">
        <f t="shared" si="14"/>
        <v>2.4634022272236822E-2</v>
      </c>
      <c r="I112" s="139">
        <f t="shared" si="14"/>
        <v>2.4738600523078674E-2</v>
      </c>
      <c r="J112" s="139">
        <f t="shared" si="14"/>
        <v>2.4291131495093727E-2</v>
      </c>
      <c r="K112" s="139">
        <f t="shared" si="14"/>
        <v>2.4440158915757886E-2</v>
      </c>
      <c r="L112" s="139">
        <f t="shared" si="14"/>
        <v>2.4326713292249637E-2</v>
      </c>
      <c r="M112" s="139">
        <f t="shared" si="14"/>
        <v>2.4522704457331641E-2</v>
      </c>
      <c r="N112" s="139">
        <f t="shared" si="14"/>
        <v>2.4621895635445444E-2</v>
      </c>
      <c r="O112" s="139">
        <f t="shared" si="14"/>
        <v>2.4922672159197648E-2</v>
      </c>
      <c r="P112" s="139">
        <f t="shared" si="14"/>
        <v>2.4966600243691149E-2</v>
      </c>
      <c r="Q112" s="139">
        <f t="shared" si="14"/>
        <v>2.4392365119547017E-2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0.99999999999999978</v>
      </c>
      <c r="C115" s="77">
        <f t="shared" si="15"/>
        <v>1</v>
      </c>
      <c r="D115" s="77">
        <f t="shared" si="15"/>
        <v>0.99999999999999989</v>
      </c>
      <c r="E115" s="77">
        <f t="shared" si="15"/>
        <v>1</v>
      </c>
      <c r="F115" s="77">
        <f t="shared" si="15"/>
        <v>0.99999999999999978</v>
      </c>
      <c r="G115" s="77">
        <f t="shared" si="15"/>
        <v>1.0000000000000002</v>
      </c>
      <c r="H115" s="77">
        <f t="shared" si="15"/>
        <v>0.99999999999999989</v>
      </c>
      <c r="I115" s="77">
        <f t="shared" si="15"/>
        <v>1</v>
      </c>
      <c r="J115" s="77">
        <f t="shared" si="15"/>
        <v>1</v>
      </c>
      <c r="K115" s="77">
        <f t="shared" si="15"/>
        <v>0.99999999999999989</v>
      </c>
      <c r="L115" s="77">
        <f t="shared" si="15"/>
        <v>1</v>
      </c>
      <c r="M115" s="77">
        <f t="shared" si="15"/>
        <v>1</v>
      </c>
      <c r="N115" s="77">
        <f t="shared" si="15"/>
        <v>1</v>
      </c>
      <c r="O115" s="77">
        <f t="shared" si="15"/>
        <v>1</v>
      </c>
      <c r="P115" s="77">
        <f t="shared" si="15"/>
        <v>1</v>
      </c>
      <c r="Q115" s="77">
        <f t="shared" si="15"/>
        <v>1.0000000000000002</v>
      </c>
    </row>
    <row r="116" spans="1:17" x14ac:dyDescent="0.25">
      <c r="A116" s="132" t="s">
        <v>83</v>
      </c>
      <c r="B116" s="146">
        <f t="shared" ref="B116:Q116" si="16">IF(B$54=0,0,B$54/B$53)</f>
        <v>3.1415682345697139E-3</v>
      </c>
      <c r="C116" s="146">
        <f t="shared" si="16"/>
        <v>3.1415682345697169E-3</v>
      </c>
      <c r="D116" s="146">
        <f t="shared" si="16"/>
        <v>3.1415682345697139E-3</v>
      </c>
      <c r="E116" s="146">
        <f t="shared" si="16"/>
        <v>3.1415682345697147E-3</v>
      </c>
      <c r="F116" s="146">
        <f t="shared" si="16"/>
        <v>3.1415682345697147E-3</v>
      </c>
      <c r="G116" s="146">
        <f t="shared" si="16"/>
        <v>3.1415682345697147E-3</v>
      </c>
      <c r="H116" s="146">
        <f t="shared" si="16"/>
        <v>3.1415682345697134E-3</v>
      </c>
      <c r="I116" s="146">
        <f t="shared" si="16"/>
        <v>3.1415682345697143E-3</v>
      </c>
      <c r="J116" s="146">
        <f t="shared" si="16"/>
        <v>3.1415682345697139E-3</v>
      </c>
      <c r="K116" s="146">
        <f t="shared" si="16"/>
        <v>3.1415682345697113E-3</v>
      </c>
      <c r="L116" s="146">
        <f t="shared" si="16"/>
        <v>3.1415682345697126E-3</v>
      </c>
      <c r="M116" s="146">
        <f t="shared" si="16"/>
        <v>3.1415682345697134E-3</v>
      </c>
      <c r="N116" s="146">
        <f t="shared" si="16"/>
        <v>3.1415682345697143E-3</v>
      </c>
      <c r="O116" s="146">
        <f t="shared" si="16"/>
        <v>3.1415682345697143E-3</v>
      </c>
      <c r="P116" s="146">
        <f t="shared" si="16"/>
        <v>3.1415682345697156E-3</v>
      </c>
      <c r="Q116" s="146">
        <f t="shared" si="16"/>
        <v>3.1415682345697156E-3</v>
      </c>
    </row>
    <row r="117" spans="1:17" x14ac:dyDescent="0.25">
      <c r="A117" s="76" t="s">
        <v>82</v>
      </c>
      <c r="B117" s="145">
        <f t="shared" ref="B117:Q117" si="17">IF(B$55=0,0,B$55/B$53)</f>
        <v>2.3212860349959858E-3</v>
      </c>
      <c r="C117" s="145">
        <f t="shared" si="17"/>
        <v>2.3212860349959867E-3</v>
      </c>
      <c r="D117" s="145">
        <f t="shared" si="17"/>
        <v>2.3212860349959871E-3</v>
      </c>
      <c r="E117" s="145">
        <f t="shared" si="17"/>
        <v>2.321286034995988E-3</v>
      </c>
      <c r="F117" s="145">
        <f t="shared" si="17"/>
        <v>2.3212860349959867E-3</v>
      </c>
      <c r="G117" s="145">
        <f t="shared" si="17"/>
        <v>2.3212860349959858E-3</v>
      </c>
      <c r="H117" s="145">
        <f t="shared" si="17"/>
        <v>2.3212860349959858E-3</v>
      </c>
      <c r="I117" s="145">
        <f t="shared" si="17"/>
        <v>2.321286034995988E-3</v>
      </c>
      <c r="J117" s="145">
        <f t="shared" si="17"/>
        <v>2.3212860349959858E-3</v>
      </c>
      <c r="K117" s="145">
        <f t="shared" si="17"/>
        <v>2.3212860349959862E-3</v>
      </c>
      <c r="L117" s="145">
        <f t="shared" si="17"/>
        <v>2.3212860349959854E-3</v>
      </c>
      <c r="M117" s="145">
        <f t="shared" si="17"/>
        <v>2.3212860349959854E-3</v>
      </c>
      <c r="N117" s="145">
        <f t="shared" si="17"/>
        <v>2.3212860349959858E-3</v>
      </c>
      <c r="O117" s="145">
        <f t="shared" si="17"/>
        <v>2.3212860349959858E-3</v>
      </c>
      <c r="P117" s="145">
        <f t="shared" si="17"/>
        <v>2.3212860349959875E-3</v>
      </c>
      <c r="Q117" s="145">
        <f t="shared" si="17"/>
        <v>2.3212860349959875E-3</v>
      </c>
    </row>
    <row r="118" spans="1:17" x14ac:dyDescent="0.25">
      <c r="A118" s="76" t="s">
        <v>81</v>
      </c>
      <c r="B118" s="145">
        <f t="shared" ref="B118:Q118" si="18">IF(B$56=0,0,B$56/B$53)</f>
        <v>5.8032150874899678E-2</v>
      </c>
      <c r="C118" s="145">
        <f t="shared" si="18"/>
        <v>5.8032150874899692E-2</v>
      </c>
      <c r="D118" s="145">
        <f t="shared" si="18"/>
        <v>5.8032150874899664E-2</v>
      </c>
      <c r="E118" s="145">
        <f t="shared" si="18"/>
        <v>5.8032150874899706E-2</v>
      </c>
      <c r="F118" s="145">
        <f t="shared" si="18"/>
        <v>5.8032150874899643E-2</v>
      </c>
      <c r="G118" s="145">
        <f t="shared" si="18"/>
        <v>5.8032150874899685E-2</v>
      </c>
      <c r="H118" s="145">
        <f t="shared" si="18"/>
        <v>5.8032150874899664E-2</v>
      </c>
      <c r="I118" s="145">
        <f t="shared" si="18"/>
        <v>5.8032150874899664E-2</v>
      </c>
      <c r="J118" s="145">
        <f t="shared" si="18"/>
        <v>5.8032150874899657E-2</v>
      </c>
      <c r="K118" s="145">
        <f t="shared" si="18"/>
        <v>5.8032150874899643E-2</v>
      </c>
      <c r="L118" s="145">
        <f t="shared" si="18"/>
        <v>5.8032150874899643E-2</v>
      </c>
      <c r="M118" s="145">
        <f t="shared" si="18"/>
        <v>5.8032150874899685E-2</v>
      </c>
      <c r="N118" s="145">
        <f t="shared" si="18"/>
        <v>5.803215087489965E-2</v>
      </c>
      <c r="O118" s="145">
        <f t="shared" si="18"/>
        <v>5.8032150874899657E-2</v>
      </c>
      <c r="P118" s="145">
        <f t="shared" si="18"/>
        <v>5.8032150874899671E-2</v>
      </c>
      <c r="Q118" s="145">
        <f t="shared" si="18"/>
        <v>5.8032150874899664E-2</v>
      </c>
    </row>
    <row r="119" spans="1:17" x14ac:dyDescent="0.25">
      <c r="A119" s="76" t="s">
        <v>80</v>
      </c>
      <c r="B119" s="145">
        <f t="shared" ref="B119:Q119" si="19">IF(B$57=0,0,B$57/B$53)</f>
        <v>1.4508037718724918E-3</v>
      </c>
      <c r="C119" s="145">
        <f t="shared" si="19"/>
        <v>1.450803771872492E-3</v>
      </c>
      <c r="D119" s="145">
        <f t="shared" si="19"/>
        <v>1.4508037718724916E-3</v>
      </c>
      <c r="E119" s="145">
        <f t="shared" si="19"/>
        <v>1.4508037718724924E-3</v>
      </c>
      <c r="F119" s="145">
        <f t="shared" si="19"/>
        <v>1.4508037718724913E-3</v>
      </c>
      <c r="G119" s="145">
        <f t="shared" si="19"/>
        <v>1.4508037718724913E-3</v>
      </c>
      <c r="H119" s="145">
        <f t="shared" si="19"/>
        <v>1.4508037718724907E-3</v>
      </c>
      <c r="I119" s="145">
        <f t="shared" si="19"/>
        <v>1.450803771872492E-3</v>
      </c>
      <c r="J119" s="145">
        <f t="shared" si="19"/>
        <v>1.4508037718724907E-3</v>
      </c>
      <c r="K119" s="145">
        <f t="shared" si="19"/>
        <v>1.4508037718724911E-3</v>
      </c>
      <c r="L119" s="145">
        <f t="shared" si="19"/>
        <v>1.4508037718724909E-3</v>
      </c>
      <c r="M119" s="145">
        <f t="shared" si="19"/>
        <v>1.4508037718724907E-3</v>
      </c>
      <c r="N119" s="145">
        <f t="shared" si="19"/>
        <v>1.4508037718724911E-3</v>
      </c>
      <c r="O119" s="145">
        <f t="shared" si="19"/>
        <v>1.4508037718724913E-3</v>
      </c>
      <c r="P119" s="145">
        <f t="shared" si="19"/>
        <v>1.450803771872492E-3</v>
      </c>
      <c r="Q119" s="145">
        <f t="shared" si="19"/>
        <v>1.4508037718724916E-3</v>
      </c>
    </row>
    <row r="120" spans="1:17" x14ac:dyDescent="0.25">
      <c r="A120" s="129" t="s">
        <v>79</v>
      </c>
      <c r="B120" s="144">
        <f t="shared" ref="B120:Q120" si="20">IF(B$58=0,0,B$58/B$53)</f>
        <v>2.0943788230464765E-3</v>
      </c>
      <c r="C120" s="144">
        <f t="shared" si="20"/>
        <v>2.0943788230464765E-3</v>
      </c>
      <c r="D120" s="144">
        <f t="shared" si="20"/>
        <v>2.0943788230464752E-3</v>
      </c>
      <c r="E120" s="144">
        <f t="shared" si="20"/>
        <v>2.0943788230464756E-3</v>
      </c>
      <c r="F120" s="144">
        <f t="shared" si="20"/>
        <v>2.0943788230464756E-3</v>
      </c>
      <c r="G120" s="144">
        <f t="shared" si="20"/>
        <v>2.0943788230464765E-3</v>
      </c>
      <c r="H120" s="144">
        <f t="shared" si="20"/>
        <v>2.0943788230464748E-3</v>
      </c>
      <c r="I120" s="144">
        <f t="shared" si="20"/>
        <v>2.0943788230464778E-3</v>
      </c>
      <c r="J120" s="144">
        <f t="shared" si="20"/>
        <v>2.0943788230464761E-3</v>
      </c>
      <c r="K120" s="144">
        <f t="shared" si="20"/>
        <v>2.0943788230464752E-3</v>
      </c>
      <c r="L120" s="144">
        <f t="shared" si="20"/>
        <v>2.0943788230464752E-3</v>
      </c>
      <c r="M120" s="144">
        <f t="shared" si="20"/>
        <v>2.0943788230464752E-3</v>
      </c>
      <c r="N120" s="144">
        <f t="shared" si="20"/>
        <v>2.0943788230464756E-3</v>
      </c>
      <c r="O120" s="144">
        <f t="shared" si="20"/>
        <v>2.0943788230464756E-3</v>
      </c>
      <c r="P120" s="144">
        <f t="shared" si="20"/>
        <v>2.0943788230464774E-3</v>
      </c>
      <c r="Q120" s="144">
        <f t="shared" si="20"/>
        <v>2.0943788230464765E-3</v>
      </c>
    </row>
    <row r="121" spans="1:17" x14ac:dyDescent="0.25">
      <c r="A121" s="127" t="s">
        <v>115</v>
      </c>
      <c r="B121" s="143">
        <f t="shared" ref="B121:Q121" si="21">IF(B$63=0,0,B$63/B$53)</f>
        <v>0.15485248047065481</v>
      </c>
      <c r="C121" s="143">
        <f t="shared" si="21"/>
        <v>0.15485248047065453</v>
      </c>
      <c r="D121" s="143">
        <f t="shared" si="21"/>
        <v>0.1548524804706547</v>
      </c>
      <c r="E121" s="143">
        <f t="shared" si="21"/>
        <v>0.15485248047065436</v>
      </c>
      <c r="F121" s="143">
        <f t="shared" si="21"/>
        <v>0.15485248047065475</v>
      </c>
      <c r="G121" s="143">
        <f t="shared" si="21"/>
        <v>0.15485248047065484</v>
      </c>
      <c r="H121" s="143">
        <f t="shared" si="21"/>
        <v>0.15485248047065495</v>
      </c>
      <c r="I121" s="143">
        <f t="shared" si="21"/>
        <v>0.15485248047065481</v>
      </c>
      <c r="J121" s="143">
        <f t="shared" si="21"/>
        <v>0.15485248047065514</v>
      </c>
      <c r="K121" s="143">
        <f t="shared" si="21"/>
        <v>0.15485248047065492</v>
      </c>
      <c r="L121" s="143">
        <f t="shared" si="21"/>
        <v>0.15485248047065511</v>
      </c>
      <c r="M121" s="143">
        <f t="shared" si="21"/>
        <v>0.15485248047065489</v>
      </c>
      <c r="N121" s="143">
        <f t="shared" si="21"/>
        <v>0.15485248047065506</v>
      </c>
      <c r="O121" s="143">
        <f t="shared" si="21"/>
        <v>0.15485248047065478</v>
      </c>
      <c r="P121" s="143">
        <f t="shared" si="21"/>
        <v>0.15485248047065486</v>
      </c>
      <c r="Q121" s="143">
        <f t="shared" si="21"/>
        <v>0.15485248047065484</v>
      </c>
    </row>
    <row r="122" spans="1:17" x14ac:dyDescent="0.25">
      <c r="A122" s="127" t="s">
        <v>114</v>
      </c>
      <c r="B122" s="143">
        <f t="shared" ref="B122:Q122" si="22">IF(B$69=0,0,B$69/B$53)</f>
        <v>0.42526861708064828</v>
      </c>
      <c r="C122" s="143">
        <f t="shared" si="22"/>
        <v>0.4252686170806485</v>
      </c>
      <c r="D122" s="143">
        <f t="shared" si="22"/>
        <v>0.4252686170806485</v>
      </c>
      <c r="E122" s="143">
        <f t="shared" si="22"/>
        <v>0.42526861708064861</v>
      </c>
      <c r="F122" s="143">
        <f t="shared" si="22"/>
        <v>0.42526861708064834</v>
      </c>
      <c r="G122" s="143">
        <f t="shared" si="22"/>
        <v>0.42526861708064845</v>
      </c>
      <c r="H122" s="143">
        <f t="shared" si="22"/>
        <v>0.42526861708064828</v>
      </c>
      <c r="I122" s="143">
        <f t="shared" si="22"/>
        <v>0.4252686170806485</v>
      </c>
      <c r="J122" s="143">
        <f t="shared" si="22"/>
        <v>0.42526861708064828</v>
      </c>
      <c r="K122" s="143">
        <f t="shared" si="22"/>
        <v>0.42526861708064828</v>
      </c>
      <c r="L122" s="143">
        <f t="shared" si="22"/>
        <v>0.42526861708064817</v>
      </c>
      <c r="M122" s="143">
        <f t="shared" si="22"/>
        <v>0.42526861708064828</v>
      </c>
      <c r="N122" s="143">
        <f t="shared" si="22"/>
        <v>0.42526861708064834</v>
      </c>
      <c r="O122" s="143">
        <f t="shared" si="22"/>
        <v>0.42526861708064834</v>
      </c>
      <c r="P122" s="143">
        <f t="shared" si="22"/>
        <v>0.4252686170806485</v>
      </c>
      <c r="Q122" s="143">
        <f t="shared" si="22"/>
        <v>0.42526861708064856</v>
      </c>
    </row>
    <row r="123" spans="1:17" x14ac:dyDescent="0.25">
      <c r="A123" s="127" t="s">
        <v>113</v>
      </c>
      <c r="B123" s="143">
        <f t="shared" ref="B123:Q123" si="23">IF(B$70=0,0,B$70/B$53)</f>
        <v>0.23227872070598204</v>
      </c>
      <c r="C123" s="143">
        <f t="shared" si="23"/>
        <v>0.23227872070598218</v>
      </c>
      <c r="D123" s="143">
        <f t="shared" si="23"/>
        <v>0.23227872070598202</v>
      </c>
      <c r="E123" s="143">
        <f t="shared" si="23"/>
        <v>0.23227872070598238</v>
      </c>
      <c r="F123" s="143">
        <f t="shared" si="23"/>
        <v>0.23227872070598199</v>
      </c>
      <c r="G123" s="143">
        <f t="shared" si="23"/>
        <v>0.23227872070598229</v>
      </c>
      <c r="H123" s="143">
        <f t="shared" si="23"/>
        <v>0.23227872070598213</v>
      </c>
      <c r="I123" s="143">
        <f t="shared" si="23"/>
        <v>0.23227872070598207</v>
      </c>
      <c r="J123" s="143">
        <f t="shared" si="23"/>
        <v>0.23227872070598207</v>
      </c>
      <c r="K123" s="143">
        <f t="shared" si="23"/>
        <v>0.2322787207059821</v>
      </c>
      <c r="L123" s="143">
        <f t="shared" si="23"/>
        <v>0.23227872070598207</v>
      </c>
      <c r="M123" s="143">
        <f t="shared" si="23"/>
        <v>0.23227872070598216</v>
      </c>
      <c r="N123" s="143">
        <f t="shared" si="23"/>
        <v>0.23227872070598213</v>
      </c>
      <c r="O123" s="143">
        <f t="shared" si="23"/>
        <v>0.23227872070598224</v>
      </c>
      <c r="P123" s="143">
        <f t="shared" si="23"/>
        <v>0.23227872070598202</v>
      </c>
      <c r="Q123" s="143">
        <f t="shared" si="23"/>
        <v>0.23227872070598232</v>
      </c>
    </row>
    <row r="124" spans="1:17" x14ac:dyDescent="0.25">
      <c r="A124" s="142" t="s">
        <v>123</v>
      </c>
      <c r="B124" s="141">
        <f t="shared" ref="B124:Q124" si="24">IF(B$71=0,0,B$71/B$53)</f>
        <v>0.1406530277465676</v>
      </c>
      <c r="C124" s="141">
        <f t="shared" si="24"/>
        <v>0.14048088004724305</v>
      </c>
      <c r="D124" s="141">
        <f t="shared" si="24"/>
        <v>0.14034167730145056</v>
      </c>
      <c r="E124" s="141">
        <f t="shared" si="24"/>
        <v>0.14082175325020727</v>
      </c>
      <c r="F124" s="141">
        <f t="shared" si="24"/>
        <v>0.14071074284393653</v>
      </c>
      <c r="G124" s="141">
        <f t="shared" si="24"/>
        <v>0.14034580586437076</v>
      </c>
      <c r="H124" s="141">
        <f t="shared" si="24"/>
        <v>0.14023273833401073</v>
      </c>
      <c r="I124" s="141">
        <f t="shared" si="24"/>
        <v>0.14019156837401431</v>
      </c>
      <c r="J124" s="141">
        <f t="shared" si="24"/>
        <v>0.14183459885761945</v>
      </c>
      <c r="K124" s="141">
        <f t="shared" si="24"/>
        <v>0.14210612179431714</v>
      </c>
      <c r="L124" s="141">
        <f t="shared" si="24"/>
        <v>0.1422771877352588</v>
      </c>
      <c r="M124" s="141">
        <f t="shared" si="24"/>
        <v>0.1417798470800678</v>
      </c>
      <c r="N124" s="141">
        <f t="shared" si="24"/>
        <v>0.14188272849529834</v>
      </c>
      <c r="O124" s="141">
        <f t="shared" si="24"/>
        <v>0.13993578109762161</v>
      </c>
      <c r="P124" s="141">
        <f t="shared" si="24"/>
        <v>0.13991526200691953</v>
      </c>
      <c r="Q124" s="141">
        <f t="shared" si="24"/>
        <v>0.14179195796446065</v>
      </c>
    </row>
    <row r="125" spans="1:17" x14ac:dyDescent="0.25">
      <c r="A125" s="142" t="s">
        <v>122</v>
      </c>
      <c r="B125" s="141">
        <f t="shared" ref="B125:Q125" si="25">IF(B$76=0,0,B$76/B$53)</f>
        <v>9.1625692959414459E-2</v>
      </c>
      <c r="C125" s="141">
        <f t="shared" si="25"/>
        <v>9.1797840658739152E-2</v>
      </c>
      <c r="D125" s="141">
        <f t="shared" si="25"/>
        <v>9.1937043404531446E-2</v>
      </c>
      <c r="E125" s="141">
        <f t="shared" si="25"/>
        <v>9.1456967455775126E-2</v>
      </c>
      <c r="F125" s="141">
        <f t="shared" si="25"/>
        <v>9.1567977862045499E-2</v>
      </c>
      <c r="G125" s="141">
        <f t="shared" si="25"/>
        <v>9.1932914841611521E-2</v>
      </c>
      <c r="H125" s="141">
        <f t="shared" si="25"/>
        <v>9.2045982371971397E-2</v>
      </c>
      <c r="I125" s="141">
        <f t="shared" si="25"/>
        <v>9.2087152331967792E-2</v>
      </c>
      <c r="J125" s="141">
        <f t="shared" si="25"/>
        <v>9.0444121848362619E-2</v>
      </c>
      <c r="K125" s="141">
        <f t="shared" si="25"/>
        <v>9.0172598911664972E-2</v>
      </c>
      <c r="L125" s="141">
        <f t="shared" si="25"/>
        <v>9.0001532970723302E-2</v>
      </c>
      <c r="M125" s="141">
        <f t="shared" si="25"/>
        <v>9.0498873625914369E-2</v>
      </c>
      <c r="N125" s="141">
        <f t="shared" si="25"/>
        <v>9.0395992210683743E-2</v>
      </c>
      <c r="O125" s="141">
        <f t="shared" si="25"/>
        <v>9.2342939608360639E-2</v>
      </c>
      <c r="P125" s="141">
        <f t="shared" si="25"/>
        <v>9.236345869906247E-2</v>
      </c>
      <c r="Q125" s="141">
        <f t="shared" si="25"/>
        <v>9.0486762741521662E-2</v>
      </c>
    </row>
    <row r="126" spans="1:17" x14ac:dyDescent="0.25">
      <c r="A126" s="127" t="s">
        <v>112</v>
      </c>
      <c r="B126" s="143">
        <f t="shared" ref="B126:Q126" si="26">IF(B$77=0,0,B$77/B$53)</f>
        <v>0.12055999400333024</v>
      </c>
      <c r="C126" s="143">
        <f t="shared" si="26"/>
        <v>0.12055999400333031</v>
      </c>
      <c r="D126" s="143">
        <f t="shared" si="26"/>
        <v>0.12055999400333038</v>
      </c>
      <c r="E126" s="143">
        <f t="shared" si="26"/>
        <v>0.12055999400333035</v>
      </c>
      <c r="F126" s="143">
        <f t="shared" si="26"/>
        <v>0.12055999400333041</v>
      </c>
      <c r="G126" s="143">
        <f t="shared" si="26"/>
        <v>0.12055999400333027</v>
      </c>
      <c r="H126" s="143">
        <f t="shared" si="26"/>
        <v>0.12055999400333028</v>
      </c>
      <c r="I126" s="143">
        <f t="shared" si="26"/>
        <v>0.12055999400333027</v>
      </c>
      <c r="J126" s="143">
        <f t="shared" si="26"/>
        <v>0.12055999400333027</v>
      </c>
      <c r="K126" s="143">
        <f t="shared" si="26"/>
        <v>0.12055999400333037</v>
      </c>
      <c r="L126" s="143">
        <f t="shared" si="26"/>
        <v>0.12055999400333027</v>
      </c>
      <c r="M126" s="143">
        <f t="shared" si="26"/>
        <v>0.1205599940033303</v>
      </c>
      <c r="N126" s="143">
        <f t="shared" si="26"/>
        <v>0.12055999400333026</v>
      </c>
      <c r="O126" s="143">
        <f t="shared" si="26"/>
        <v>0.1205599940033303</v>
      </c>
      <c r="P126" s="143">
        <f t="shared" si="26"/>
        <v>0.12055999400333044</v>
      </c>
      <c r="Q126" s="143">
        <f t="shared" si="26"/>
        <v>0.12055999400333031</v>
      </c>
    </row>
    <row r="127" spans="1:17" x14ac:dyDescent="0.25">
      <c r="A127" s="142" t="s">
        <v>121</v>
      </c>
      <c r="B127" s="141">
        <f t="shared" ref="B127:Q127" si="27">IF(B$78=0,0,B$78/B$53)</f>
        <v>7.2911459911132848E-2</v>
      </c>
      <c r="C127" s="141">
        <f t="shared" si="27"/>
        <v>6.1030233913962686E-2</v>
      </c>
      <c r="D127" s="141">
        <f t="shared" si="27"/>
        <v>5.3808211116377715E-2</v>
      </c>
      <c r="E127" s="141">
        <f t="shared" si="27"/>
        <v>6.2072424861120683E-2</v>
      </c>
      <c r="F127" s="141">
        <f t="shared" si="27"/>
        <v>4.3840419777892575E-2</v>
      </c>
      <c r="G127" s="141">
        <f t="shared" si="27"/>
        <v>4.3751919360587005E-2</v>
      </c>
      <c r="H127" s="141">
        <f t="shared" si="27"/>
        <v>4.3796610273139053E-2</v>
      </c>
      <c r="I127" s="141">
        <f t="shared" si="27"/>
        <v>4.3945046908480334E-2</v>
      </c>
      <c r="J127" s="141">
        <f t="shared" si="27"/>
        <v>4.4645383811690358E-2</v>
      </c>
      <c r="K127" s="141">
        <f t="shared" si="27"/>
        <v>4.5173174648210648E-2</v>
      </c>
      <c r="L127" s="141">
        <f t="shared" si="27"/>
        <v>4.5123487692714064E-2</v>
      </c>
      <c r="M127" s="141">
        <f t="shared" si="27"/>
        <v>4.5019814905621028E-2</v>
      </c>
      <c r="N127" s="141">
        <f t="shared" si="27"/>
        <v>4.5298531414852454E-2</v>
      </c>
      <c r="O127" s="141">
        <f t="shared" si="27"/>
        <v>4.4038111768917684E-2</v>
      </c>
      <c r="P127" s="141">
        <f t="shared" si="27"/>
        <v>4.4096990861648769E-2</v>
      </c>
      <c r="Q127" s="141">
        <f t="shared" si="27"/>
        <v>4.4791788600201242E-2</v>
      </c>
    </row>
    <row r="128" spans="1:17" x14ac:dyDescent="0.25">
      <c r="A128" s="142" t="s">
        <v>120</v>
      </c>
      <c r="B128" s="141">
        <f t="shared" ref="B128:Q128" si="28">IF(B$82=0,0,B$82/B$53)</f>
        <v>3.8057615275778209E-2</v>
      </c>
      <c r="C128" s="141">
        <f t="shared" si="28"/>
        <v>3.7762612462857337E-2</v>
      </c>
      <c r="D128" s="141">
        <f t="shared" si="28"/>
        <v>3.7644130523174918E-2</v>
      </c>
      <c r="E128" s="141">
        <f t="shared" si="28"/>
        <v>3.7503665184131896E-2</v>
      </c>
      <c r="F128" s="141">
        <f t="shared" si="28"/>
        <v>3.7362004113651232E-2</v>
      </c>
      <c r="G128" s="141">
        <f t="shared" si="28"/>
        <v>3.7231815812407081E-2</v>
      </c>
      <c r="H128" s="141">
        <f t="shared" si="28"/>
        <v>3.7053797662182093E-2</v>
      </c>
      <c r="I128" s="141">
        <f t="shared" si="28"/>
        <v>3.673678283011951E-2</v>
      </c>
      <c r="J128" s="141">
        <f t="shared" si="28"/>
        <v>3.6757757683599838E-2</v>
      </c>
      <c r="K128" s="141">
        <f t="shared" si="28"/>
        <v>3.5989737414713334E-2</v>
      </c>
      <c r="L128" s="141">
        <f t="shared" si="28"/>
        <v>3.6222296606865129E-2</v>
      </c>
      <c r="M128" s="141">
        <f t="shared" si="28"/>
        <v>3.6010035278433591E-2</v>
      </c>
      <c r="N128" s="141">
        <f t="shared" si="28"/>
        <v>3.5571424433597169E-2</v>
      </c>
      <c r="O128" s="141">
        <f t="shared" si="28"/>
        <v>3.6346997913315894E-2</v>
      </c>
      <c r="P128" s="141">
        <f t="shared" si="28"/>
        <v>3.6217307564805373E-2</v>
      </c>
      <c r="Q128" s="141">
        <f t="shared" si="28"/>
        <v>3.6448166173944557E-2</v>
      </c>
    </row>
    <row r="129" spans="1:17" x14ac:dyDescent="0.25">
      <c r="A129" s="140" t="s">
        <v>119</v>
      </c>
      <c r="B129" s="139">
        <f t="shared" ref="B129:Q129" si="29">IF(B$93=0,0,B$93/B$53)</f>
        <v>9.5909188164191861E-3</v>
      </c>
      <c r="C129" s="139">
        <f t="shared" si="29"/>
        <v>2.1767147626510282E-2</v>
      </c>
      <c r="D129" s="139">
        <f t="shared" si="29"/>
        <v>2.9107652363777738E-2</v>
      </c>
      <c r="E129" s="139">
        <f t="shared" si="29"/>
        <v>2.0983903958077768E-2</v>
      </c>
      <c r="F129" s="139">
        <f t="shared" si="29"/>
        <v>3.9357570111786616E-2</v>
      </c>
      <c r="G129" s="139">
        <f t="shared" si="29"/>
        <v>3.9576258830336178E-2</v>
      </c>
      <c r="H129" s="139">
        <f t="shared" si="29"/>
        <v>3.9709586068009138E-2</v>
      </c>
      <c r="I129" s="139">
        <f t="shared" si="29"/>
        <v>3.9878164264730419E-2</v>
      </c>
      <c r="J129" s="139">
        <f t="shared" si="29"/>
        <v>3.9156852508040088E-2</v>
      </c>
      <c r="K129" s="139">
        <f t="shared" si="29"/>
        <v>3.9397081940406385E-2</v>
      </c>
      <c r="L129" s="139">
        <f t="shared" si="29"/>
        <v>3.9214209703751078E-2</v>
      </c>
      <c r="M129" s="139">
        <f t="shared" si="29"/>
        <v>3.9530143819275679E-2</v>
      </c>
      <c r="N129" s="139">
        <f t="shared" si="29"/>
        <v>3.969003815488064E-2</v>
      </c>
      <c r="O129" s="139">
        <f t="shared" si="29"/>
        <v>4.0174884321096706E-2</v>
      </c>
      <c r="P129" s="139">
        <f t="shared" si="29"/>
        <v>4.0245695576876302E-2</v>
      </c>
      <c r="Q129" s="139">
        <f t="shared" si="29"/>
        <v>3.9320039229184506E-2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405.74568561033334</v>
      </c>
      <c r="C134" s="133">
        <f t="shared" si="30"/>
        <v>406.3743263350421</v>
      </c>
      <c r="D134" s="133">
        <f t="shared" si="30"/>
        <v>401.22229986072728</v>
      </c>
      <c r="E134" s="133">
        <f t="shared" si="30"/>
        <v>442.51418516902754</v>
      </c>
      <c r="F134" s="133">
        <f t="shared" si="30"/>
        <v>397.76337052408269</v>
      </c>
      <c r="G134" s="133">
        <f t="shared" si="30"/>
        <v>384.0399580259313</v>
      </c>
      <c r="H134" s="133">
        <f t="shared" si="30"/>
        <v>395.66873826550028</v>
      </c>
      <c r="I134" s="133">
        <f t="shared" si="30"/>
        <v>364.10807544417412</v>
      </c>
      <c r="J134" s="133">
        <f t="shared" si="30"/>
        <v>385.49246529969929</v>
      </c>
      <c r="K134" s="133">
        <f t="shared" si="30"/>
        <v>421.72296994466012</v>
      </c>
      <c r="L134" s="133">
        <f t="shared" si="30"/>
        <v>389.72732344924646</v>
      </c>
      <c r="M134" s="133">
        <f t="shared" si="30"/>
        <v>402.50154799968408</v>
      </c>
      <c r="N134" s="133">
        <f t="shared" si="30"/>
        <v>418.27908384564319</v>
      </c>
      <c r="O134" s="133">
        <f t="shared" si="30"/>
        <v>410.93397891478611</v>
      </c>
      <c r="P134" s="133">
        <f t="shared" si="30"/>
        <v>403.10663405406933</v>
      </c>
      <c r="Q134" s="133">
        <f t="shared" si="30"/>
        <v>407.49605028746134</v>
      </c>
    </row>
    <row r="135" spans="1:17" x14ac:dyDescent="0.25">
      <c r="A135" s="132" t="s">
        <v>83</v>
      </c>
      <c r="B135" s="131">
        <f>IF(B$6=0,0,B$6/ISI!B$8*1000)</f>
        <v>0.65026490712096163</v>
      </c>
      <c r="C135" s="131">
        <f>IF(C$6=0,0,C$6/ISI!C$8*1000)</f>
        <v>0.65127239288596817</v>
      </c>
      <c r="D135" s="131">
        <f>IF(D$6=0,0,D$6/ISI!D$8*1000)</f>
        <v>0.64301554103117731</v>
      </c>
      <c r="E135" s="131">
        <f>IF(E$6=0,0,E$6/ISI!E$8*1000)</f>
        <v>0.70919163338928082</v>
      </c>
      <c r="F135" s="131">
        <f>IF(F$6=0,0,F$6/ISI!F$8*1000)</f>
        <v>0.63747211705009954</v>
      </c>
      <c r="G135" s="131">
        <f>IF(G$6=0,0,G$6/ISI!G$8*1000)</f>
        <v>0.61547840554563937</v>
      </c>
      <c r="H135" s="131">
        <f>IF(H$6=0,0,H$6/ISI!H$8*1000)</f>
        <v>0.63411517229533076</v>
      </c>
      <c r="I135" s="131">
        <f>IF(I$6=0,0,I$6/ISI!I$8*1000)</f>
        <v>0.58353474173002551</v>
      </c>
      <c r="J135" s="131">
        <f>IF(J$6=0,0,J$6/ISI!J$8*1000)</f>
        <v>0.61780625409946555</v>
      </c>
      <c r="K135" s="131">
        <f>IF(K$6=0,0,K$6/ISI!K$8*1000)</f>
        <v>0.67587076734860185</v>
      </c>
      <c r="L135" s="131">
        <f>IF(L$6=0,0,L$6/ISI!L$8*1000)</f>
        <v>0.62459321386009348</v>
      </c>
      <c r="M135" s="131">
        <f>IF(M$6=0,0,M$6/ISI!M$8*1000)</f>
        <v>0.64506571729124551</v>
      </c>
      <c r="N135" s="131">
        <f>IF(N$6=0,0,N$6/ISI!N$8*1000)</f>
        <v>0.67035145228566073</v>
      </c>
      <c r="O135" s="131">
        <f>IF(O$6=0,0,O$6/ISI!O$8*1000)</f>
        <v>0.65857988170574711</v>
      </c>
      <c r="P135" s="131">
        <f>IF(P$6=0,0,P$6/ISI!P$8*1000)</f>
        <v>0.64603545336216195</v>
      </c>
      <c r="Q135" s="131">
        <f>IF(Q$6=0,0,Q$6/ISI!Q$8*1000)</f>
        <v>0.65307011433465845</v>
      </c>
    </row>
    <row r="136" spans="1:17" x14ac:dyDescent="0.25">
      <c r="A136" s="76" t="s">
        <v>82</v>
      </c>
      <c r="B136" s="130">
        <f>IF(B$7=0,0,B$7/ISI!B$8*1000)</f>
        <v>0.3468079504645129</v>
      </c>
      <c r="C136" s="130">
        <f>IF(C$7=0,0,C$7/ISI!C$8*1000)</f>
        <v>0.34734527620584976</v>
      </c>
      <c r="D136" s="130">
        <f>IF(D$7=0,0,D$7/ISI!D$8*1000)</f>
        <v>0.34294162188329447</v>
      </c>
      <c r="E136" s="130">
        <f>IF(E$7=0,0,E$7/ISI!E$8*1000)</f>
        <v>0.37823553780761643</v>
      </c>
      <c r="F136" s="130">
        <f>IF(F$7=0,0,F$7/ISI!F$8*1000)</f>
        <v>0.33998512909338641</v>
      </c>
      <c r="G136" s="130">
        <f>IF(G$7=0,0,G$7/ISI!G$8*1000)</f>
        <v>0.32825514962434105</v>
      </c>
      <c r="H136" s="130">
        <f>IF(H$7=0,0,H$7/ISI!H$8*1000)</f>
        <v>0.33819475855750969</v>
      </c>
      <c r="I136" s="130">
        <f>IF(I$7=0,0,I$7/ISI!I$8*1000)</f>
        <v>0.3112185289226802</v>
      </c>
      <c r="J136" s="130">
        <f>IF(J$7=0,0,J$7/ISI!J$8*1000)</f>
        <v>0.32949666885304829</v>
      </c>
      <c r="K136" s="130">
        <f>IF(K$7=0,0,K$7/ISI!K$8*1000)</f>
        <v>0.36046440925258755</v>
      </c>
      <c r="L136" s="130">
        <f>IF(L$7=0,0,L$7/ISI!L$8*1000)</f>
        <v>0.33311638072538319</v>
      </c>
      <c r="M136" s="130">
        <f>IF(M$7=0,0,M$7/ISI!M$8*1000)</f>
        <v>0.34403504922199768</v>
      </c>
      <c r="N136" s="130">
        <f>IF(N$7=0,0,N$7/ISI!N$8*1000)</f>
        <v>0.35752077455235232</v>
      </c>
      <c r="O136" s="130">
        <f>IF(O$7=0,0,O$7/ISI!O$8*1000)</f>
        <v>0.35124260357639842</v>
      </c>
      <c r="P136" s="130">
        <f>IF(P$7=0,0,P$7/ISI!P$8*1000)</f>
        <v>0.34455224179315302</v>
      </c>
      <c r="Q136" s="130">
        <f>IF(Q$7=0,0,Q$7/ISI!Q$8*1000)</f>
        <v>0.34830406097848443</v>
      </c>
    </row>
    <row r="137" spans="1:17" x14ac:dyDescent="0.25">
      <c r="A137" s="76" t="s">
        <v>81</v>
      </c>
      <c r="B137" s="130">
        <f>IF(B$8=0,0,B$8/ISI!B$8*1000)</f>
        <v>8.67019876161282</v>
      </c>
      <c r="C137" s="130">
        <f>IF(C$8=0,0,C$8/ISI!C$8*1000)</f>
        <v>8.6836319051462425</v>
      </c>
      <c r="D137" s="130">
        <f>IF(D$8=0,0,D$8/ISI!D$8*1000)</f>
        <v>8.5735405470823611</v>
      </c>
      <c r="E137" s="130">
        <f>IF(E$8=0,0,E$8/ISI!E$8*1000)</f>
        <v>9.4558884451904088</v>
      </c>
      <c r="F137" s="130">
        <f>IF(F$8=0,0,F$8/ISI!F$8*1000)</f>
        <v>8.4996282273346608</v>
      </c>
      <c r="G137" s="130">
        <f>IF(G$8=0,0,G$8/ISI!G$8*1000)</f>
        <v>8.2063787406085247</v>
      </c>
      <c r="H137" s="130">
        <f>IF(H$8=0,0,H$8/ISI!H$8*1000)</f>
        <v>8.4548689639377432</v>
      </c>
      <c r="I137" s="130">
        <f>IF(I$8=0,0,I$8/ISI!I$8*1000)</f>
        <v>7.7804632230670059</v>
      </c>
      <c r="J137" s="130">
        <f>IF(J$8=0,0,J$8/ISI!J$8*1000)</f>
        <v>8.2374167213262055</v>
      </c>
      <c r="K137" s="130">
        <f>IF(K$8=0,0,K$8/ISI!K$8*1000)</f>
        <v>9.0116102313146893</v>
      </c>
      <c r="L137" s="130">
        <f>IF(L$8=0,0,L$8/ISI!L$8*1000)</f>
        <v>8.3279095181345788</v>
      </c>
      <c r="M137" s="130">
        <f>IF(M$8=0,0,M$8/ISI!M$8*1000)</f>
        <v>8.6008762305499395</v>
      </c>
      <c r="N137" s="130">
        <f>IF(N$8=0,0,N$8/ISI!N$8*1000)</f>
        <v>8.9380193638088095</v>
      </c>
      <c r="O137" s="130">
        <f>IF(O$8=0,0,O$8/ISI!O$8*1000)</f>
        <v>8.781065089409962</v>
      </c>
      <c r="P137" s="130">
        <f>IF(P$8=0,0,P$8/ISI!P$8*1000)</f>
        <v>8.6138060448288254</v>
      </c>
      <c r="Q137" s="130">
        <f>IF(Q$8=0,0,Q$8/ISI!Q$8*1000)</f>
        <v>8.7076015244621114</v>
      </c>
    </row>
    <row r="138" spans="1:17" x14ac:dyDescent="0.25">
      <c r="A138" s="76" t="s">
        <v>80</v>
      </c>
      <c r="B138" s="130">
        <f>IF(B$9=0,0,B$9/ISI!B$8*1000)</f>
        <v>0.21675496904032054</v>
      </c>
      <c r="C138" s="130">
        <f>IF(C$9=0,0,C$9/ISI!C$8*1000)</f>
        <v>0.21709079762865607</v>
      </c>
      <c r="D138" s="130">
        <f>IF(D$9=0,0,D$9/ISI!D$8*1000)</f>
        <v>0.21433851367705903</v>
      </c>
      <c r="E138" s="130">
        <f>IF(E$9=0,0,E$9/ISI!E$8*1000)</f>
        <v>0.23639721112976025</v>
      </c>
      <c r="F138" s="130">
        <f>IF(F$9=0,0,F$9/ISI!F$8*1000)</f>
        <v>0.21249070568336653</v>
      </c>
      <c r="G138" s="130">
        <f>IF(G$9=0,0,G$9/ISI!G$8*1000)</f>
        <v>0.20515946851521313</v>
      </c>
      <c r="H138" s="130">
        <f>IF(H$9=0,0,H$9/ISI!H$8*1000)</f>
        <v>0.21137172409844357</v>
      </c>
      <c r="I138" s="130">
        <f>IF(I$9=0,0,I$9/ISI!I$8*1000)</f>
        <v>0.19451158057667517</v>
      </c>
      <c r="J138" s="130">
        <f>IF(J$9=0,0,J$9/ISI!J$8*1000)</f>
        <v>0.20593541803315518</v>
      </c>
      <c r="K138" s="130">
        <f>IF(K$9=0,0,K$9/ISI!K$8*1000)</f>
        <v>0.22529025578286724</v>
      </c>
      <c r="L138" s="130">
        <f>IF(L$9=0,0,L$9/ISI!L$8*1000)</f>
        <v>0.20819773795336452</v>
      </c>
      <c r="M138" s="130">
        <f>IF(M$9=0,0,M$9/ISI!M$8*1000)</f>
        <v>0.21502190576374849</v>
      </c>
      <c r="N138" s="130">
        <f>IF(N$9=0,0,N$9/ISI!N$8*1000)</f>
        <v>0.22345048409522023</v>
      </c>
      <c r="O138" s="130">
        <f>IF(O$9=0,0,O$9/ISI!O$8*1000)</f>
        <v>0.21952662723524904</v>
      </c>
      <c r="P138" s="130">
        <f>IF(P$9=0,0,P$9/ISI!P$8*1000)</f>
        <v>0.21534515112072064</v>
      </c>
      <c r="Q138" s="130">
        <f>IF(Q$9=0,0,Q$9/ISI!Q$8*1000)</f>
        <v>0.2176900381115528</v>
      </c>
    </row>
    <row r="139" spans="1:17" x14ac:dyDescent="0.25">
      <c r="A139" s="129" t="s">
        <v>79</v>
      </c>
      <c r="B139" s="128">
        <f>IF(B$10=0,0,B$10/ISI!B$8*1000)</f>
        <v>0.43350993808064109</v>
      </c>
      <c r="C139" s="128">
        <f>IF(C$10=0,0,C$10/ISI!C$8*1000)</f>
        <v>0.43418159525731215</v>
      </c>
      <c r="D139" s="128">
        <f>IF(D$10=0,0,D$10/ISI!D$8*1000)</f>
        <v>0.42867702735411811</v>
      </c>
      <c r="E139" s="128">
        <f>IF(E$10=0,0,E$10/ISI!E$8*1000)</f>
        <v>0.47279442225952051</v>
      </c>
      <c r="F139" s="128">
        <f>IF(F$10=0,0,F$10/ISI!F$8*1000)</f>
        <v>0.42498141136673306</v>
      </c>
      <c r="G139" s="128">
        <f>IF(G$10=0,0,G$10/ISI!G$8*1000)</f>
        <v>0.41031893703042627</v>
      </c>
      <c r="H139" s="128">
        <f>IF(H$10=0,0,H$10/ISI!H$8*1000)</f>
        <v>0.42274344819688714</v>
      </c>
      <c r="I139" s="128">
        <f>IF(I$10=0,0,I$10/ISI!I$8*1000)</f>
        <v>0.38902316115335034</v>
      </c>
      <c r="J139" s="128">
        <f>IF(J$10=0,0,J$10/ISI!J$8*1000)</f>
        <v>0.41187083606631036</v>
      </c>
      <c r="K139" s="128">
        <f>IF(K$10=0,0,K$10/ISI!K$8*1000)</f>
        <v>0.45058051156573442</v>
      </c>
      <c r="L139" s="128">
        <f>IF(L$10=0,0,L$10/ISI!L$8*1000)</f>
        <v>0.41639547590672904</v>
      </c>
      <c r="M139" s="128">
        <f>IF(M$10=0,0,M$10/ISI!M$8*1000)</f>
        <v>0.43004381152749693</v>
      </c>
      <c r="N139" s="128">
        <f>IF(N$10=0,0,N$10/ISI!N$8*1000)</f>
        <v>0.44690096819044045</v>
      </c>
      <c r="O139" s="128">
        <f>IF(O$10=0,0,O$10/ISI!O$8*1000)</f>
        <v>0.43905325447049809</v>
      </c>
      <c r="P139" s="128">
        <f>IF(P$10=0,0,P$10/ISI!P$8*1000)</f>
        <v>0.43069030224144128</v>
      </c>
      <c r="Q139" s="128">
        <f>IF(Q$10=0,0,Q$10/ISI!Q$8*1000)</f>
        <v>0.43538007622310559</v>
      </c>
    </row>
    <row r="140" spans="1:17" x14ac:dyDescent="0.25">
      <c r="A140" s="127" t="s">
        <v>117</v>
      </c>
      <c r="B140" s="126">
        <f>IF(B$15=0,0,B$15/ISI!B$8*1000)</f>
        <v>40.287183118336934</v>
      </c>
      <c r="C140" s="126">
        <f>IF(C$15=0,0,C$15/ISI!C$8*1000)</f>
        <v>40.349601931130671</v>
      </c>
      <c r="D140" s="126">
        <f>IF(D$15=0,0,D$15/ISI!D$8*1000)</f>
        <v>39.838048410385241</v>
      </c>
      <c r="E140" s="126">
        <f>IF(E$15=0,0,E$15/ISI!E$8*1000)</f>
        <v>43.93799032896527</v>
      </c>
      <c r="F140" s="126">
        <f>IF(F$15=0,0,F$15/ISI!F$8*1000)</f>
        <v>39.494605400340212</v>
      </c>
      <c r="G140" s="126">
        <f>IF(G$15=0,0,G$15/ISI!G$8*1000)</f>
        <v>38.131984300648575</v>
      </c>
      <c r="H140" s="126">
        <f>IF(H$15=0,0,H$15/ISI!H$8*1000)</f>
        <v>39.286625780692198</v>
      </c>
      <c r="I140" s="126">
        <f>IF(I$15=0,0,I$15/ISI!I$8*1000)</f>
        <v>36.15291358728647</v>
      </c>
      <c r="J140" s="126">
        <f>IF(J$15=0,0,J$15/ISI!J$8*1000)</f>
        <v>38.276206232253344</v>
      </c>
      <c r="K140" s="126">
        <f>IF(K$15=0,0,K$15/ISI!K$8*1000)</f>
        <v>41.873595007701873</v>
      </c>
      <c r="L140" s="126">
        <f>IF(L$15=0,0,L$15/ISI!L$8*1000)</f>
        <v>38.696692541292848</v>
      </c>
      <c r="M140" s="126">
        <f>IF(M$15=0,0,M$15/ISI!M$8*1000)</f>
        <v>39.965067146149337</v>
      </c>
      <c r="N140" s="126">
        <f>IF(N$15=0,0,N$15/ISI!N$8*1000)</f>
        <v>41.531645666451176</v>
      </c>
      <c r="O140" s="126">
        <f>IF(O$15=0,0,O$15/ISI!O$8*1000)</f>
        <v>40.802337634678153</v>
      </c>
      <c r="P140" s="126">
        <f>IF(P$15=0,0,P$15/ISI!P$8*1000)</f>
        <v>40.025147175438306</v>
      </c>
      <c r="Q140" s="126">
        <f>IF(Q$15=0,0,Q$15/ISI!Q$8*1000)</f>
        <v>40.460979820981521</v>
      </c>
    </row>
    <row r="141" spans="1:17" x14ac:dyDescent="0.25">
      <c r="A141" s="127" t="s">
        <v>116</v>
      </c>
      <c r="B141" s="126">
        <f>IF(B$21=0,0,B$21/ISI!B$8*1000)</f>
        <v>264.36449562252687</v>
      </c>
      <c r="C141" s="126">
        <f>IF(C$21=0,0,C$21/ISI!C$8*1000)</f>
        <v>264.77408787207958</v>
      </c>
      <c r="D141" s="126">
        <f>IF(D$21=0,0,D$21/ISI!D$8*1000)</f>
        <v>261.41727366894787</v>
      </c>
      <c r="E141" s="126">
        <f>IF(E$21=0,0,E$21/ISI!E$8*1000)</f>
        <v>288.32109253867117</v>
      </c>
      <c r="F141" s="126">
        <f>IF(F$21=0,0,F$21/ISI!F$8*1000)</f>
        <v>259.16360063703257</v>
      </c>
      <c r="G141" s="126">
        <f>IF(G$21=0,0,G$21/ISI!G$8*1000)</f>
        <v>250.22208098085591</v>
      </c>
      <c r="H141" s="126">
        <f>IF(H$21=0,0,H$21/ISI!H$8*1000)</f>
        <v>257.79883837290186</v>
      </c>
      <c r="I141" s="126">
        <f>IF(I$21=0,0,I$21/ISI!I$8*1000)</f>
        <v>237.23541895977374</v>
      </c>
      <c r="J141" s="126">
        <f>IF(J$21=0,0,J$21/ISI!J$8*1000)</f>
        <v>251.16846529604609</v>
      </c>
      <c r="K141" s="126">
        <f>IF(K$21=0,0,K$21/ISI!K$8*1000)</f>
        <v>274.77453044053959</v>
      </c>
      <c r="L141" s="126">
        <f>IF(L$21=0,0,L$21/ISI!L$8*1000)</f>
        <v>253.92769645596326</v>
      </c>
      <c r="M141" s="126">
        <f>IF(M$21=0,0,M$21/ISI!M$8*1000)</f>
        <v>262.25077061303159</v>
      </c>
      <c r="N141" s="126">
        <f>IF(N$21=0,0,N$21/ISI!N$8*1000)</f>
        <v>272.53065886325209</v>
      </c>
      <c r="O141" s="126">
        <f>IF(O$21=0,0,O$21/ISI!O$8*1000)</f>
        <v>267.74493955875801</v>
      </c>
      <c r="P141" s="126">
        <f>IF(P$21=0,0,P$21/ISI!P$8*1000)</f>
        <v>262.64501576522639</v>
      </c>
      <c r="Q141" s="126">
        <f>IF(Q$21=0,0,Q$21/ISI!Q$8*1000)</f>
        <v>265.50494958528037</v>
      </c>
    </row>
    <row r="142" spans="1:17" x14ac:dyDescent="0.25">
      <c r="A142" s="127" t="s">
        <v>113</v>
      </c>
      <c r="B142" s="126">
        <f>IF(B$27=0,0,B$27/ISI!B$8*1000)</f>
        <v>60.430774677505369</v>
      </c>
      <c r="C142" s="126">
        <f>IF(C$27=0,0,C$27/ISI!C$8*1000)</f>
        <v>60.524402896696031</v>
      </c>
      <c r="D142" s="126">
        <f>IF(D$27=0,0,D$27/ISI!D$8*1000)</f>
        <v>59.75707261557784</v>
      </c>
      <c r="E142" s="126">
        <f>IF(E$27=0,0,E$27/ISI!E$8*1000)</f>
        <v>65.906985493448133</v>
      </c>
      <c r="F142" s="126">
        <f>IF(F$27=0,0,F$27/ISI!F$8*1000)</f>
        <v>59.241908100510329</v>
      </c>
      <c r="G142" s="126">
        <f>IF(G$27=0,0,G$27/ISI!G$8*1000)</f>
        <v>57.197976450972831</v>
      </c>
      <c r="H142" s="126">
        <f>IF(H$27=0,0,H$27/ISI!H$8*1000)</f>
        <v>58.929938671038215</v>
      </c>
      <c r="I142" s="126">
        <f>IF(I$27=0,0,I$27/ISI!I$8*1000)</f>
        <v>54.229370380929666</v>
      </c>
      <c r="J142" s="126">
        <f>IF(J$27=0,0,J$27/ISI!J$8*1000)</f>
        <v>57.414309348379909</v>
      </c>
      <c r="K142" s="126">
        <f>IF(K$27=0,0,K$27/ISI!K$8*1000)</f>
        <v>62.810392511552763</v>
      </c>
      <c r="L142" s="126">
        <f>IF(L$27=0,0,L$27/ISI!L$8*1000)</f>
        <v>58.045038811939179</v>
      </c>
      <c r="M142" s="126">
        <f>IF(M$27=0,0,M$27/ISI!M$8*1000)</f>
        <v>59.947600719223921</v>
      </c>
      <c r="N142" s="126">
        <f>IF(N$27=0,0,N$27/ISI!N$8*1000)</f>
        <v>62.297468499676611</v>
      </c>
      <c r="O142" s="126">
        <f>IF(O$27=0,0,O$27/ISI!O$8*1000)</f>
        <v>61.203506452017209</v>
      </c>
      <c r="P142" s="126">
        <f>IF(P$27=0,0,P$27/ISI!P$8*1000)</f>
        <v>60.037720763157495</v>
      </c>
      <c r="Q142" s="126">
        <f>IF(Q$27=0,0,Q$27/ISI!Q$8*1000)</f>
        <v>60.691469731472168</v>
      </c>
    </row>
    <row r="143" spans="1:17" x14ac:dyDescent="0.25">
      <c r="A143" s="72" t="s">
        <v>112</v>
      </c>
      <c r="B143" s="125">
        <f>IF(B$34=0,0,B$34/ISI!B$8*1000)</f>
        <v>30.345695665644879</v>
      </c>
      <c r="C143" s="125">
        <f>IF(C$34=0,0,C$34/ISI!C$8*1000)</f>
        <v>30.392711668011849</v>
      </c>
      <c r="D143" s="125">
        <f>IF(D$34=0,0,D$34/ISI!D$8*1000)</f>
        <v>30.007391914788272</v>
      </c>
      <c r="E143" s="125">
        <f>IF(E$34=0,0,E$34/ISI!E$8*1000)</f>
        <v>33.095609558166444</v>
      </c>
      <c r="F143" s="125">
        <f>IF(F$34=0,0,F$34/ISI!F$8*1000)</f>
        <v>29.748698795671316</v>
      </c>
      <c r="G143" s="125">
        <f>IF(G$34=0,0,G$34/ISI!G$8*1000)</f>
        <v>28.722325592129845</v>
      </c>
      <c r="H143" s="125">
        <f>IF(H$34=0,0,H$34/ISI!H$8*1000)</f>
        <v>29.592041373782106</v>
      </c>
      <c r="I143" s="125">
        <f>IF(I$34=0,0,I$34/ISI!I$8*1000)</f>
        <v>27.231621280734526</v>
      </c>
      <c r="J143" s="125">
        <f>IF(J$34=0,0,J$34/ISI!J$8*1000)</f>
        <v>28.830958524641726</v>
      </c>
      <c r="K143" s="125">
        <f>IF(K$34=0,0,K$34/ISI!K$8*1000)</f>
        <v>31.540635809601412</v>
      </c>
      <c r="L143" s="125">
        <f>IF(L$34=0,0,L$34/ISI!L$8*1000)</f>
        <v>29.147683313471028</v>
      </c>
      <c r="M143" s="125">
        <f>IF(M$34=0,0,M$34/ISI!M$8*1000)</f>
        <v>30.103066806924797</v>
      </c>
      <c r="N143" s="125">
        <f>IF(N$34=0,0,N$34/ISI!N$8*1000)</f>
        <v>31.283067773330835</v>
      </c>
      <c r="O143" s="125">
        <f>IF(O$34=0,0,O$34/ISI!O$8*1000)</f>
        <v>30.733727812934866</v>
      </c>
      <c r="P143" s="125">
        <f>IF(P$34=0,0,P$34/ISI!P$8*1000)</f>
        <v>30.148321156900888</v>
      </c>
      <c r="Q143" s="125">
        <f>IF(Q$34=0,0,Q$34/ISI!Q$8*1000)</f>
        <v>30.476605335617393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104.81658978899094</v>
      </c>
      <c r="C145" s="133">
        <f t="shared" si="31"/>
        <v>104.93158218804297</v>
      </c>
      <c r="D145" s="133">
        <f t="shared" si="31"/>
        <v>103.98731362487788</v>
      </c>
      <c r="E145" s="133">
        <f t="shared" si="31"/>
        <v>111.4594209314633</v>
      </c>
      <c r="F145" s="133">
        <f t="shared" si="31"/>
        <v>103.3488372739552</v>
      </c>
      <c r="G145" s="133">
        <f t="shared" si="31"/>
        <v>100.80776187149048</v>
      </c>
      <c r="H145" s="133">
        <f t="shared" si="31"/>
        <v>102.96272246544677</v>
      </c>
      <c r="I145" s="133">
        <f t="shared" si="31"/>
        <v>97.067714284356356</v>
      </c>
      <c r="J145" s="133">
        <f t="shared" si="31"/>
        <v>101.07728310958322</v>
      </c>
      <c r="K145" s="133">
        <f t="shared" si="31"/>
        <v>107.72829827105004</v>
      </c>
      <c r="L145" s="133">
        <f t="shared" si="31"/>
        <v>101.85539303621043</v>
      </c>
      <c r="M145" s="133">
        <f t="shared" si="31"/>
        <v>104.21308286858596</v>
      </c>
      <c r="N145" s="133">
        <f t="shared" si="31"/>
        <v>107.09534434931678</v>
      </c>
      <c r="O145" s="133">
        <f t="shared" si="31"/>
        <v>105.75811123208601</v>
      </c>
      <c r="P145" s="133">
        <f t="shared" si="31"/>
        <v>104.32616765105553</v>
      </c>
      <c r="Q145" s="133">
        <f t="shared" si="31"/>
        <v>105.12982314113583</v>
      </c>
    </row>
    <row r="146" spans="1:17" x14ac:dyDescent="0.25">
      <c r="A146" s="132" t="s">
        <v>83</v>
      </c>
      <c r="B146" s="131">
        <f>IF(B$54=0,0,B$54/ISI!B$9*1000)</f>
        <v>0.3292884689370183</v>
      </c>
      <c r="C146" s="131">
        <f>IF(C$54=0,0,C$54/ISI!C$9*1000)</f>
        <v>0.32964972540509735</v>
      </c>
      <c r="D146" s="131">
        <f>IF(D$54=0,0,D$54/ISI!D$9*1000)</f>
        <v>0.32668324128215481</v>
      </c>
      <c r="E146" s="131">
        <f>IF(E$54=0,0,E$54/ISI!E$9*1000)</f>
        <v>0.35015737624181981</v>
      </c>
      <c r="F146" s="131">
        <f>IF(F$54=0,0,F$54/ISI!F$9*1000)</f>
        <v>0.32467742425957224</v>
      </c>
      <c r="G146" s="131">
        <f>IF(G$54=0,0,G$54/ISI!G$9*1000)</f>
        <v>0.31669446249354249</v>
      </c>
      <c r="H146" s="131">
        <f>IF(H$54=0,0,H$54/ISI!H$9*1000)</f>
        <v>0.32346441824226496</v>
      </c>
      <c r="I146" s="131">
        <f>IF(I$54=0,0,I$54/ISI!I$9*1000)</f>
        <v>0.30494484779802283</v>
      </c>
      <c r="J146" s="131">
        <f>IF(J$54=0,0,J$54/ISI!J$9*1000)</f>
        <v>0.31754118185367652</v>
      </c>
      <c r="K146" s="131">
        <f>IF(K$54=0,0,K$54/ISI!K$9*1000)</f>
        <v>0.33843579981258193</v>
      </c>
      <c r="L146" s="131">
        <f>IF(L$54=0,0,L$54/ISI!L$9*1000)</f>
        <v>0.31998566728217187</v>
      </c>
      <c r="M146" s="131">
        <f>IF(M$54=0,0,M$54/ISI!M$9*1000)</f>
        <v>0.32739251076653081</v>
      </c>
      <c r="N146" s="131">
        <f>IF(N$54=0,0,N$54/ISI!N$9*1000)</f>
        <v>0.33644733187811871</v>
      </c>
      <c r="O146" s="131">
        <f>IF(O$54=0,0,O$54/ISI!O$9*1000)</f>
        <v>0.33224632279481192</v>
      </c>
      <c r="P146" s="131">
        <f>IF(P$54=0,0,P$54/ISI!P$9*1000)</f>
        <v>0.32774777432695057</v>
      </c>
      <c r="Q146" s="131">
        <f>IF(Q$54=0,0,Q$54/ISI!Q$9*1000)</f>
        <v>0.33027251288612447</v>
      </c>
    </row>
    <row r="147" spans="1:17" x14ac:dyDescent="0.25">
      <c r="A147" s="76" t="s">
        <v>82</v>
      </c>
      <c r="B147" s="130">
        <f>IF(B$55=0,0,B$55/ISI!B$9*1000)</f>
        <v>0.24330928611308758</v>
      </c>
      <c r="C147" s="130">
        <f>IF(C$55=0,0,C$55/ISI!C$9*1000)</f>
        <v>0.24357621636313781</v>
      </c>
      <c r="D147" s="130">
        <f>IF(D$55=0,0,D$55/ISI!D$9*1000)</f>
        <v>0.24138429893417701</v>
      </c>
      <c r="E147" s="130">
        <f>IF(E$55=0,0,E$55/ISI!E$9*1000)</f>
        <v>0.25872919727694521</v>
      </c>
      <c r="F147" s="130">
        <f>IF(F$55=0,0,F$55/ISI!F$9*1000)</f>
        <v>0.23990221269710496</v>
      </c>
      <c r="G147" s="130">
        <f>IF(G$55=0,0,G$55/ISI!G$9*1000)</f>
        <v>0.23400364985149158</v>
      </c>
      <c r="H147" s="130">
        <f>IF(H$55=0,0,H$55/ISI!H$9*1000)</f>
        <v>0.23900592978420904</v>
      </c>
      <c r="I147" s="130">
        <f>IF(I$55=0,0,I$55/ISI!I$9*1000)</f>
        <v>0.225321929617257</v>
      </c>
      <c r="J147" s="130">
        <f>IF(J$55=0,0,J$55/ISI!J$9*1000)</f>
        <v>0.23462928573761113</v>
      </c>
      <c r="K147" s="130">
        <f>IF(K$55=0,0,K$55/ISI!K$9*1000)</f>
        <v>0.25006819435047073</v>
      </c>
      <c r="L147" s="130">
        <f>IF(L$55=0,0,L$55/ISI!L$9*1000)</f>
        <v>0.23643550144398265</v>
      </c>
      <c r="M147" s="130">
        <f>IF(M$55=0,0,M$55/ISI!M$9*1000)</f>
        <v>0.24190837392672795</v>
      </c>
      <c r="N147" s="130">
        <f>IF(N$55=0,0,N$55/ISI!N$9*1000)</f>
        <v>0.24859892725115529</v>
      </c>
      <c r="O147" s="130">
        <f>IF(O$55=0,0,O$55/ISI!O$9*1000)</f>
        <v>0.24549482669059339</v>
      </c>
      <c r="P147" s="130">
        <f>IF(P$55=0,0,P$55/ISI!P$9*1000)</f>
        <v>0.24217087605304533</v>
      </c>
      <c r="Q147" s="130">
        <f>IF(Q$55=0,0,Q$55/ISI!Q$9*1000)</f>
        <v>0.24403639031911656</v>
      </c>
    </row>
    <row r="148" spans="1:17" x14ac:dyDescent="0.25">
      <c r="A148" s="76" t="s">
        <v>81</v>
      </c>
      <c r="B148" s="130">
        <f>IF(B$56=0,0,B$56/ISI!B$9*1000)</f>
        <v>6.0827321528271936</v>
      </c>
      <c r="C148" s="130">
        <f>IF(C$56=0,0,C$56/ISI!C$9*1000)</f>
        <v>6.0894054090784477</v>
      </c>
      <c r="D148" s="130">
        <f>IF(D$56=0,0,D$56/ISI!D$9*1000)</f>
        <v>6.0346074733544244</v>
      </c>
      <c r="E148" s="130">
        <f>IF(E$56=0,0,E$56/ISI!E$9*1000)</f>
        <v>6.4682299319236316</v>
      </c>
      <c r="F148" s="130">
        <f>IF(F$56=0,0,F$56/ISI!F$9*1000)</f>
        <v>5.9975553174276222</v>
      </c>
      <c r="G148" s="130">
        <f>IF(G$56=0,0,G$56/ISI!G$9*1000)</f>
        <v>5.8500912462872936</v>
      </c>
      <c r="H148" s="130">
        <f>IF(H$56=0,0,H$56/ISI!H$9*1000)</f>
        <v>5.9751482446052284</v>
      </c>
      <c r="I148" s="130">
        <f>IF(I$56=0,0,I$56/ISI!I$9*1000)</f>
        <v>5.6330482404314219</v>
      </c>
      <c r="J148" s="130">
        <f>IF(J$56=0,0,J$56/ISI!J$9*1000)</f>
        <v>5.8657321434402796</v>
      </c>
      <c r="K148" s="130">
        <f>IF(K$56=0,0,K$56/ISI!K$9*1000)</f>
        <v>6.2517048587617658</v>
      </c>
      <c r="L148" s="130">
        <f>IF(L$56=0,0,L$56/ISI!L$9*1000)</f>
        <v>5.9108875360995663</v>
      </c>
      <c r="M148" s="130">
        <f>IF(M$56=0,0,M$56/ISI!M$9*1000)</f>
        <v>6.0477093481682047</v>
      </c>
      <c r="N148" s="130">
        <f>IF(N$56=0,0,N$56/ISI!N$9*1000)</f>
        <v>6.2149731812788831</v>
      </c>
      <c r="O148" s="130">
        <f>IF(O$56=0,0,O$56/ISI!O$9*1000)</f>
        <v>6.137370667264836</v>
      </c>
      <c r="P148" s="130">
        <f>IF(P$56=0,0,P$56/ISI!P$9*1000)</f>
        <v>6.054271901326131</v>
      </c>
      <c r="Q148" s="130">
        <f>IF(Q$56=0,0,Q$56/ISI!Q$9*1000)</f>
        <v>6.1009097579779112</v>
      </c>
    </row>
    <row r="149" spans="1:17" x14ac:dyDescent="0.25">
      <c r="A149" s="76" t="s">
        <v>80</v>
      </c>
      <c r="B149" s="130">
        <f>IF(B$57=0,0,B$57/ISI!B$9*1000)</f>
        <v>0.15206830382067982</v>
      </c>
      <c r="C149" s="130">
        <f>IF(C$57=0,0,C$57/ISI!C$9*1000)</f>
        <v>0.15223513522696117</v>
      </c>
      <c r="D149" s="130">
        <f>IF(D$57=0,0,D$57/ISI!D$9*1000)</f>
        <v>0.15086518683386058</v>
      </c>
      <c r="E149" s="130">
        <f>IF(E$57=0,0,E$57/ISI!E$9*1000)</f>
        <v>0.16170574829809076</v>
      </c>
      <c r="F149" s="130">
        <f>IF(F$57=0,0,F$57/ISI!F$9*1000)</f>
        <v>0.14993888293569058</v>
      </c>
      <c r="G149" s="130">
        <f>IF(G$57=0,0,G$57/ISI!G$9*1000)</f>
        <v>0.14625228115718225</v>
      </c>
      <c r="H149" s="130">
        <f>IF(H$57=0,0,H$57/ISI!H$9*1000)</f>
        <v>0.14937870611513063</v>
      </c>
      <c r="I149" s="130">
        <f>IF(I$57=0,0,I$57/ISI!I$9*1000)</f>
        <v>0.14082620601078558</v>
      </c>
      <c r="J149" s="130">
        <f>IF(J$57=0,0,J$57/ISI!J$9*1000)</f>
        <v>0.14664330358600694</v>
      </c>
      <c r="K149" s="130">
        <f>IF(K$57=0,0,K$57/ISI!K$9*1000)</f>
        <v>0.15629262146904416</v>
      </c>
      <c r="L149" s="130">
        <f>IF(L$57=0,0,L$57/ISI!L$9*1000)</f>
        <v>0.14777218840248915</v>
      </c>
      <c r="M149" s="130">
        <f>IF(M$57=0,0,M$57/ISI!M$9*1000)</f>
        <v>0.15119273370420497</v>
      </c>
      <c r="N149" s="130">
        <f>IF(N$57=0,0,N$57/ISI!N$9*1000)</f>
        <v>0.15537432953197206</v>
      </c>
      <c r="O149" s="130">
        <f>IF(O$57=0,0,O$57/ISI!O$9*1000)</f>
        <v>0.15343426668162088</v>
      </c>
      <c r="P149" s="130">
        <f>IF(P$57=0,0,P$57/ISI!P$9*1000)</f>
        <v>0.15135679753315326</v>
      </c>
      <c r="Q149" s="130">
        <f>IF(Q$57=0,0,Q$57/ISI!Q$9*1000)</f>
        <v>0.15252274394944776</v>
      </c>
    </row>
    <row r="150" spans="1:17" x14ac:dyDescent="0.25">
      <c r="A150" s="129" t="s">
        <v>79</v>
      </c>
      <c r="B150" s="128">
        <f>IF(B$58=0,0,B$58/ISI!B$9*1000)</f>
        <v>0.21952564595801224</v>
      </c>
      <c r="C150" s="128">
        <f>IF(C$58=0,0,C$58/ISI!C$9*1000)</f>
        <v>0.21976648360339809</v>
      </c>
      <c r="D150" s="128">
        <f>IF(D$58=0,0,D$58/ISI!D$9*1000)</f>
        <v>0.21778882752143647</v>
      </c>
      <c r="E150" s="128">
        <f>IF(E$58=0,0,E$58/ISI!E$9*1000)</f>
        <v>0.23343825082787981</v>
      </c>
      <c r="F150" s="128">
        <f>IF(F$58=0,0,F$58/ISI!F$9*1000)</f>
        <v>0.21645161617304806</v>
      </c>
      <c r="G150" s="128">
        <f>IF(G$58=0,0,G$58/ISI!G$9*1000)</f>
        <v>0.21112964166236164</v>
      </c>
      <c r="H150" s="128">
        <f>IF(H$58=0,0,H$58/ISI!H$9*1000)</f>
        <v>0.21564294549484325</v>
      </c>
      <c r="I150" s="128">
        <f>IF(I$58=0,0,I$58/ISI!I$9*1000)</f>
        <v>0.20329656519868206</v>
      </c>
      <c r="J150" s="128">
        <f>IF(J$58=0,0,J$58/ISI!J$9*1000)</f>
        <v>0.21169412123578432</v>
      </c>
      <c r="K150" s="128">
        <f>IF(K$58=0,0,K$58/ISI!K$9*1000)</f>
        <v>0.2256238665417214</v>
      </c>
      <c r="L150" s="128">
        <f>IF(L$58=0,0,L$58/ISI!L$9*1000)</f>
        <v>0.21332377818811457</v>
      </c>
      <c r="M150" s="128">
        <f>IF(M$58=0,0,M$58/ISI!M$9*1000)</f>
        <v>0.21826167384435385</v>
      </c>
      <c r="N150" s="128">
        <f>IF(N$58=0,0,N$58/ISI!N$9*1000)</f>
        <v>0.2242982212520791</v>
      </c>
      <c r="O150" s="128">
        <f>IF(O$58=0,0,O$58/ISI!O$9*1000)</f>
        <v>0.2214975485298746</v>
      </c>
      <c r="P150" s="128">
        <f>IF(P$58=0,0,P$58/ISI!P$9*1000)</f>
        <v>0.21849851621796706</v>
      </c>
      <c r="Q150" s="128">
        <f>IF(Q$58=0,0,Q$58/ISI!Q$9*1000)</f>
        <v>0.22018167525741628</v>
      </c>
    </row>
    <row r="151" spans="1:17" x14ac:dyDescent="0.25">
      <c r="A151" s="127" t="s">
        <v>115</v>
      </c>
      <c r="B151" s="126">
        <f>IF(B$63=0,0,B$63/ISI!B$9*1000)</f>
        <v>16.231108923300361</v>
      </c>
      <c r="C151" s="126">
        <f>IF(C$63=0,0,C$63/ISI!C$9*1000)</f>
        <v>16.248915781528805</v>
      </c>
      <c r="D151" s="126">
        <f>IF(D$63=0,0,D$63/ISI!D$9*1000)</f>
        <v>16.10269345229225</v>
      </c>
      <c r="E151" s="126">
        <f>IF(E$63=0,0,E$63/ISI!E$9*1000)</f>
        <v>17.259767803059859</v>
      </c>
      <c r="F151" s="126">
        <f>IF(F$63=0,0,F$63/ISI!F$9*1000)</f>
        <v>16.003823805630024</v>
      </c>
      <c r="G151" s="126">
        <f>IF(G$63=0,0,G$63/ISI!G$9*1000)</f>
        <v>15.6103319764954</v>
      </c>
      <c r="H151" s="126">
        <f>IF(H$63=0,0,H$63/ISI!H$9*1000)</f>
        <v>15.944032969786065</v>
      </c>
      <c r="I151" s="126">
        <f>IF(I$63=0,0,I$63/ISI!I$9*1000)</f>
        <v>15.031176330549393</v>
      </c>
      <c r="J151" s="126">
        <f>IF(J$63=0,0,J$63/ISI!J$9*1000)</f>
        <v>15.652068008753615</v>
      </c>
      <c r="K151" s="126">
        <f>IF(K$63=0,0,K$63/ISI!K$9*1000)</f>
        <v>16.681994204154659</v>
      </c>
      <c r="L151" s="126">
        <f>IF(L$63=0,0,L$63/ISI!L$9*1000)</f>
        <v>15.77256026097068</v>
      </c>
      <c r="M151" s="126">
        <f>IF(M$63=0,0,M$63/ISI!M$9*1000)</f>
        <v>16.137654379694446</v>
      </c>
      <c r="N151" s="126">
        <f>IF(N$63=0,0,N$63/ISI!N$9*1000)</f>
        <v>16.583979719350655</v>
      </c>
      <c r="O151" s="126">
        <f>IF(O$63=0,0,O$63/ISI!O$9*1000)</f>
        <v>16.376905854179938</v>
      </c>
      <c r="P151" s="126">
        <f>IF(P$63=0,0,P$63/ISI!P$9*1000)</f>
        <v>16.155165838763335</v>
      </c>
      <c r="Q151" s="126">
        <f>IF(Q$63=0,0,Q$63/ISI!Q$9*1000)</f>
        <v>16.279613884846128</v>
      </c>
    </row>
    <row r="152" spans="1:17" x14ac:dyDescent="0.25">
      <c r="A152" s="127" t="s">
        <v>114</v>
      </c>
      <c r="B152" s="126">
        <f>IF(B$69=0,0,B$69/ISI!B$9*1000)</f>
        <v>44.575206186673796</v>
      </c>
      <c r="C152" s="126">
        <f>IF(C$69=0,0,C$69/ISI!C$9*1000)</f>
        <v>44.624108845193447</v>
      </c>
      <c r="D152" s="126">
        <f>IF(D$69=0,0,D$69/ISI!D$9*1000)</f>
        <v>44.222541059183506</v>
      </c>
      <c r="E152" s="126">
        <f>IF(E$69=0,0,E$69/ISI!E$9*1000)</f>
        <v>47.400193800133287</v>
      </c>
      <c r="F152" s="126">
        <f>IF(F$69=0,0,F$69/ISI!F$9*1000)</f>
        <v>43.951017104387901</v>
      </c>
      <c r="G152" s="126">
        <f>IF(G$69=0,0,G$69/ISI!G$9*1000)</f>
        <v>42.870377482084066</v>
      </c>
      <c r="H152" s="126">
        <f>IF(H$69=0,0,H$69/ISI!H$9*1000)</f>
        <v>43.786814593739145</v>
      </c>
      <c r="I152" s="126">
        <f>IF(I$69=0,0,I$69/ISI!I$9*1000)</f>
        <v>41.279852616887744</v>
      </c>
      <c r="J152" s="126">
        <f>IF(J$69=0,0,J$69/ISI!J$9*1000)</f>
        <v>42.984996406281617</v>
      </c>
      <c r="K152" s="126">
        <f>IF(K$69=0,0,K$69/ISI!K$9*1000)</f>
        <v>45.813464426181042</v>
      </c>
      <c r="L152" s="126">
        <f>IF(L$69=0,0,L$69/ISI!L$9*1000)</f>
        <v>43.315902138715096</v>
      </c>
      <c r="M152" s="126">
        <f>IF(M$69=0,0,M$69/ISI!M$9*1000)</f>
        <v>44.318553633234551</v>
      </c>
      <c r="N152" s="126">
        <f>IF(N$69=0,0,N$69/ISI!N$9*1000)</f>
        <v>45.544288987209768</v>
      </c>
      <c r="O152" s="126">
        <f>IF(O$69=0,0,O$69/ISI!O$9*1000)</f>
        <v>44.975605708730605</v>
      </c>
      <c r="P152" s="126">
        <f>IF(P$69=0,0,P$69/ISI!P$9*1000)</f>
        <v>44.366645042288269</v>
      </c>
      <c r="Q152" s="126">
        <f>IF(Q$69=0,0,Q$69/ISI!Q$9*1000)</f>
        <v>44.708414501163986</v>
      </c>
    </row>
    <row r="153" spans="1:17" x14ac:dyDescent="0.25">
      <c r="A153" s="127" t="s">
        <v>113</v>
      </c>
      <c r="B153" s="126">
        <f>IF(B$70=0,0,B$70/ISI!B$9*1000)</f>
        <v>24.346663384950524</v>
      </c>
      <c r="C153" s="126">
        <f>IF(C$70=0,0,C$70/ISI!C$9*1000)</f>
        <v>24.373373672293251</v>
      </c>
      <c r="D153" s="126">
        <f>IF(D$70=0,0,D$70/ISI!D$9*1000)</f>
        <v>24.154040178438368</v>
      </c>
      <c r="E153" s="126">
        <f>IF(E$70=0,0,E$70/ISI!E$9*1000)</f>
        <v>25.889651704589888</v>
      </c>
      <c r="F153" s="126">
        <f>IF(F$70=0,0,F$70/ISI!F$9*1000)</f>
        <v>24.00573570844503</v>
      </c>
      <c r="G153" s="126">
        <f>IF(G$70=0,0,G$70/ISI!G$9*1000)</f>
        <v>23.415497964743103</v>
      </c>
      <c r="H153" s="126">
        <f>IF(H$70=0,0,H$70/ISI!H$9*1000)</f>
        <v>23.916049454679065</v>
      </c>
      <c r="I153" s="126">
        <f>IF(I$70=0,0,I$70/ISI!I$9*1000)</f>
        <v>22.546764495824078</v>
      </c>
      <c r="J153" s="126">
        <f>IF(J$70=0,0,J$70/ISI!J$9*1000)</f>
        <v>23.478102013130357</v>
      </c>
      <c r="K153" s="126">
        <f>IF(K$70=0,0,K$70/ISI!K$9*1000)</f>
        <v>25.022991306231965</v>
      </c>
      <c r="L153" s="126">
        <f>IF(L$70=0,0,L$70/ISI!L$9*1000)</f>
        <v>23.658840391455957</v>
      </c>
      <c r="M153" s="126">
        <f>IF(M$70=0,0,M$70/ISI!M$9*1000)</f>
        <v>24.206481569541651</v>
      </c>
      <c r="N153" s="126">
        <f>IF(N$70=0,0,N$70/ISI!N$9*1000)</f>
        <v>24.875969579025934</v>
      </c>
      <c r="O153" s="126">
        <f>IF(O$70=0,0,O$70/ISI!O$9*1000)</f>
        <v>24.565358781269911</v>
      </c>
      <c r="P153" s="126">
        <f>IF(P$70=0,0,P$70/ISI!P$9*1000)</f>
        <v>24.232748758144975</v>
      </c>
      <c r="Q153" s="126">
        <f>IF(Q$70=0,0,Q$70/ISI!Q$9*1000)</f>
        <v>24.419420827269199</v>
      </c>
    </row>
    <row r="154" spans="1:17" x14ac:dyDescent="0.25">
      <c r="A154" s="72" t="s">
        <v>112</v>
      </c>
      <c r="B154" s="125">
        <f>IF(B$77=0,0,B$77/ISI!B$9*1000)</f>
        <v>12.636687436410279</v>
      </c>
      <c r="C154" s="125">
        <f>IF(C$77=0,0,C$77/ISI!C$9*1000)</f>
        <v>12.650550919350424</v>
      </c>
      <c r="D154" s="125">
        <f>IF(D$77=0,0,D$77/ISI!D$9*1000)</f>
        <v>12.536709907037714</v>
      </c>
      <c r="E154" s="125">
        <f>IF(E$77=0,0,E$77/ISI!E$9*1000)</f>
        <v>13.437547119111887</v>
      </c>
      <c r="F154" s="125">
        <f>IF(F$77=0,0,F$77/ISI!F$9*1000)</f>
        <v>12.459735201999212</v>
      </c>
      <c r="G154" s="125">
        <f>IF(G$77=0,0,G$77/ISI!G$9*1000)</f>
        <v>12.153383166716035</v>
      </c>
      <c r="H154" s="125">
        <f>IF(H$77=0,0,H$77/ISI!H$9*1000)</f>
        <v>12.413185203000824</v>
      </c>
      <c r="I154" s="125">
        <f>IF(I$77=0,0,I$77/ISI!I$9*1000)</f>
        <v>11.702483052038978</v>
      </c>
      <c r="J154" s="125">
        <f>IF(J$77=0,0,J$77/ISI!J$9*1000)</f>
        <v>12.185876645564267</v>
      </c>
      <c r="K154" s="125">
        <f>IF(K$77=0,0,K$77/ISI!K$9*1000)</f>
        <v>12.987722993546777</v>
      </c>
      <c r="L154" s="125">
        <f>IF(L$77=0,0,L$77/ISI!L$9*1000)</f>
        <v>12.27968557365238</v>
      </c>
      <c r="M154" s="125">
        <f>IF(M$77=0,0,M$77/ISI!M$9*1000)</f>
        <v>12.563928645705287</v>
      </c>
      <c r="N154" s="125">
        <f>IF(N$77=0,0,N$77/ISI!N$9*1000)</f>
        <v>12.91141407253822</v>
      </c>
      <c r="O154" s="125">
        <f>IF(O$77=0,0,O$77/ISI!O$9*1000)</f>
        <v>12.750197255943828</v>
      </c>
      <c r="P154" s="125">
        <f>IF(P$77=0,0,P$77/ISI!P$9*1000)</f>
        <v>12.577562146401696</v>
      </c>
      <c r="Q154" s="125">
        <f>IF(Q$77=0,0,Q$77/ISI!Q$9*1000)</f>
        <v>12.674450847466508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6806.0433137319051</v>
      </c>
      <c r="C5" s="96">
        <v>6540.0094947408243</v>
      </c>
      <c r="D5" s="96">
        <v>6495.7082948197385</v>
      </c>
      <c r="E5" s="96">
        <v>7053.0672762893601</v>
      </c>
      <c r="F5" s="96">
        <v>6534.3876205379302</v>
      </c>
      <c r="G5" s="96">
        <v>6062.0717505605735</v>
      </c>
      <c r="H5" s="96">
        <v>6598.4769261359015</v>
      </c>
      <c r="I5" s="96">
        <v>6367.2665350706366</v>
      </c>
      <c r="J5" s="96">
        <v>6274.4192253708325</v>
      </c>
      <c r="K5" s="96">
        <v>4700.3577070615984</v>
      </c>
      <c r="L5" s="96">
        <v>6196.2951403556244</v>
      </c>
      <c r="M5" s="96">
        <v>6271.0574808836291</v>
      </c>
      <c r="N5" s="96">
        <v>6220.1736025358896</v>
      </c>
      <c r="O5" s="96">
        <v>6142.0082588417436</v>
      </c>
      <c r="P5" s="96">
        <v>6175.0117118124108</v>
      </c>
      <c r="Q5" s="96">
        <v>6523.8263396051398</v>
      </c>
    </row>
    <row r="6" spans="1:17" x14ac:dyDescent="0.25">
      <c r="A6" s="132" t="s">
        <v>83</v>
      </c>
      <c r="B6" s="160">
        <v>9.8366124279003451</v>
      </c>
      <c r="C6" s="160">
        <v>9.4351490671106042</v>
      </c>
      <c r="D6" s="160">
        <v>9.3611452646403901</v>
      </c>
      <c r="E6" s="160">
        <v>10.252525739493507</v>
      </c>
      <c r="F6" s="160">
        <v>9.4450893690467321</v>
      </c>
      <c r="G6" s="160">
        <v>8.7502884112056396</v>
      </c>
      <c r="H6" s="160">
        <v>9.5098788559971457</v>
      </c>
      <c r="I6" s="160">
        <v>9.1581710180613278</v>
      </c>
      <c r="J6" s="160">
        <v>9.0191807204156902</v>
      </c>
      <c r="K6" s="160">
        <v>6.7480714833702145</v>
      </c>
      <c r="L6" s="160">
        <v>8.949015206403514</v>
      </c>
      <c r="M6" s="160">
        <v>9.0808293490802487</v>
      </c>
      <c r="N6" s="160">
        <v>9.0578087078984062</v>
      </c>
      <c r="O6" s="160">
        <v>8.9955300526840336</v>
      </c>
      <c r="P6" s="160">
        <v>9.0343144049560404</v>
      </c>
      <c r="Q6" s="160">
        <v>9.5505794428539517</v>
      </c>
    </row>
    <row r="7" spans="1:17" x14ac:dyDescent="0.25">
      <c r="A7" s="76" t="s">
        <v>82</v>
      </c>
      <c r="B7" s="159">
        <v>1.3633782381489308</v>
      </c>
      <c r="C7" s="159">
        <v>1.3077344468003584</v>
      </c>
      <c r="D7" s="159">
        <v>1.2974773410571263</v>
      </c>
      <c r="E7" s="159">
        <v>1.4210248275758164</v>
      </c>
      <c r="F7" s="159">
        <v>1.3091121966547599</v>
      </c>
      <c r="G7" s="159">
        <v>1.212811105937925</v>
      </c>
      <c r="H7" s="159">
        <v>1.3180921760141666</v>
      </c>
      <c r="I7" s="159">
        <v>1.2693446202938623</v>
      </c>
      <c r="J7" s="159">
        <v>1.2500802293754585</v>
      </c>
      <c r="K7" s="159">
        <v>0.93529900434067714</v>
      </c>
      <c r="L7" s="159">
        <v>1.2403551196820644</v>
      </c>
      <c r="M7" s="159">
        <v>1.2586248781912019</v>
      </c>
      <c r="N7" s="159">
        <v>1.255434161728028</v>
      </c>
      <c r="O7" s="159">
        <v>1.246802189710952</v>
      </c>
      <c r="P7" s="159">
        <v>1.2521777946009425</v>
      </c>
      <c r="Q7" s="159">
        <v>1.3237333756453595</v>
      </c>
    </row>
    <row r="8" spans="1:17" x14ac:dyDescent="0.25">
      <c r="A8" s="76" t="s">
        <v>81</v>
      </c>
      <c r="B8" s="159">
        <v>187.72735584689605</v>
      </c>
      <c r="C8" s="159">
        <v>180.06560687153737</v>
      </c>
      <c r="D8" s="159">
        <v>178.65327734628889</v>
      </c>
      <c r="E8" s="159">
        <v>195.66487568100598</v>
      </c>
      <c r="F8" s="159">
        <v>180.25531309534833</v>
      </c>
      <c r="G8" s="159">
        <v>166.99534706421329</v>
      </c>
      <c r="H8" s="159">
        <v>181.49179152336689</v>
      </c>
      <c r="I8" s="159">
        <v>174.77960448435661</v>
      </c>
      <c r="J8" s="159">
        <v>172.12703671708536</v>
      </c>
      <c r="K8" s="159">
        <v>128.78393104579536</v>
      </c>
      <c r="L8" s="159">
        <v>170.78795921314875</v>
      </c>
      <c r="M8" s="159">
        <v>173.30357326720488</v>
      </c>
      <c r="N8" s="159">
        <v>172.86423460964937</v>
      </c>
      <c r="O8" s="159">
        <v>171.67567428415219</v>
      </c>
      <c r="P8" s="159">
        <v>172.41585632889837</v>
      </c>
      <c r="Q8" s="159">
        <v>182.26854404950828</v>
      </c>
    </row>
    <row r="9" spans="1:17" x14ac:dyDescent="0.25">
      <c r="A9" s="76" t="s">
        <v>80</v>
      </c>
      <c r="B9" s="159">
        <v>3.2525645243843782</v>
      </c>
      <c r="C9" s="159">
        <v>3.1198170470677842</v>
      </c>
      <c r="D9" s="159">
        <v>3.0953470230276534</v>
      </c>
      <c r="E9" s="159">
        <v>3.3900900081240994</v>
      </c>
      <c r="F9" s="159">
        <v>3.123103897462276</v>
      </c>
      <c r="G9" s="159">
        <v>2.8933617007917709</v>
      </c>
      <c r="H9" s="159">
        <v>3.1445271250574054</v>
      </c>
      <c r="I9" s="159">
        <v>3.0282317596556645</v>
      </c>
      <c r="J9" s="159">
        <v>2.9822733654758178</v>
      </c>
      <c r="K9" s="159">
        <v>2.2313106341940938</v>
      </c>
      <c r="L9" s="159">
        <v>2.959072506096232</v>
      </c>
      <c r="M9" s="159">
        <v>3.0026580399804819</v>
      </c>
      <c r="N9" s="159">
        <v>2.9950460575642324</v>
      </c>
      <c r="O9" s="159">
        <v>2.9744530591045102</v>
      </c>
      <c r="P9" s="159">
        <v>2.9872774546193077</v>
      </c>
      <c r="Q9" s="159">
        <v>3.1579851408023982</v>
      </c>
    </row>
    <row r="10" spans="1:17" x14ac:dyDescent="0.25">
      <c r="A10" s="129" t="s">
        <v>79</v>
      </c>
      <c r="B10" s="158">
        <v>10.281146902360367</v>
      </c>
      <c r="C10" s="158">
        <v>9.8615406793391713</v>
      </c>
      <c r="D10" s="158">
        <v>9.784192509925532</v>
      </c>
      <c r="E10" s="158">
        <v>10.715856095843272</v>
      </c>
      <c r="F10" s="158">
        <v>9.8719302016679418</v>
      </c>
      <c r="G10" s="158">
        <v>9.1457299200340216</v>
      </c>
      <c r="H10" s="158">
        <v>9.9396476438207344</v>
      </c>
      <c r="I10" s="158">
        <v>9.5720454865705946</v>
      </c>
      <c r="J10" s="158">
        <v>9.426773963617789</v>
      </c>
      <c r="K10" s="158">
        <v>7.0530291537537906</v>
      </c>
      <c r="L10" s="158">
        <v>9.3534375419252243</v>
      </c>
      <c r="M10" s="158">
        <v>9.4912086063644736</v>
      </c>
      <c r="N10" s="158">
        <v>9.4671476203785137</v>
      </c>
      <c r="O10" s="158">
        <v>9.4020544790319747</v>
      </c>
      <c r="P10" s="158">
        <v>9.4425915669923022</v>
      </c>
      <c r="Q10" s="158">
        <v>9.9821875645052405</v>
      </c>
    </row>
    <row r="11" spans="1:17" x14ac:dyDescent="0.25">
      <c r="A11" s="92" t="s">
        <v>125</v>
      </c>
      <c r="B11" s="91">
        <v>1.6799268280546011</v>
      </c>
      <c r="C11" s="91">
        <v>1.6113636844708696</v>
      </c>
      <c r="D11" s="91">
        <v>1.5987250882001505</v>
      </c>
      <c r="E11" s="91">
        <v>1.7509577785379804</v>
      </c>
      <c r="F11" s="91">
        <v>1.6130613197110357</v>
      </c>
      <c r="G11" s="91">
        <v>1.4944010819726228</v>
      </c>
      <c r="H11" s="91">
        <v>1.6241262669275369</v>
      </c>
      <c r="I11" s="91">
        <v>1.5640605240799681</v>
      </c>
      <c r="J11" s="91">
        <v>1.5403233349240832</v>
      </c>
      <c r="K11" s="91">
        <v>1.1524563365320666</v>
      </c>
      <c r="L11" s="91">
        <v>1.5283402533238601</v>
      </c>
      <c r="M11" s="91">
        <v>1.5508518767331121</v>
      </c>
      <c r="N11" s="91">
        <v>1.5469203410541521</v>
      </c>
      <c r="O11" s="91">
        <v>1.5362842013793758</v>
      </c>
      <c r="P11" s="91">
        <v>1.5429079119675519</v>
      </c>
      <c r="Q11" s="91">
        <v>1.6310772379330003</v>
      </c>
    </row>
    <row r="12" spans="1:17" x14ac:dyDescent="0.25">
      <c r="A12" s="92" t="s">
        <v>26</v>
      </c>
      <c r="B12" s="91">
        <v>2.7956112408345382</v>
      </c>
      <c r="C12" s="91">
        <v>2.6815134767482309</v>
      </c>
      <c r="D12" s="91">
        <v>2.6604812500983916</v>
      </c>
      <c r="E12" s="91">
        <v>2.9138157484966083</v>
      </c>
      <c r="F12" s="91">
        <v>2.6843385570320804</v>
      </c>
      <c r="G12" s="91">
        <v>2.4868728764311245</v>
      </c>
      <c r="H12" s="91">
        <v>2.702752032131774</v>
      </c>
      <c r="I12" s="91">
        <v>2.6027950202610861</v>
      </c>
      <c r="J12" s="91">
        <v>2.5632933278529393</v>
      </c>
      <c r="K12" s="91">
        <v>1.9178334646342827</v>
      </c>
      <c r="L12" s="91">
        <v>2.5433519607279109</v>
      </c>
      <c r="M12" s="91">
        <v>2.5808141563434295</v>
      </c>
      <c r="N12" s="91">
        <v>2.5742715824918223</v>
      </c>
      <c r="O12" s="91">
        <v>2.5565716975103299</v>
      </c>
      <c r="P12" s="91">
        <v>2.5675943917533779</v>
      </c>
      <c r="Q12" s="91">
        <v>2.7143193292027368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5.8056088334712284</v>
      </c>
      <c r="C14" s="157">
        <v>5.5686635181200703</v>
      </c>
      <c r="D14" s="157">
        <v>5.524986171626991</v>
      </c>
      <c r="E14" s="157">
        <v>6.0510825688086838</v>
      </c>
      <c r="F14" s="157">
        <v>5.5745303249248259</v>
      </c>
      <c r="G14" s="157">
        <v>5.1644559616302752</v>
      </c>
      <c r="H14" s="157">
        <v>5.612769344761424</v>
      </c>
      <c r="I14" s="157">
        <v>5.4051899422295397</v>
      </c>
      <c r="J14" s="157">
        <v>5.3231573008407667</v>
      </c>
      <c r="K14" s="157">
        <v>3.9827393525874411</v>
      </c>
      <c r="L14" s="157">
        <v>5.2817453278734527</v>
      </c>
      <c r="M14" s="157">
        <v>5.3595425732879329</v>
      </c>
      <c r="N14" s="157">
        <v>5.3459556968325392</v>
      </c>
      <c r="O14" s="157">
        <v>5.3091985801422696</v>
      </c>
      <c r="P14" s="157">
        <v>5.3320892632713717</v>
      </c>
      <c r="Q14" s="157">
        <v>5.6367909973695038</v>
      </c>
    </row>
    <row r="15" spans="1:17" x14ac:dyDescent="0.25">
      <c r="A15" s="156" t="s">
        <v>117</v>
      </c>
      <c r="B15" s="155">
        <v>507.13012075681235</v>
      </c>
      <c r="C15" s="155">
        <v>501.75865067574705</v>
      </c>
      <c r="D15" s="155">
        <v>502.47459114547019</v>
      </c>
      <c r="E15" s="155">
        <v>551.62799930100675</v>
      </c>
      <c r="F15" s="155">
        <v>540.97603046594486</v>
      </c>
      <c r="G15" s="155">
        <v>508.59720582351451</v>
      </c>
      <c r="H15" s="155">
        <v>561.38648825871292</v>
      </c>
      <c r="I15" s="155">
        <v>551.84438700489432</v>
      </c>
      <c r="J15" s="155">
        <v>551.31116268589471</v>
      </c>
      <c r="K15" s="155">
        <v>400.61488624106124</v>
      </c>
      <c r="L15" s="155">
        <v>527.70657682461263</v>
      </c>
      <c r="M15" s="155">
        <v>524.71870417008392</v>
      </c>
      <c r="N15" s="155">
        <v>490.84449695246457</v>
      </c>
      <c r="O15" s="155">
        <v>476.79823176763125</v>
      </c>
      <c r="P15" s="155">
        <v>487.40506727302386</v>
      </c>
      <c r="Q15" s="155">
        <v>515.73420981252048</v>
      </c>
    </row>
    <row r="16" spans="1:17" x14ac:dyDescent="0.25">
      <c r="A16" s="84" t="s">
        <v>33</v>
      </c>
      <c r="B16" s="153">
        <v>191.69066659801513</v>
      </c>
      <c r="C16" s="153">
        <v>31.373054700631666</v>
      </c>
      <c r="D16" s="153">
        <v>75.667036045906784</v>
      </c>
      <c r="E16" s="153">
        <v>46.77915819980025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49.128932993074798</v>
      </c>
      <c r="L16" s="153">
        <v>81.177457950986778</v>
      </c>
      <c r="M16" s="153">
        <v>120.97140767149075</v>
      </c>
      <c r="N16" s="153">
        <v>254.03070664760799</v>
      </c>
      <c r="O16" s="153">
        <v>283.06910499569659</v>
      </c>
      <c r="P16" s="153">
        <v>273.7447538047694</v>
      </c>
      <c r="Q16" s="153">
        <v>330.05121557049847</v>
      </c>
    </row>
    <row r="17" spans="1:17" x14ac:dyDescent="0.25">
      <c r="A17" s="84" t="s">
        <v>29</v>
      </c>
      <c r="B17" s="153">
        <v>313.09556920813048</v>
      </c>
      <c r="C17" s="153">
        <v>398.9612392414117</v>
      </c>
      <c r="D17" s="153">
        <v>313.60170490539758</v>
      </c>
      <c r="E17" s="153">
        <v>377.86453472228311</v>
      </c>
      <c r="F17" s="153">
        <v>228.42912699989736</v>
      </c>
      <c r="G17" s="153">
        <v>266.92964168098047</v>
      </c>
      <c r="H17" s="153">
        <v>221.57198526466266</v>
      </c>
      <c r="I17" s="153">
        <v>146.19665458877046</v>
      </c>
      <c r="J17" s="153">
        <v>101.76518836941605</v>
      </c>
      <c r="K17" s="153">
        <v>103.98738336796345</v>
      </c>
      <c r="L17" s="153">
        <v>115.02446690974568</v>
      </c>
      <c r="M17" s="153">
        <v>124.51647149738113</v>
      </c>
      <c r="N17" s="153">
        <v>96.045135990099709</v>
      </c>
      <c r="O17" s="153">
        <v>99.077224633036749</v>
      </c>
      <c r="P17" s="153">
        <v>86.926309673752371</v>
      </c>
      <c r="Q17" s="153">
        <v>39.854829855296224</v>
      </c>
    </row>
    <row r="18" spans="1:17" x14ac:dyDescent="0.25">
      <c r="A18" s="84" t="s">
        <v>26</v>
      </c>
      <c r="B18" s="153">
        <v>0</v>
      </c>
      <c r="C18" s="153">
        <v>66.321270124400044</v>
      </c>
      <c r="D18" s="153">
        <v>106.43529229518172</v>
      </c>
      <c r="E18" s="153">
        <v>121.63854995816823</v>
      </c>
      <c r="F18" s="153">
        <v>283.09600924473972</v>
      </c>
      <c r="G18" s="153">
        <v>130.27174703778414</v>
      </c>
      <c r="H18" s="153">
        <v>231.28017002467581</v>
      </c>
      <c r="I18" s="153">
        <v>299.26622333512438</v>
      </c>
      <c r="J18" s="153">
        <v>339.5365600583512</v>
      </c>
      <c r="K18" s="153">
        <v>152.20615055305311</v>
      </c>
      <c r="L18" s="153">
        <v>225.92276284628068</v>
      </c>
      <c r="M18" s="153">
        <v>180.97156143024756</v>
      </c>
      <c r="N18" s="153">
        <v>95.385636913565364</v>
      </c>
      <c r="O18" s="153">
        <v>69.504840461161464</v>
      </c>
      <c r="P18" s="153">
        <v>78.879037760447673</v>
      </c>
      <c r="Q18" s="153">
        <v>93.92285903598443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2.3438849506667099</v>
      </c>
      <c r="C20" s="153">
        <v>5.1030866093036469</v>
      </c>
      <c r="D20" s="153">
        <v>6.7705578989840589</v>
      </c>
      <c r="E20" s="153">
        <v>5.3457564207551318</v>
      </c>
      <c r="F20" s="153">
        <v>29.450894221307703</v>
      </c>
      <c r="G20" s="153">
        <v>111.39581710474988</v>
      </c>
      <c r="H20" s="153">
        <v>108.53433296937447</v>
      </c>
      <c r="I20" s="153">
        <v>106.38150908099951</v>
      </c>
      <c r="J20" s="153">
        <v>110.00941425812738</v>
      </c>
      <c r="K20" s="153">
        <v>95.292419326969878</v>
      </c>
      <c r="L20" s="153">
        <v>105.58188911759953</v>
      </c>
      <c r="M20" s="153">
        <v>98.259263570964521</v>
      </c>
      <c r="N20" s="153">
        <v>45.383017401191516</v>
      </c>
      <c r="O20" s="153">
        <v>25.14706167773647</v>
      </c>
      <c r="P20" s="153">
        <v>47.854966034054407</v>
      </c>
      <c r="Q20" s="153">
        <v>51.905305350741401</v>
      </c>
    </row>
    <row r="21" spans="1:17" x14ac:dyDescent="0.25">
      <c r="A21" s="156" t="s">
        <v>116</v>
      </c>
      <c r="B21" s="155">
        <v>4599.8500249183026</v>
      </c>
      <c r="C21" s="155">
        <v>4397.1451665222648</v>
      </c>
      <c r="D21" s="155">
        <v>4359.3054800946029</v>
      </c>
      <c r="E21" s="155">
        <v>4722.6549379412909</v>
      </c>
      <c r="F21" s="155">
        <v>4338.7541973038833</v>
      </c>
      <c r="G21" s="155">
        <v>4020.5194887613602</v>
      </c>
      <c r="H21" s="155">
        <v>4370.0488714920866</v>
      </c>
      <c r="I21" s="155">
        <v>4208.6080086929196</v>
      </c>
      <c r="J21" s="155">
        <v>4143.6831795547732</v>
      </c>
      <c r="K21" s="155">
        <v>3116.5399852093865</v>
      </c>
      <c r="L21" s="155">
        <v>4101.5324094260504</v>
      </c>
      <c r="M21" s="155">
        <v>4154.8567480596921</v>
      </c>
      <c r="N21" s="155">
        <v>4140.8802152703365</v>
      </c>
      <c r="O21" s="155">
        <v>4088.2239186847687</v>
      </c>
      <c r="P21" s="155">
        <v>4103.4791548630983</v>
      </c>
      <c r="Q21" s="155">
        <v>4339.1086079977194</v>
      </c>
    </row>
    <row r="22" spans="1:17" x14ac:dyDescent="0.25">
      <c r="A22" s="84" t="s">
        <v>33</v>
      </c>
      <c r="B22" s="153">
        <v>498.02368795209293</v>
      </c>
      <c r="C22" s="153">
        <v>635.0274435257503</v>
      </c>
      <c r="D22" s="153">
        <v>664.45273806611715</v>
      </c>
      <c r="E22" s="153">
        <v>1274.6932011162737</v>
      </c>
      <c r="F22" s="153">
        <v>1248.8450776588004</v>
      </c>
      <c r="G22" s="153">
        <v>1208.0543779240295</v>
      </c>
      <c r="H22" s="153">
        <v>1306.0601265915695</v>
      </c>
      <c r="I22" s="153">
        <v>1200.820678087666</v>
      </c>
      <c r="J22" s="153">
        <v>1188.5735637783987</v>
      </c>
      <c r="K22" s="153">
        <v>761.65830795313684</v>
      </c>
      <c r="L22" s="153">
        <v>1345.9031642047319</v>
      </c>
      <c r="M22" s="153">
        <v>1441.705111641116</v>
      </c>
      <c r="N22" s="153">
        <v>1476.1397663239927</v>
      </c>
      <c r="O22" s="153">
        <v>1721.1491513649471</v>
      </c>
      <c r="P22" s="153">
        <v>1753.9221762173559</v>
      </c>
      <c r="Q22" s="153">
        <v>1845.0816010121359</v>
      </c>
    </row>
    <row r="23" spans="1:17" x14ac:dyDescent="0.25">
      <c r="A23" s="84" t="s">
        <v>47</v>
      </c>
      <c r="B23" s="153">
        <v>2628.1742018511618</v>
      </c>
      <c r="C23" s="153">
        <v>2412.8495126965213</v>
      </c>
      <c r="D23" s="153">
        <v>2383.9468377230096</v>
      </c>
      <c r="E23" s="153">
        <v>2182.8220274040291</v>
      </c>
      <c r="F23" s="153">
        <v>1570.8141593650489</v>
      </c>
      <c r="G23" s="153">
        <v>1443.1401818693123</v>
      </c>
      <c r="H23" s="153">
        <v>1681.151293023976</v>
      </c>
      <c r="I23" s="153">
        <v>1709.2663779459399</v>
      </c>
      <c r="J23" s="153">
        <v>1513.6851918826026</v>
      </c>
      <c r="K23" s="153">
        <v>1349.1273505732215</v>
      </c>
      <c r="L23" s="153">
        <v>1477.2066451033534</v>
      </c>
      <c r="M23" s="153">
        <v>1421.9373776687839</v>
      </c>
      <c r="N23" s="153">
        <v>1360.2152456348128</v>
      </c>
      <c r="O23" s="153">
        <v>1158.9463121785191</v>
      </c>
      <c r="P23" s="153">
        <v>1139.2535631532714</v>
      </c>
      <c r="Q23" s="153">
        <v>1162.1892213411259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167.10449461933055</v>
      </c>
      <c r="G24" s="153">
        <v>14.909582508107666</v>
      </c>
      <c r="H24" s="153">
        <v>4.9594562662688944</v>
      </c>
      <c r="I24" s="153">
        <v>121.68591532485658</v>
      </c>
      <c r="J24" s="153">
        <v>153.3674507053658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1473.6521351150479</v>
      </c>
      <c r="C26" s="153">
        <v>1349.2682102999936</v>
      </c>
      <c r="D26" s="153">
        <v>1310.9059043054758</v>
      </c>
      <c r="E26" s="153">
        <v>1265.1397094209876</v>
      </c>
      <c r="F26" s="153">
        <v>1351.9904656607032</v>
      </c>
      <c r="G26" s="153">
        <v>1354.4153464599108</v>
      </c>
      <c r="H26" s="153">
        <v>1377.8779956102724</v>
      </c>
      <c r="I26" s="153">
        <v>1176.8350373344565</v>
      </c>
      <c r="J26" s="153">
        <v>1288.0569731884059</v>
      </c>
      <c r="K26" s="153">
        <v>1005.7543266830279</v>
      </c>
      <c r="L26" s="153">
        <v>1278.4226001179654</v>
      </c>
      <c r="M26" s="153">
        <v>1291.2142587497915</v>
      </c>
      <c r="N26" s="153">
        <v>1304.5252033115314</v>
      </c>
      <c r="O26" s="153">
        <v>1208.1284551413023</v>
      </c>
      <c r="P26" s="153">
        <v>1210.3034154924712</v>
      </c>
      <c r="Q26" s="153">
        <v>1331.8377856444579</v>
      </c>
    </row>
    <row r="27" spans="1:17" x14ac:dyDescent="0.25">
      <c r="A27" s="156" t="s">
        <v>113</v>
      </c>
      <c r="B27" s="155">
        <v>1024.9754527133539</v>
      </c>
      <c r="C27" s="155">
        <v>983.47546258259035</v>
      </c>
      <c r="D27" s="155">
        <v>975.94397981044779</v>
      </c>
      <c r="E27" s="155">
        <v>1067.9782898660949</v>
      </c>
      <c r="F27" s="155">
        <v>984.0923796649322</v>
      </c>
      <c r="G27" s="155">
        <v>912.13515895597789</v>
      </c>
      <c r="H27" s="155">
        <v>991.50380519692453</v>
      </c>
      <c r="I27" s="155">
        <v>954.90282761904905</v>
      </c>
      <c r="J27" s="155">
        <v>938.38691780593058</v>
      </c>
      <c r="K27" s="155">
        <v>701.85199376484854</v>
      </c>
      <c r="L27" s="155">
        <v>930.52337306590266</v>
      </c>
      <c r="M27" s="155">
        <v>944.95871523653807</v>
      </c>
      <c r="N27" s="155">
        <v>942.4564012843781</v>
      </c>
      <c r="O27" s="155">
        <v>938.34020192245748</v>
      </c>
      <c r="P27" s="155">
        <v>942.41879970814477</v>
      </c>
      <c r="Q27" s="155">
        <v>993.09383525755948</v>
      </c>
    </row>
    <row r="28" spans="1:17" x14ac:dyDescent="0.25">
      <c r="A28" s="152" t="s">
        <v>123</v>
      </c>
      <c r="B28" s="151">
        <v>566.33138468086827</v>
      </c>
      <c r="C28" s="151">
        <v>542.72357584522297</v>
      </c>
      <c r="D28" s="151">
        <v>537.98597728011737</v>
      </c>
      <c r="E28" s="151">
        <v>590.82204325074474</v>
      </c>
      <c r="F28" s="151">
        <v>543.9809536986005</v>
      </c>
      <c r="G28" s="151">
        <v>502.77427064570429</v>
      </c>
      <c r="H28" s="151">
        <v>546.06015721432959</v>
      </c>
      <c r="I28" s="151">
        <v>525.74134105696464</v>
      </c>
      <c r="J28" s="151">
        <v>523.27960518751263</v>
      </c>
      <c r="K28" s="151">
        <v>392.20475620583539</v>
      </c>
      <c r="L28" s="151">
        <v>520.66095182051561</v>
      </c>
      <c r="M28" s="151">
        <v>526.76101834784038</v>
      </c>
      <c r="N28" s="151">
        <v>525.79308210788042</v>
      </c>
      <c r="O28" s="151">
        <v>515.62934448528893</v>
      </c>
      <c r="P28" s="151">
        <v>517.79108499329288</v>
      </c>
      <c r="Q28" s="151">
        <v>553.32168692715049</v>
      </c>
    </row>
    <row r="29" spans="1:17" x14ac:dyDescent="0.25">
      <c r="A29" s="154" t="s">
        <v>30</v>
      </c>
      <c r="B29" s="153">
        <v>3.7749605681016152</v>
      </c>
      <c r="C29" s="153">
        <v>4.6288765964825673</v>
      </c>
      <c r="D29" s="153">
        <v>3.4856682341906362</v>
      </c>
      <c r="E29" s="153">
        <v>3.2871721902742252</v>
      </c>
      <c r="F29" s="153">
        <v>3.8590659240463108</v>
      </c>
      <c r="G29" s="153">
        <v>0.58867113210859601</v>
      </c>
      <c r="H29" s="153">
        <v>0.5895726030762749</v>
      </c>
      <c r="I29" s="153">
        <v>0.5984165154021992</v>
      </c>
      <c r="J29" s="153">
        <v>14.304521166131838</v>
      </c>
      <c r="K29" s="153">
        <v>12.611424249120086</v>
      </c>
      <c r="L29" s="153">
        <v>17.351008146178359</v>
      </c>
      <c r="M29" s="153">
        <v>15.978413591104593</v>
      </c>
      <c r="N29" s="153">
        <v>17.265279445486719</v>
      </c>
      <c r="O29" s="153">
        <v>0.30425180894172132</v>
      </c>
      <c r="P29" s="153">
        <v>0.30675631228493005</v>
      </c>
      <c r="Q29" s="153">
        <v>0.31379697637740023</v>
      </c>
    </row>
    <row r="30" spans="1:17" x14ac:dyDescent="0.25">
      <c r="A30" s="154" t="s">
        <v>125</v>
      </c>
      <c r="B30" s="153">
        <v>8.3615085735133157</v>
      </c>
      <c r="C30" s="153">
        <v>5.5195027744214933</v>
      </c>
      <c r="D30" s="153">
        <v>5.3010559884441291</v>
      </c>
      <c r="E30" s="153">
        <v>10.971073066922571</v>
      </c>
      <c r="F30" s="153">
        <v>8.3205813985702939</v>
      </c>
      <c r="G30" s="153">
        <v>7.5411928053484116</v>
      </c>
      <c r="H30" s="153">
        <v>7.2261766322846839</v>
      </c>
      <c r="I30" s="153">
        <v>6.5727949457104753</v>
      </c>
      <c r="J30" s="153">
        <v>7.3870812741257312</v>
      </c>
      <c r="K30" s="153">
        <v>5.4362532395745111</v>
      </c>
      <c r="L30" s="153">
        <v>8.0595180028278079</v>
      </c>
      <c r="M30" s="153">
        <v>5.460387682892792</v>
      </c>
      <c r="N30" s="153">
        <v>5.059625324125772</v>
      </c>
      <c r="O30" s="153">
        <v>4.5494732731020218</v>
      </c>
      <c r="P30" s="153">
        <v>4.3925067338954484</v>
      </c>
      <c r="Q30" s="153">
        <v>21.616544051528997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554.19491553925332</v>
      </c>
      <c r="C32" s="153">
        <v>532.57519647431889</v>
      </c>
      <c r="D32" s="153">
        <v>529.19925305748257</v>
      </c>
      <c r="E32" s="153">
        <v>576.56379799354795</v>
      </c>
      <c r="F32" s="153">
        <v>531.80130637598393</v>
      </c>
      <c r="G32" s="153">
        <v>494.64440670824729</v>
      </c>
      <c r="H32" s="153">
        <v>538.24440797896864</v>
      </c>
      <c r="I32" s="153">
        <v>518.57012959585199</v>
      </c>
      <c r="J32" s="153">
        <v>501.58800274725502</v>
      </c>
      <c r="K32" s="153">
        <v>374.15707871714079</v>
      </c>
      <c r="L32" s="153">
        <v>495.25042567150939</v>
      </c>
      <c r="M32" s="153">
        <v>505.32221707384298</v>
      </c>
      <c r="N32" s="153">
        <v>503.46817733826788</v>
      </c>
      <c r="O32" s="153">
        <v>510.77561940324517</v>
      </c>
      <c r="P32" s="153">
        <v>513.09182194711252</v>
      </c>
      <c r="Q32" s="153">
        <v>531.39134589924413</v>
      </c>
    </row>
    <row r="33" spans="1:17" x14ac:dyDescent="0.25">
      <c r="A33" s="152" t="s">
        <v>122</v>
      </c>
      <c r="B33" s="151">
        <v>458.64406803248568</v>
      </c>
      <c r="C33" s="151">
        <v>440.75188673736733</v>
      </c>
      <c r="D33" s="151">
        <v>437.95800253033042</v>
      </c>
      <c r="E33" s="151">
        <v>477.15624661535008</v>
      </c>
      <c r="F33" s="151">
        <v>440.11142596633169</v>
      </c>
      <c r="G33" s="151">
        <v>409.36088831027365</v>
      </c>
      <c r="H33" s="151">
        <v>445.44364798259488</v>
      </c>
      <c r="I33" s="151">
        <v>429.16148656208435</v>
      </c>
      <c r="J33" s="151">
        <v>415.10731261841801</v>
      </c>
      <c r="K33" s="151">
        <v>309.64723755901315</v>
      </c>
      <c r="L33" s="151">
        <v>409.86242124538711</v>
      </c>
      <c r="M33" s="151">
        <v>418.19769688869769</v>
      </c>
      <c r="N33" s="151">
        <v>416.66331917649768</v>
      </c>
      <c r="O33" s="151">
        <v>422.7108574371685</v>
      </c>
      <c r="P33" s="151">
        <v>424.62771471485189</v>
      </c>
      <c r="Q33" s="151">
        <v>439.77214833040904</v>
      </c>
    </row>
    <row r="34" spans="1:17" x14ac:dyDescent="0.25">
      <c r="A34" s="156" t="s">
        <v>112</v>
      </c>
      <c r="B34" s="155">
        <v>461.62665740374621</v>
      </c>
      <c r="C34" s="155">
        <v>453.84036684836735</v>
      </c>
      <c r="D34" s="155">
        <v>455.79280428427836</v>
      </c>
      <c r="E34" s="155">
        <v>489.36167682892477</v>
      </c>
      <c r="F34" s="155">
        <v>466.56046434298935</v>
      </c>
      <c r="G34" s="155">
        <v>431.82235881753763</v>
      </c>
      <c r="H34" s="155">
        <v>470.13382386392158</v>
      </c>
      <c r="I34" s="155">
        <v>454.10391438483543</v>
      </c>
      <c r="J34" s="155">
        <v>446.23262032826398</v>
      </c>
      <c r="K34" s="155">
        <v>335.59920052484802</v>
      </c>
      <c r="L34" s="155">
        <v>443.24294145180289</v>
      </c>
      <c r="M34" s="155">
        <v>450.38641927649297</v>
      </c>
      <c r="N34" s="155">
        <v>450.35281787149165</v>
      </c>
      <c r="O34" s="155">
        <v>444.35139240220201</v>
      </c>
      <c r="P34" s="155">
        <v>446.57647241807746</v>
      </c>
      <c r="Q34" s="155">
        <v>469.60665696402543</v>
      </c>
    </row>
    <row r="35" spans="1:17" x14ac:dyDescent="0.25">
      <c r="A35" s="152" t="s">
        <v>121</v>
      </c>
      <c r="B35" s="151">
        <v>269.73485436769312</v>
      </c>
      <c r="C35" s="151">
        <v>216.57885548720944</v>
      </c>
      <c r="D35" s="151">
        <v>189.44564977311776</v>
      </c>
      <c r="E35" s="151">
        <v>239.24800089967698</v>
      </c>
      <c r="F35" s="151">
        <v>155.61559452794873</v>
      </c>
      <c r="G35" s="151">
        <v>143.91536843494868</v>
      </c>
      <c r="H35" s="151">
        <v>156.59491242645831</v>
      </c>
      <c r="I35" s="151">
        <v>151.32477020228777</v>
      </c>
      <c r="J35" s="151">
        <v>151.22148185486731</v>
      </c>
      <c r="K35" s="151">
        <v>114.46096409075415</v>
      </c>
      <c r="L35" s="151">
        <v>151.59629940997343</v>
      </c>
      <c r="M35" s="151">
        <v>153.56811278800146</v>
      </c>
      <c r="N35" s="151">
        <v>154.1225781525805</v>
      </c>
      <c r="O35" s="151">
        <v>149.00760013045544</v>
      </c>
      <c r="P35" s="151">
        <v>149.85496953408969</v>
      </c>
      <c r="Q35" s="151">
        <v>160.44937897992696</v>
      </c>
    </row>
    <row r="36" spans="1:17" x14ac:dyDescent="0.25">
      <c r="A36" s="154" t="s">
        <v>30</v>
      </c>
      <c r="B36" s="153">
        <v>1.2313740271781453</v>
      </c>
      <c r="C36" s="153">
        <v>1.5153163332038353</v>
      </c>
      <c r="D36" s="153">
        <v>1.1427067044729595</v>
      </c>
      <c r="E36" s="153">
        <v>1.0794593292275037</v>
      </c>
      <c r="F36" s="153">
        <v>1.2694223204840012</v>
      </c>
      <c r="G36" s="153">
        <v>0.19394372153457959</v>
      </c>
      <c r="H36" s="153">
        <v>0.19465568651456075</v>
      </c>
      <c r="I36" s="153">
        <v>0.19832568551884061</v>
      </c>
      <c r="J36" s="153">
        <v>4.7395818966213108</v>
      </c>
      <c r="K36" s="153">
        <v>4.2168959288232273</v>
      </c>
      <c r="L36" s="153">
        <v>5.7857218686389533</v>
      </c>
      <c r="M36" s="153">
        <v>5.3414375774345704</v>
      </c>
      <c r="N36" s="153">
        <v>5.8015659137376581</v>
      </c>
      <c r="O36" s="153">
        <v>0.10130325192808484</v>
      </c>
      <c r="P36" s="153">
        <v>0.10229444185757422</v>
      </c>
      <c r="Q36" s="153">
        <v>0.10435587991693854</v>
      </c>
    </row>
    <row r="37" spans="1:17" x14ac:dyDescent="0.25">
      <c r="A37" s="154" t="s">
        <v>125</v>
      </c>
      <c r="B37" s="153">
        <v>2.7274839828670023</v>
      </c>
      <c r="C37" s="153">
        <v>1.8068731215691365</v>
      </c>
      <c r="D37" s="153">
        <v>1.7378453173952706</v>
      </c>
      <c r="E37" s="153">
        <v>3.6027401329220319</v>
      </c>
      <c r="F37" s="153">
        <v>2.7370177018573174</v>
      </c>
      <c r="G37" s="153">
        <v>2.4845230515045169</v>
      </c>
      <c r="H37" s="153">
        <v>2.385823842379041</v>
      </c>
      <c r="I37" s="153">
        <v>2.1783390495275263</v>
      </c>
      <c r="J37" s="153">
        <v>2.4475951532451257</v>
      </c>
      <c r="K37" s="153">
        <v>1.8177260316663508</v>
      </c>
      <c r="L37" s="153">
        <v>2.6874593779682305</v>
      </c>
      <c r="M37" s="153">
        <v>1.8253576796260753</v>
      </c>
      <c r="N37" s="153">
        <v>1.7001607132634757</v>
      </c>
      <c r="O37" s="153">
        <v>1.5147861855882099</v>
      </c>
      <c r="P37" s="153">
        <v>1.4647751544297893</v>
      </c>
      <c r="Q37" s="153">
        <v>7.1887674040158043</v>
      </c>
    </row>
    <row r="38" spans="1:17" x14ac:dyDescent="0.25">
      <c r="A38" s="154" t="s">
        <v>26</v>
      </c>
      <c r="B38" s="153">
        <v>265.77599635764795</v>
      </c>
      <c r="C38" s="153">
        <v>213.25666603243647</v>
      </c>
      <c r="D38" s="153">
        <v>186.56509775124954</v>
      </c>
      <c r="E38" s="153">
        <v>234.56580143752745</v>
      </c>
      <c r="F38" s="153">
        <v>151.60915450560742</v>
      </c>
      <c r="G38" s="153">
        <v>141.23690166190957</v>
      </c>
      <c r="H38" s="153">
        <v>154.01443289756472</v>
      </c>
      <c r="I38" s="153">
        <v>148.94810546724139</v>
      </c>
      <c r="J38" s="153">
        <v>144.03430480500086</v>
      </c>
      <c r="K38" s="153">
        <v>108.42634213026457</v>
      </c>
      <c r="L38" s="153">
        <v>143.12311816336626</v>
      </c>
      <c r="M38" s="153">
        <v>146.40131753094082</v>
      </c>
      <c r="N38" s="153">
        <v>146.62085152557938</v>
      </c>
      <c r="O38" s="153">
        <v>147.39151069293914</v>
      </c>
      <c r="P38" s="153">
        <v>148.28789993780234</v>
      </c>
      <c r="Q38" s="153">
        <v>153.15625569599422</v>
      </c>
    </row>
    <row r="39" spans="1:17" x14ac:dyDescent="0.25">
      <c r="A39" s="152" t="s">
        <v>120</v>
      </c>
      <c r="B39" s="151">
        <v>147.8018894106159</v>
      </c>
      <c r="C39" s="151">
        <v>141.28084477703942</v>
      </c>
      <c r="D39" s="151">
        <v>139.00574955924534</v>
      </c>
      <c r="E39" s="151">
        <v>149.57095567740586</v>
      </c>
      <c r="F39" s="151">
        <v>137.21766889614827</v>
      </c>
      <c r="G39" s="151">
        <v>126.0652356930798</v>
      </c>
      <c r="H39" s="151">
        <v>137.05552944343682</v>
      </c>
      <c r="I39" s="151">
        <v>132.10120900523125</v>
      </c>
      <c r="J39" s="151">
        <v>129.96387142893946</v>
      </c>
      <c r="K39" s="151">
        <v>96.893727680050631</v>
      </c>
      <c r="L39" s="151">
        <v>127.64349337717633</v>
      </c>
      <c r="M39" s="151">
        <v>129.05870655913756</v>
      </c>
      <c r="N39" s="151">
        <v>128.21907828906947</v>
      </c>
      <c r="O39" s="151">
        <v>126.44954129203911</v>
      </c>
      <c r="P39" s="151">
        <v>126.8000896926599</v>
      </c>
      <c r="Q39" s="151">
        <v>133.65727145712367</v>
      </c>
    </row>
    <row r="40" spans="1:17" x14ac:dyDescent="0.25">
      <c r="A40" s="150" t="s">
        <v>33</v>
      </c>
      <c r="B40" s="87">
        <v>52.575737526631229</v>
      </c>
      <c r="C40" s="87">
        <v>47.216061250582122</v>
      </c>
      <c r="D40" s="87">
        <v>50.201910468645586</v>
      </c>
      <c r="E40" s="87">
        <v>64.937928551370774</v>
      </c>
      <c r="F40" s="87">
        <v>56.31016888257458</v>
      </c>
      <c r="G40" s="87">
        <v>59.370633640907002</v>
      </c>
      <c r="H40" s="87">
        <v>61.09450429405603</v>
      </c>
      <c r="I40" s="87">
        <v>53.892382388198151</v>
      </c>
      <c r="J40" s="87">
        <v>52.004427650562668</v>
      </c>
      <c r="K40" s="87">
        <v>33.475848853915643</v>
      </c>
      <c r="L40" s="87">
        <v>54.140170483780764</v>
      </c>
      <c r="M40" s="87">
        <v>54.828165367948799</v>
      </c>
      <c r="N40" s="87">
        <v>53.54893967410144</v>
      </c>
      <c r="O40" s="87">
        <v>65.862642653308157</v>
      </c>
      <c r="P40" s="87">
        <v>64.205132583103563</v>
      </c>
      <c r="Q40" s="87">
        <v>72.729294706535455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0.52145819578392805</v>
      </c>
      <c r="C42" s="87">
        <v>0.63869380028173928</v>
      </c>
      <c r="D42" s="87">
        <v>0.45332215143713195</v>
      </c>
      <c r="E42" s="87">
        <v>0.31617411848233395</v>
      </c>
      <c r="F42" s="87">
        <v>0.34765779108376382</v>
      </c>
      <c r="G42" s="87">
        <v>5.7934234688504213E-2</v>
      </c>
      <c r="H42" s="87">
        <v>5.5335030314165354E-2</v>
      </c>
      <c r="I42" s="87">
        <v>5.4085975814288569E-2</v>
      </c>
      <c r="J42" s="87">
        <v>1.2665021644099244</v>
      </c>
      <c r="K42" s="87">
        <v>1.0544282184530291</v>
      </c>
      <c r="L42" s="87">
        <v>1.2938727053812114</v>
      </c>
      <c r="M42" s="87">
        <v>1.1097935919659723</v>
      </c>
      <c r="N42" s="87">
        <v>1.0378885576931096</v>
      </c>
      <c r="O42" s="87">
        <v>1.9312535003260932E-2</v>
      </c>
      <c r="P42" s="87">
        <v>1.8665356199385211E-2</v>
      </c>
      <c r="Q42" s="87">
        <v>1.9922012562631937E-2</v>
      </c>
    </row>
    <row r="43" spans="1:17" x14ac:dyDescent="0.25">
      <c r="A43" s="150" t="s">
        <v>125</v>
      </c>
      <c r="B43" s="87">
        <v>1.3115042683827112</v>
      </c>
      <c r="C43" s="87">
        <v>0.90493607323209346</v>
      </c>
      <c r="D43" s="87">
        <v>0.82301046855989446</v>
      </c>
      <c r="E43" s="87">
        <v>1.1728644405174498</v>
      </c>
      <c r="F43" s="87">
        <v>0.84814205134385745</v>
      </c>
      <c r="G43" s="87">
        <v>0.84159477186443343</v>
      </c>
      <c r="H43" s="87">
        <v>0.77951786609781892</v>
      </c>
      <c r="I43" s="87">
        <v>0.68730063600778879</v>
      </c>
      <c r="J43" s="87">
        <v>0.74561421790956828</v>
      </c>
      <c r="K43" s="87">
        <v>0.51912336526351099</v>
      </c>
      <c r="L43" s="87">
        <v>0.67827416445318633</v>
      </c>
      <c r="M43" s="87">
        <v>0.44881349618359107</v>
      </c>
      <c r="N43" s="87">
        <v>0.36369033833973191</v>
      </c>
      <c r="O43" s="87">
        <v>0.35071973265702994</v>
      </c>
      <c r="P43" s="87">
        <v>0.32659784701095351</v>
      </c>
      <c r="Q43" s="87">
        <v>1.4582609248392833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3.0954380104896337</v>
      </c>
      <c r="F45" s="87">
        <v>1.9570002723050941</v>
      </c>
      <c r="G45" s="87">
        <v>0.55485278462087406</v>
      </c>
      <c r="H45" s="87">
        <v>0.8463235296526469</v>
      </c>
      <c r="I45" s="87">
        <v>0.55897326487288923</v>
      </c>
      <c r="J45" s="87">
        <v>1.9654708821786322</v>
      </c>
      <c r="K45" s="87">
        <v>3.0242646902142138</v>
      </c>
      <c r="L45" s="87">
        <v>0.84499886780058819</v>
      </c>
      <c r="M45" s="87">
        <v>1.3934213129388962</v>
      </c>
      <c r="N45" s="87">
        <v>0.83431645467196314</v>
      </c>
      <c r="O45" s="87">
        <v>1.1234662329200489</v>
      </c>
      <c r="P45" s="87">
        <v>0.84481600228117282</v>
      </c>
      <c r="Q45" s="87">
        <v>0.60179378538318851</v>
      </c>
    </row>
    <row r="46" spans="1:17" x14ac:dyDescent="0.25">
      <c r="A46" s="150" t="s">
        <v>26</v>
      </c>
      <c r="B46" s="87">
        <v>93.393189419818015</v>
      </c>
      <c r="C46" s="87">
        <v>92.521153652943468</v>
      </c>
      <c r="D46" s="87">
        <v>87.527506470602731</v>
      </c>
      <c r="E46" s="87">
        <v>73.280894848469302</v>
      </c>
      <c r="F46" s="87">
        <v>68.870881335232411</v>
      </c>
      <c r="G46" s="87">
        <v>60.590345743438469</v>
      </c>
      <c r="H46" s="87">
        <v>68.503115901318651</v>
      </c>
      <c r="I46" s="87">
        <v>68.060547215227984</v>
      </c>
      <c r="J46" s="87">
        <v>67.460452990674568</v>
      </c>
      <c r="K46" s="87">
        <v>42.058101801383842</v>
      </c>
      <c r="L46" s="87">
        <v>50.673636710292328</v>
      </c>
      <c r="M46" s="87">
        <v>46.085511772887799</v>
      </c>
      <c r="N46" s="87">
        <v>36.736027082969997</v>
      </c>
      <c r="O46" s="87">
        <v>38.20653752712208</v>
      </c>
      <c r="P46" s="87">
        <v>36.886665318535236</v>
      </c>
      <c r="Q46" s="87">
        <v>40.33441384547519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7.2504241815580323E-2</v>
      </c>
      <c r="F48" s="87">
        <v>4.2005774216943461</v>
      </c>
      <c r="G48" s="87">
        <v>5.1357326184671634E-2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2.5871324235202744E-2</v>
      </c>
      <c r="O48" s="87">
        <v>2.5997390628338245E-2</v>
      </c>
      <c r="P48" s="87">
        <v>1.6502440561360545</v>
      </c>
      <c r="Q48" s="87">
        <v>0.57569825709080247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6.6951514662608087</v>
      </c>
      <c r="F49" s="87">
        <v>4.6832411419142295</v>
      </c>
      <c r="G49" s="87">
        <v>4.598517191375846</v>
      </c>
      <c r="H49" s="87">
        <v>5.7767328219975012</v>
      </c>
      <c r="I49" s="87">
        <v>8.8479195251101341</v>
      </c>
      <c r="J49" s="87">
        <v>6.5214035232041088</v>
      </c>
      <c r="K49" s="87">
        <v>16.761960750820393</v>
      </c>
      <c r="L49" s="87">
        <v>20.01254044546825</v>
      </c>
      <c r="M49" s="87">
        <v>25.193001017212513</v>
      </c>
      <c r="N49" s="87">
        <v>35.672344857058043</v>
      </c>
      <c r="O49" s="87">
        <v>20.860865220400203</v>
      </c>
      <c r="P49" s="87">
        <v>22.867968529393501</v>
      </c>
      <c r="Q49" s="87">
        <v>17.937887925237096</v>
      </c>
    </row>
    <row r="50" spans="1:17" x14ac:dyDescent="0.25">
      <c r="A50" s="149" t="s">
        <v>119</v>
      </c>
      <c r="B50" s="148">
        <v>44.089913625437191</v>
      </c>
      <c r="C50" s="148">
        <v>95.980666584118438</v>
      </c>
      <c r="D50" s="148">
        <v>127.34140495191524</v>
      </c>
      <c r="E50" s="148">
        <v>100.5427202518419</v>
      </c>
      <c r="F50" s="148">
        <v>173.72720091889232</v>
      </c>
      <c r="G50" s="148">
        <v>161.84175468950914</v>
      </c>
      <c r="H50" s="148">
        <v>176.48338199402644</v>
      </c>
      <c r="I50" s="148">
        <v>170.67793517731636</v>
      </c>
      <c r="J50" s="148">
        <v>165.04726704445721</v>
      </c>
      <c r="K50" s="148">
        <v>124.24450875404325</v>
      </c>
      <c r="L50" s="148">
        <v>164.00314866465311</v>
      </c>
      <c r="M50" s="148">
        <v>167.75959992935395</v>
      </c>
      <c r="N50" s="148">
        <v>168.01116142984165</v>
      </c>
      <c r="O50" s="148">
        <v>168.89425097970744</v>
      </c>
      <c r="P50" s="148">
        <v>169.92141319132787</v>
      </c>
      <c r="Q50" s="148">
        <v>175.5000065269748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776.93534416284615</v>
      </c>
      <c r="C53" s="96">
        <v>771.4916053300592</v>
      </c>
      <c r="D53" s="96">
        <v>768.83133692361594</v>
      </c>
      <c r="E53" s="96">
        <v>843.57723672617817</v>
      </c>
      <c r="F53" s="96">
        <v>839.89046687351095</v>
      </c>
      <c r="G53" s="96">
        <v>790.64285909623038</v>
      </c>
      <c r="H53" s="96">
        <v>879.65005876301746</v>
      </c>
      <c r="I53" s="96">
        <v>849.15768643142337</v>
      </c>
      <c r="J53" s="96">
        <v>861.71498504698377</v>
      </c>
      <c r="K53" s="96">
        <v>712.06561834122954</v>
      </c>
      <c r="L53" s="96">
        <v>783.73794940523146</v>
      </c>
      <c r="M53" s="96">
        <v>886.55751315873238</v>
      </c>
      <c r="N53" s="96">
        <v>882.59614624603807</v>
      </c>
      <c r="O53" s="96">
        <v>849.84845410890398</v>
      </c>
      <c r="P53" s="96">
        <v>814.49369802287788</v>
      </c>
      <c r="Q53" s="96">
        <v>792.20198499090759</v>
      </c>
    </row>
    <row r="54" spans="1:17" x14ac:dyDescent="0.25">
      <c r="A54" s="132" t="s">
        <v>83</v>
      </c>
      <c r="B54" s="160">
        <v>1.9557057582374398</v>
      </c>
      <c r="C54" s="160">
        <v>1.9321365288788903</v>
      </c>
      <c r="D54" s="160">
        <v>1.9230497356431482</v>
      </c>
      <c r="E54" s="160">
        <v>2.1152764851436521</v>
      </c>
      <c r="F54" s="160">
        <v>2.09673156419109</v>
      </c>
      <c r="G54" s="160">
        <v>1.9661968248524937</v>
      </c>
      <c r="H54" s="160">
        <v>2.1883321994713603</v>
      </c>
      <c r="I54" s="160">
        <v>2.1109835947961755</v>
      </c>
      <c r="J54" s="160">
        <v>2.143135791181626</v>
      </c>
      <c r="K54" s="160">
        <v>1.7687821849365153</v>
      </c>
      <c r="L54" s="160">
        <v>1.9495568997255912</v>
      </c>
      <c r="M54" s="160">
        <v>2.2066952131066273</v>
      </c>
      <c r="N54" s="160">
        <v>2.2014701892454243</v>
      </c>
      <c r="O54" s="160">
        <v>2.1219538040830095</v>
      </c>
      <c r="P54" s="160">
        <v>2.0314791968523807</v>
      </c>
      <c r="Q54" s="160">
        <v>1.9781697454592555</v>
      </c>
    </row>
    <row r="55" spans="1:17" x14ac:dyDescent="0.25">
      <c r="A55" s="76" t="s">
        <v>82</v>
      </c>
      <c r="B55" s="159">
        <v>0.37584231054110162</v>
      </c>
      <c r="C55" s="159">
        <v>0.37131283897694661</v>
      </c>
      <c r="D55" s="159">
        <v>0.36956656331623172</v>
      </c>
      <c r="E55" s="159">
        <v>0.40650818675614375</v>
      </c>
      <c r="F55" s="159">
        <v>0.40294427336566774</v>
      </c>
      <c r="G55" s="159">
        <v>0.37785845571019683</v>
      </c>
      <c r="H55" s="159">
        <v>0.42054783886408759</v>
      </c>
      <c r="I55" s="159">
        <v>0.40568319055193508</v>
      </c>
      <c r="J55" s="159">
        <v>0.41186211380129389</v>
      </c>
      <c r="K55" s="159">
        <v>0.33991983734281567</v>
      </c>
      <c r="L55" s="159">
        <v>0.374660639330824</v>
      </c>
      <c r="M55" s="159">
        <v>0.42407679379204993</v>
      </c>
      <c r="N55" s="159">
        <v>0.42307266265813298</v>
      </c>
      <c r="O55" s="159">
        <v>0.40779141608029779</v>
      </c>
      <c r="P55" s="159">
        <v>0.3904042476457662</v>
      </c>
      <c r="Q55" s="159">
        <v>0.38015937962260915</v>
      </c>
    </row>
    <row r="56" spans="1:17" x14ac:dyDescent="0.25">
      <c r="A56" s="76" t="s">
        <v>81</v>
      </c>
      <c r="B56" s="159">
        <v>52.199582998021498</v>
      </c>
      <c r="C56" s="159">
        <v>51.570498618165772</v>
      </c>
      <c r="D56" s="159">
        <v>51.327963760507821</v>
      </c>
      <c r="E56" s="159">
        <v>56.458672264446918</v>
      </c>
      <c r="F56" s="159">
        <v>55.96369129076119</v>
      </c>
      <c r="G56" s="159">
        <v>52.479599201994731</v>
      </c>
      <c r="H56" s="159">
        <v>58.408596381337475</v>
      </c>
      <c r="I56" s="159">
        <v>56.344091078064089</v>
      </c>
      <c r="J56" s="159">
        <v>57.202262731300721</v>
      </c>
      <c r="K56" s="159">
        <v>47.210421137802783</v>
      </c>
      <c r="L56" s="159">
        <v>52.03546431662965</v>
      </c>
      <c r="M56" s="159">
        <v>58.89872208164315</v>
      </c>
      <c r="N56" s="159">
        <v>58.759261395616718</v>
      </c>
      <c r="O56" s="159">
        <v>56.636896040038444</v>
      </c>
      <c r="P56" s="159">
        <v>54.222045672360977</v>
      </c>
      <c r="Q56" s="159">
        <v>52.799167450085683</v>
      </c>
    </row>
    <row r="57" spans="1:17" x14ac:dyDescent="0.25">
      <c r="A57" s="76" t="s">
        <v>80</v>
      </c>
      <c r="B57" s="159">
        <v>0.89653539227610524</v>
      </c>
      <c r="C57" s="159">
        <v>0.88573077701145631</v>
      </c>
      <c r="D57" s="159">
        <v>0.8815652057317156</v>
      </c>
      <c r="E57" s="159">
        <v>0.96968586679921365</v>
      </c>
      <c r="F57" s="159">
        <v>0.96118449694288099</v>
      </c>
      <c r="G57" s="159">
        <v>0.90134471110308334</v>
      </c>
      <c r="H57" s="159">
        <v>1.0031760956983862</v>
      </c>
      <c r="I57" s="159">
        <v>0.96771791834098453</v>
      </c>
      <c r="J57" s="159">
        <v>0.98245714067929035</v>
      </c>
      <c r="K57" s="159">
        <v>0.81084581529903055</v>
      </c>
      <c r="L57" s="159">
        <v>0.89371663017206604</v>
      </c>
      <c r="M57" s="159">
        <v>1.0115940755317652</v>
      </c>
      <c r="N57" s="159">
        <v>1.0091988180666147</v>
      </c>
      <c r="O57" s="159">
        <v>0.97274688593741121</v>
      </c>
      <c r="P57" s="159">
        <v>0.93127148139719007</v>
      </c>
      <c r="Q57" s="159">
        <v>0.90683334201172683</v>
      </c>
    </row>
    <row r="58" spans="1:17" x14ac:dyDescent="0.25">
      <c r="A58" s="129" t="s">
        <v>79</v>
      </c>
      <c r="B58" s="158">
        <v>2.0444742540254919</v>
      </c>
      <c r="C58" s="158">
        <v>2.0198352292602291</v>
      </c>
      <c r="D58" s="158">
        <v>2.010335991072747</v>
      </c>
      <c r="E58" s="158">
        <v>2.211287815565496</v>
      </c>
      <c r="F58" s="158">
        <v>2.1919011500250609</v>
      </c>
      <c r="G58" s="158">
        <v>2.0554415048511343</v>
      </c>
      <c r="H58" s="158">
        <v>2.28765949183803</v>
      </c>
      <c r="I58" s="158">
        <v>2.2068000730951378</v>
      </c>
      <c r="J58" s="158">
        <v>2.2404116414220954</v>
      </c>
      <c r="K58" s="158">
        <v>1.8490663142193497</v>
      </c>
      <c r="L58" s="158">
        <v>2.0380463019339405</v>
      </c>
      <c r="M58" s="158">
        <v>2.306855993379989</v>
      </c>
      <c r="N58" s="158">
        <v>2.301393808326893</v>
      </c>
      <c r="O58" s="158">
        <v>2.2182682146362316</v>
      </c>
      <c r="P58" s="158">
        <v>2.123687010716889</v>
      </c>
      <c r="Q58" s="158">
        <v>2.0679578702721146</v>
      </c>
    </row>
    <row r="59" spans="1:17" x14ac:dyDescent="0.25">
      <c r="A59" s="92" t="s">
        <v>125</v>
      </c>
      <c r="B59" s="91">
        <v>0.33406459232829594</v>
      </c>
      <c r="C59" s="91">
        <v>0.33003860581984901</v>
      </c>
      <c r="D59" s="91">
        <v>0.32848644191938287</v>
      </c>
      <c r="E59" s="91">
        <v>0.3613217242393334</v>
      </c>
      <c r="F59" s="91">
        <v>0.35815396680359241</v>
      </c>
      <c r="G59" s="91">
        <v>0.33585662769817998</v>
      </c>
      <c r="H59" s="91">
        <v>0.37380076272523194</v>
      </c>
      <c r="I59" s="91">
        <v>0.36058843260903656</v>
      </c>
      <c r="J59" s="91">
        <v>0.3660805217603435</v>
      </c>
      <c r="K59" s="91">
        <v>0.3021351739849153</v>
      </c>
      <c r="L59" s="91">
        <v>0.33301427281914026</v>
      </c>
      <c r="M59" s="91">
        <v>0.37693744759622877</v>
      </c>
      <c r="N59" s="91">
        <v>0.37604493323984028</v>
      </c>
      <c r="O59" s="91">
        <v>0.36246231290914083</v>
      </c>
      <c r="P59" s="91">
        <v>0.34700785987945687</v>
      </c>
      <c r="Q59" s="91">
        <v>0.33790178649808128</v>
      </c>
    </row>
    <row r="60" spans="1:17" x14ac:dyDescent="0.25">
      <c r="A60" s="92" t="s">
        <v>26</v>
      </c>
      <c r="B60" s="91">
        <v>0.55592583788860006</v>
      </c>
      <c r="C60" s="91">
        <v>0.54922608588124811</v>
      </c>
      <c r="D60" s="91">
        <v>0.54664308835106057</v>
      </c>
      <c r="E60" s="91">
        <v>0.60128516133701948</v>
      </c>
      <c r="F60" s="91">
        <v>0.59601361132204045</v>
      </c>
      <c r="G60" s="91">
        <v>0.55890801195734885</v>
      </c>
      <c r="H60" s="91">
        <v>0.62205186360248899</v>
      </c>
      <c r="I60" s="91">
        <v>0.60006487108971041</v>
      </c>
      <c r="J60" s="91">
        <v>0.60920440378283314</v>
      </c>
      <c r="K60" s="91">
        <v>0.50279123741470233</v>
      </c>
      <c r="L60" s="91">
        <v>0.55417797305471039</v>
      </c>
      <c r="M60" s="91">
        <v>0.62727170493002382</v>
      </c>
      <c r="N60" s="91">
        <v>0.62578644787855153</v>
      </c>
      <c r="O60" s="91">
        <v>0.60318324549951474</v>
      </c>
      <c r="P60" s="91">
        <v>0.57746507617855369</v>
      </c>
      <c r="Q60" s="91">
        <v>0.56231141550732155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1.1544838238085959</v>
      </c>
      <c r="C62" s="157">
        <v>1.1405705375591322</v>
      </c>
      <c r="D62" s="157">
        <v>1.1352064608023034</v>
      </c>
      <c r="E62" s="157">
        <v>1.248680929989143</v>
      </c>
      <c r="F62" s="157">
        <v>1.237733571899428</v>
      </c>
      <c r="G62" s="157">
        <v>1.1606768651956054</v>
      </c>
      <c r="H62" s="157">
        <v>1.291806865510309</v>
      </c>
      <c r="I62" s="157">
        <v>1.2461467693963908</v>
      </c>
      <c r="J62" s="157">
        <v>1.2651267158789188</v>
      </c>
      <c r="K62" s="157">
        <v>1.0441399028197322</v>
      </c>
      <c r="L62" s="157">
        <v>1.1508540560600902</v>
      </c>
      <c r="M62" s="157">
        <v>1.3026468408537364</v>
      </c>
      <c r="N62" s="157">
        <v>1.2995624272085011</v>
      </c>
      <c r="O62" s="157">
        <v>1.2526226562275757</v>
      </c>
      <c r="P62" s="157">
        <v>1.1992140746588784</v>
      </c>
      <c r="Q62" s="157">
        <v>1.1677446682667116</v>
      </c>
    </row>
    <row r="63" spans="1:17" x14ac:dyDescent="0.25">
      <c r="A63" s="156" t="s">
        <v>115</v>
      </c>
      <c r="B63" s="155">
        <v>96.119874759718826</v>
      </c>
      <c r="C63" s="155">
        <v>97.039743335567024</v>
      </c>
      <c r="D63" s="155">
        <v>96.639816810706805</v>
      </c>
      <c r="E63" s="155">
        <v>106.23115458881648</v>
      </c>
      <c r="F63" s="155">
        <v>106.17600853512791</v>
      </c>
      <c r="G63" s="155">
        <v>102.6074358474964</v>
      </c>
      <c r="H63" s="155">
        <v>113.73567244761136</v>
      </c>
      <c r="I63" s="155">
        <v>109.78461969392364</v>
      </c>
      <c r="J63" s="155">
        <v>111.65720947954935</v>
      </c>
      <c r="K63" s="155">
        <v>92.701125342583268</v>
      </c>
      <c r="L63" s="155">
        <v>101.44654490120544</v>
      </c>
      <c r="M63" s="155">
        <v>114.47973306121526</v>
      </c>
      <c r="N63" s="155">
        <v>112.15024093200161</v>
      </c>
      <c r="O63" s="155">
        <v>107.34306622038503</v>
      </c>
      <c r="P63" s="155">
        <v>103.58404453350879</v>
      </c>
      <c r="Q63" s="155">
        <v>100.90967875117562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12.42629225312856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83.307895919610502</v>
      </c>
      <c r="C66" s="153">
        <v>96.174850548472378</v>
      </c>
      <c r="D66" s="153">
        <v>95.488681757080101</v>
      </c>
      <c r="E66" s="153">
        <v>105.31833336289654</v>
      </c>
      <c r="F66" s="153">
        <v>100.76503340106102</v>
      </c>
      <c r="G66" s="153">
        <v>81.891059269224655</v>
      </c>
      <c r="H66" s="153">
        <v>93.065423922636796</v>
      </c>
      <c r="I66" s="153">
        <v>89.489923869274165</v>
      </c>
      <c r="J66" s="153">
        <v>90.022416534871056</v>
      </c>
      <c r="K66" s="153">
        <v>72.028609910613284</v>
      </c>
      <c r="L66" s="153">
        <v>82.409900914784828</v>
      </c>
      <c r="M66" s="153">
        <v>94.71774492545407</v>
      </c>
      <c r="N66" s="153">
        <v>103.02123850085252</v>
      </c>
      <c r="O66" s="153">
        <v>102.43357255750676</v>
      </c>
      <c r="P66" s="153">
        <v>94.678007802885446</v>
      </c>
      <c r="Q66" s="153">
        <v>92.011812467044166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0.3856865869797656</v>
      </c>
      <c r="C68" s="153">
        <v>0.8648927870946409</v>
      </c>
      <c r="D68" s="153">
        <v>1.1511350536267044</v>
      </c>
      <c r="E68" s="153">
        <v>0.91282122591994719</v>
      </c>
      <c r="F68" s="153">
        <v>5.4109751340668915</v>
      </c>
      <c r="G68" s="153">
        <v>20.716376578271746</v>
      </c>
      <c r="H68" s="153">
        <v>20.670248524974568</v>
      </c>
      <c r="I68" s="153">
        <v>20.294695824649487</v>
      </c>
      <c r="J68" s="153">
        <v>21.634792944678299</v>
      </c>
      <c r="K68" s="153">
        <v>20.67251543196998</v>
      </c>
      <c r="L68" s="153">
        <v>19.036643986420621</v>
      </c>
      <c r="M68" s="153">
        <v>19.761988135761179</v>
      </c>
      <c r="N68" s="153">
        <v>9.1290024311490932</v>
      </c>
      <c r="O68" s="153">
        <v>4.9094936628782602</v>
      </c>
      <c r="P68" s="153">
        <v>8.9060367306233381</v>
      </c>
      <c r="Q68" s="153">
        <v>8.8978662841314549</v>
      </c>
    </row>
    <row r="69" spans="1:17" x14ac:dyDescent="0.25">
      <c r="A69" s="156" t="s">
        <v>114</v>
      </c>
      <c r="B69" s="155">
        <v>380.535108067078</v>
      </c>
      <c r="C69" s="155">
        <v>375.94908115416609</v>
      </c>
      <c r="D69" s="155">
        <v>374.18100135413408</v>
      </c>
      <c r="E69" s="155">
        <v>411.58388089593308</v>
      </c>
      <c r="F69" s="155">
        <v>407.9754681942498</v>
      </c>
      <c r="G69" s="155">
        <v>382.5764269880267</v>
      </c>
      <c r="H69" s="155">
        <v>425.79883323705945</v>
      </c>
      <c r="I69" s="155">
        <v>410.74858372230841</v>
      </c>
      <c r="J69" s="155">
        <v>417.00465750774214</v>
      </c>
      <c r="K69" s="155">
        <v>344.16410395935515</v>
      </c>
      <c r="L69" s="155">
        <v>379.33868241437432</v>
      </c>
      <c r="M69" s="155">
        <v>429.3718509820352</v>
      </c>
      <c r="N69" s="155">
        <v>428.35518218546321</v>
      </c>
      <c r="O69" s="155">
        <v>412.88313272534737</v>
      </c>
      <c r="P69" s="155">
        <v>395.27886669768992</v>
      </c>
      <c r="Q69" s="155">
        <v>384.90608042274323</v>
      </c>
    </row>
    <row r="70" spans="1:17" x14ac:dyDescent="0.25">
      <c r="A70" s="156" t="s">
        <v>113</v>
      </c>
      <c r="B70" s="155">
        <v>165.14610308253486</v>
      </c>
      <c r="C70" s="155">
        <v>163.2110224521995</v>
      </c>
      <c r="D70" s="155">
        <v>162.47379797443699</v>
      </c>
      <c r="E70" s="155">
        <v>178.5647001596603</v>
      </c>
      <c r="F70" s="155">
        <v>177.03924209324009</v>
      </c>
      <c r="G70" s="155">
        <v>166.09659532740727</v>
      </c>
      <c r="H70" s="155">
        <v>184.89687141500485</v>
      </c>
      <c r="I70" s="155">
        <v>178.37426627950623</v>
      </c>
      <c r="J70" s="155">
        <v>180.70137448858424</v>
      </c>
      <c r="K70" s="155">
        <v>149.08609181245311</v>
      </c>
      <c r="L70" s="155">
        <v>164.28006520593561</v>
      </c>
      <c r="M70" s="155">
        <v>186.09152064253823</v>
      </c>
      <c r="N70" s="155">
        <v>185.62986302894535</v>
      </c>
      <c r="O70" s="155">
        <v>179.37685316375277</v>
      </c>
      <c r="P70" s="155">
        <v>171.73469027284563</v>
      </c>
      <c r="Q70" s="155">
        <v>166.69440805805846</v>
      </c>
    </row>
    <row r="71" spans="1:17" x14ac:dyDescent="0.25">
      <c r="A71" s="152" t="s">
        <v>123</v>
      </c>
      <c r="B71" s="151">
        <v>91.248449888035907</v>
      </c>
      <c r="C71" s="151">
        <v>90.066781625651444</v>
      </c>
      <c r="D71" s="151">
        <v>89.563158125804208</v>
      </c>
      <c r="E71" s="151">
        <v>98.78474309998839</v>
      </c>
      <c r="F71" s="151">
        <v>97.862739053775428</v>
      </c>
      <c r="G71" s="151">
        <v>91.553421389934869</v>
      </c>
      <c r="H71" s="151">
        <v>101.82998203749955</v>
      </c>
      <c r="I71" s="151">
        <v>98.20761155108022</v>
      </c>
      <c r="J71" s="151">
        <v>100.76583774240429</v>
      </c>
      <c r="K71" s="151">
        <v>83.311402991575406</v>
      </c>
      <c r="L71" s="151">
        <v>91.92054449254654</v>
      </c>
      <c r="M71" s="151">
        <v>103.73549377236466</v>
      </c>
      <c r="N71" s="151">
        <v>103.56224190343426</v>
      </c>
      <c r="O71" s="151">
        <v>98.569760757520115</v>
      </c>
      <c r="P71" s="151">
        <v>94.355812548414889</v>
      </c>
      <c r="Q71" s="151">
        <v>92.877055312790603</v>
      </c>
    </row>
    <row r="72" spans="1:17" x14ac:dyDescent="0.25">
      <c r="A72" s="154" t="s">
        <v>30</v>
      </c>
      <c r="B72" s="153">
        <v>0.608229226818918</v>
      </c>
      <c r="C72" s="153">
        <v>0.76817745928616143</v>
      </c>
      <c r="D72" s="153">
        <v>0.58028920532692529</v>
      </c>
      <c r="E72" s="153">
        <v>0.54961128152060645</v>
      </c>
      <c r="F72" s="153">
        <v>0.69424997134276067</v>
      </c>
      <c r="G72" s="153">
        <v>0.10719493690242363</v>
      </c>
      <c r="H72" s="153">
        <v>0.10994423743956573</v>
      </c>
      <c r="I72" s="153">
        <v>0.11178321372296746</v>
      </c>
      <c r="J72" s="153">
        <v>2.754563802066607</v>
      </c>
      <c r="K72" s="153">
        <v>2.6788952232000911</v>
      </c>
      <c r="L72" s="153">
        <v>3.063248954458047</v>
      </c>
      <c r="M72" s="153">
        <v>3.1466425301763081</v>
      </c>
      <c r="N72" s="153">
        <v>3.4006363098117456</v>
      </c>
      <c r="O72" s="153">
        <v>5.8161988525623605E-2</v>
      </c>
      <c r="P72" s="153">
        <v>5.5899458176988152E-2</v>
      </c>
      <c r="Q72" s="153">
        <v>5.2671962477818704E-2</v>
      </c>
    </row>
    <row r="73" spans="1:17" x14ac:dyDescent="0.25">
      <c r="A73" s="154" t="s">
        <v>125</v>
      </c>
      <c r="B73" s="153">
        <v>1.3472230511974066</v>
      </c>
      <c r="C73" s="153">
        <v>0.91597983428634167</v>
      </c>
      <c r="D73" s="153">
        <v>0.88251243671274382</v>
      </c>
      <c r="E73" s="153">
        <v>1.8343503713641789</v>
      </c>
      <c r="F73" s="153">
        <v>1.4968812430795899</v>
      </c>
      <c r="G73" s="153">
        <v>1.3732246119200004</v>
      </c>
      <c r="H73" s="153">
        <v>1.3475464689076895</v>
      </c>
      <c r="I73" s="153">
        <v>1.2277872071758908</v>
      </c>
      <c r="J73" s="153">
        <v>1.4225003720368004</v>
      </c>
      <c r="K73" s="153">
        <v>1.1547587764814329</v>
      </c>
      <c r="L73" s="153">
        <v>1.4228746760767212</v>
      </c>
      <c r="M73" s="153">
        <v>1.0753187740619454</v>
      </c>
      <c r="N73" s="153">
        <v>0.99656340029659218</v>
      </c>
      <c r="O73" s="153">
        <v>0.86969544479676664</v>
      </c>
      <c r="P73" s="153">
        <v>0.80043583988406775</v>
      </c>
      <c r="Q73" s="153">
        <v>3.6284154497807712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89.292997610019583</v>
      </c>
      <c r="C75" s="153">
        <v>88.382624332078947</v>
      </c>
      <c r="D75" s="153">
        <v>88.100356483764543</v>
      </c>
      <c r="E75" s="153">
        <v>96.400781447103597</v>
      </c>
      <c r="F75" s="153">
        <v>95.671607839353072</v>
      </c>
      <c r="G75" s="153">
        <v>90.073001841112443</v>
      </c>
      <c r="H75" s="153">
        <v>100.37249133115229</v>
      </c>
      <c r="I75" s="153">
        <v>96.868041130181368</v>
      </c>
      <c r="J75" s="153">
        <v>96.58877356830088</v>
      </c>
      <c r="K75" s="153">
        <v>79.477748991893876</v>
      </c>
      <c r="L75" s="153">
        <v>87.434420862011777</v>
      </c>
      <c r="M75" s="153">
        <v>99.513532468126414</v>
      </c>
      <c r="N75" s="153">
        <v>99.165042193325917</v>
      </c>
      <c r="O75" s="153">
        <v>97.641903324197727</v>
      </c>
      <c r="P75" s="153">
        <v>93.499477250353834</v>
      </c>
      <c r="Q75" s="153">
        <v>89.195967900532011</v>
      </c>
    </row>
    <row r="76" spans="1:17" x14ac:dyDescent="0.25">
      <c r="A76" s="152" t="s">
        <v>122</v>
      </c>
      <c r="B76" s="151">
        <v>73.897653194498957</v>
      </c>
      <c r="C76" s="151">
        <v>73.144240826548057</v>
      </c>
      <c r="D76" s="151">
        <v>72.910639848632769</v>
      </c>
      <c r="E76" s="151">
        <v>79.779957059671915</v>
      </c>
      <c r="F76" s="151">
        <v>79.176503039464649</v>
      </c>
      <c r="G76" s="151">
        <v>74.543173937472403</v>
      </c>
      <c r="H76" s="151">
        <v>83.066889377505291</v>
      </c>
      <c r="I76" s="151">
        <v>80.166654728425996</v>
      </c>
      <c r="J76" s="151">
        <v>79.935536746179963</v>
      </c>
      <c r="K76" s="151">
        <v>65.774688820877699</v>
      </c>
      <c r="L76" s="151">
        <v>72.359520713389088</v>
      </c>
      <c r="M76" s="151">
        <v>82.356026870173579</v>
      </c>
      <c r="N76" s="151">
        <v>82.067621125511081</v>
      </c>
      <c r="O76" s="151">
        <v>80.807092406232655</v>
      </c>
      <c r="P76" s="151">
        <v>77.378877724430751</v>
      </c>
      <c r="Q76" s="151">
        <v>73.817352745267868</v>
      </c>
    </row>
    <row r="77" spans="1:17" x14ac:dyDescent="0.25">
      <c r="A77" s="156" t="s">
        <v>112</v>
      </c>
      <c r="B77" s="155">
        <v>77.662117540412879</v>
      </c>
      <c r="C77" s="155">
        <v>78.512244395833363</v>
      </c>
      <c r="D77" s="155">
        <v>79.024239528066346</v>
      </c>
      <c r="E77" s="155">
        <v>85.036070463056788</v>
      </c>
      <c r="F77" s="155">
        <v>87.083295275607298</v>
      </c>
      <c r="G77" s="155">
        <v>81.581960234788355</v>
      </c>
      <c r="H77" s="155">
        <v>90.910369656132502</v>
      </c>
      <c r="I77" s="155">
        <v>88.214940880836878</v>
      </c>
      <c r="J77" s="155">
        <v>89.371614152723026</v>
      </c>
      <c r="K77" s="155">
        <v>74.135261937237445</v>
      </c>
      <c r="L77" s="155">
        <v>81.381212095924113</v>
      </c>
      <c r="M77" s="155">
        <v>91.766464315490225</v>
      </c>
      <c r="N77" s="155">
        <v>91.766463225714091</v>
      </c>
      <c r="O77" s="155">
        <v>87.887745638643437</v>
      </c>
      <c r="P77" s="155">
        <v>84.197208909860365</v>
      </c>
      <c r="Q77" s="155">
        <v>81.559529971478895</v>
      </c>
    </row>
    <row r="78" spans="1:17" x14ac:dyDescent="0.25">
      <c r="A78" s="152" t="s">
        <v>121</v>
      </c>
      <c r="B78" s="151">
        <v>45.602345686111128</v>
      </c>
      <c r="C78" s="151">
        <v>37.713536504323706</v>
      </c>
      <c r="D78" s="151">
        <v>33.093166824766868</v>
      </c>
      <c r="E78" s="151">
        <v>41.708354663701705</v>
      </c>
      <c r="F78" s="151">
        <v>29.16079250420492</v>
      </c>
      <c r="G78" s="151">
        <v>27.297397341940261</v>
      </c>
      <c r="H78" s="151">
        <v>30.370152446351245</v>
      </c>
      <c r="I78" s="151">
        <v>29.655404013005572</v>
      </c>
      <c r="J78" s="151">
        <v>30.550182048080522</v>
      </c>
      <c r="K78" s="151">
        <v>25.507611482377179</v>
      </c>
      <c r="L78" s="151">
        <v>28.078052506158329</v>
      </c>
      <c r="M78" s="151">
        <v>31.258609350051255</v>
      </c>
      <c r="N78" s="151">
        <v>31.376731168860609</v>
      </c>
      <c r="O78" s="151">
        <v>29.442138637606504</v>
      </c>
      <c r="P78" s="151">
        <v>28.225399379478255</v>
      </c>
      <c r="Q78" s="151">
        <v>27.837077695040843</v>
      </c>
    </row>
    <row r="79" spans="1:17" x14ac:dyDescent="0.25">
      <c r="A79" s="154" t="s">
        <v>30</v>
      </c>
      <c r="B79" s="153">
        <v>0.20818052671728524</v>
      </c>
      <c r="C79" s="153">
        <v>0.26386665364595463</v>
      </c>
      <c r="D79" s="153">
        <v>0.19961283697034926</v>
      </c>
      <c r="E79" s="153">
        <v>0.18818327584413702</v>
      </c>
      <c r="F79" s="153">
        <v>0.23787693643513272</v>
      </c>
      <c r="G79" s="153">
        <v>3.6786612064277587E-2</v>
      </c>
      <c r="H79" s="153">
        <v>3.7751691816761218E-2</v>
      </c>
      <c r="I79" s="153">
        <v>3.8866263086706425E-2</v>
      </c>
      <c r="J79" s="153">
        <v>0.95750344460010539</v>
      </c>
      <c r="K79" s="153">
        <v>0.93973472850321371</v>
      </c>
      <c r="L79" s="153">
        <v>1.0716079683076052</v>
      </c>
      <c r="M79" s="153">
        <v>1.0872433578135148</v>
      </c>
      <c r="N79" s="153">
        <v>1.1810999803906648</v>
      </c>
      <c r="O79" s="153">
        <v>2.0016323899558239E-2</v>
      </c>
      <c r="P79" s="153">
        <v>1.9267305480143149E-2</v>
      </c>
      <c r="Q79" s="153">
        <v>1.8105166599277387E-2</v>
      </c>
    </row>
    <row r="80" spans="1:17" x14ac:dyDescent="0.25">
      <c r="A80" s="154" t="s">
        <v>125</v>
      </c>
      <c r="B80" s="153">
        <v>0.46111826271617928</v>
      </c>
      <c r="C80" s="153">
        <v>0.31463632622716164</v>
      </c>
      <c r="D80" s="153">
        <v>0.30357416532434106</v>
      </c>
      <c r="E80" s="153">
        <v>0.62806946206448611</v>
      </c>
      <c r="F80" s="153">
        <v>0.51288950523440247</v>
      </c>
      <c r="G80" s="153">
        <v>0.47125622287368502</v>
      </c>
      <c r="H80" s="153">
        <v>0.46270873478868169</v>
      </c>
      <c r="I80" s="153">
        <v>0.426893260797225</v>
      </c>
      <c r="J80" s="153">
        <v>0.49446994298999064</v>
      </c>
      <c r="K80" s="153">
        <v>0.40508001802593396</v>
      </c>
      <c r="L80" s="153">
        <v>0.49776033990573237</v>
      </c>
      <c r="M80" s="153">
        <v>0.37154941605823744</v>
      </c>
      <c r="N80" s="153">
        <v>0.34612375606067664</v>
      </c>
      <c r="O80" s="153">
        <v>0.29930382640464909</v>
      </c>
      <c r="P80" s="153">
        <v>0.27589251036157758</v>
      </c>
      <c r="Q80" s="153">
        <v>1.2472112888775992</v>
      </c>
    </row>
    <row r="81" spans="1:17" x14ac:dyDescent="0.25">
      <c r="A81" s="154" t="s">
        <v>26</v>
      </c>
      <c r="B81" s="153">
        <v>44.933046896677666</v>
      </c>
      <c r="C81" s="153">
        <v>37.135033524450591</v>
      </c>
      <c r="D81" s="153">
        <v>32.589979822472181</v>
      </c>
      <c r="E81" s="153">
        <v>40.892101925793085</v>
      </c>
      <c r="F81" s="153">
        <v>28.410026062535387</v>
      </c>
      <c r="G81" s="153">
        <v>26.789354507002297</v>
      </c>
      <c r="H81" s="153">
        <v>29.869692019745802</v>
      </c>
      <c r="I81" s="153">
        <v>29.18964448912164</v>
      </c>
      <c r="J81" s="153">
        <v>29.098208660490425</v>
      </c>
      <c r="K81" s="153">
        <v>24.16279673584803</v>
      </c>
      <c r="L81" s="153">
        <v>26.508684197944991</v>
      </c>
      <c r="M81" s="153">
        <v>29.799816576179502</v>
      </c>
      <c r="N81" s="153">
        <v>29.849507432409268</v>
      </c>
      <c r="O81" s="153">
        <v>29.122818487302297</v>
      </c>
      <c r="P81" s="153">
        <v>27.930239563636533</v>
      </c>
      <c r="Q81" s="153">
        <v>26.571761239563966</v>
      </c>
    </row>
    <row r="82" spans="1:17" x14ac:dyDescent="0.25">
      <c r="A82" s="152" t="s">
        <v>120</v>
      </c>
      <c r="B82" s="151">
        <v>24.717187077659048</v>
      </c>
      <c r="C82" s="151">
        <v>24.335116674362474</v>
      </c>
      <c r="D82" s="151">
        <v>24.019026441351016</v>
      </c>
      <c r="E82" s="151">
        <v>25.952161355558779</v>
      </c>
      <c r="F82" s="151">
        <v>25.618499089842327</v>
      </c>
      <c r="G82" s="151">
        <v>23.823365683246212</v>
      </c>
      <c r="H82" s="151">
        <v>26.523386326626444</v>
      </c>
      <c r="I82" s="151">
        <v>25.605755470527289</v>
      </c>
      <c r="J82" s="151">
        <v>25.970877600345606</v>
      </c>
      <c r="K82" s="151">
        <v>21.348951604061501</v>
      </c>
      <c r="L82" s="151">
        <v>23.376060459976628</v>
      </c>
      <c r="M82" s="151">
        <v>26.360585042601986</v>
      </c>
      <c r="N82" s="151">
        <v>26.185521948628551</v>
      </c>
      <c r="O82" s="151">
        <v>25.074101466515469</v>
      </c>
      <c r="P82" s="151">
        <v>23.966866582130145</v>
      </c>
      <c r="Q82" s="151">
        <v>23.274174145160501</v>
      </c>
    </row>
    <row r="83" spans="1:17" x14ac:dyDescent="0.25">
      <c r="A83" s="150" t="s">
        <v>33</v>
      </c>
      <c r="B83" s="87">
        <v>8.7923391600317782</v>
      </c>
      <c r="C83" s="87">
        <v>8.1327964965813582</v>
      </c>
      <c r="D83" s="87">
        <v>8.6744686372761297</v>
      </c>
      <c r="E83" s="87">
        <v>11.269270632922328</v>
      </c>
      <c r="F83" s="87">
        <v>10.51440486506857</v>
      </c>
      <c r="G83" s="87">
        <v>11.221151118875801</v>
      </c>
      <c r="H83" s="87">
        <v>11.825009978853679</v>
      </c>
      <c r="I83" s="87">
        <v>10.448756203932755</v>
      </c>
      <c r="J83" s="87">
        <v>10.394031425222751</v>
      </c>
      <c r="K83" s="87">
        <v>7.3805271753100508</v>
      </c>
      <c r="L83" s="87">
        <v>9.920678882480388</v>
      </c>
      <c r="M83" s="87">
        <v>11.206800918033291</v>
      </c>
      <c r="N83" s="87">
        <v>10.94716450984521</v>
      </c>
      <c r="O83" s="87">
        <v>13.068008934438428</v>
      </c>
      <c r="P83" s="87">
        <v>12.143616132306112</v>
      </c>
      <c r="Q83" s="87">
        <v>12.670808124059681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8.7204431755012093E-2</v>
      </c>
      <c r="C85" s="87">
        <v>0.11001270677264552</v>
      </c>
      <c r="D85" s="87">
        <v>7.8330261707469137E-2</v>
      </c>
      <c r="E85" s="87">
        <v>5.4868576620586682E-2</v>
      </c>
      <c r="F85" s="87">
        <v>6.4915713138294279E-2</v>
      </c>
      <c r="G85" s="87">
        <v>1.094966926457399E-2</v>
      </c>
      <c r="H85" s="87">
        <v>1.0710247889004263E-2</v>
      </c>
      <c r="I85" s="87">
        <v>1.0486290460580229E-2</v>
      </c>
      <c r="J85" s="87">
        <v>0.25313350981273519</v>
      </c>
      <c r="K85" s="87">
        <v>0.23247315265005022</v>
      </c>
      <c r="L85" s="87">
        <v>0.23709004811387857</v>
      </c>
      <c r="M85" s="87">
        <v>0.22684027017512109</v>
      </c>
      <c r="N85" s="87">
        <v>0.21217855765400989</v>
      </c>
      <c r="O85" s="87">
        <v>3.8318593029700175E-3</v>
      </c>
      <c r="P85" s="87">
        <v>3.5303240027533874E-3</v>
      </c>
      <c r="Q85" s="87">
        <v>3.470788485503249E-3</v>
      </c>
    </row>
    <row r="86" spans="1:17" x14ac:dyDescent="0.25">
      <c r="A86" s="150" t="s">
        <v>125</v>
      </c>
      <c r="B86" s="87">
        <v>0.219325317721111</v>
      </c>
      <c r="C86" s="87">
        <v>0.15587197938755049</v>
      </c>
      <c r="D86" s="87">
        <v>0.1422092990291999</v>
      </c>
      <c r="E86" s="87">
        <v>0.20353785670059188</v>
      </c>
      <c r="F86" s="87">
        <v>0.15836764633960629</v>
      </c>
      <c r="G86" s="87">
        <v>0.15906284869831375</v>
      </c>
      <c r="H86" s="87">
        <v>0.15087783511483938</v>
      </c>
      <c r="I86" s="87">
        <v>0.13325513674129141</v>
      </c>
      <c r="J86" s="87">
        <v>0.14902457275599076</v>
      </c>
      <c r="K86" s="87">
        <v>0.11445278419631745</v>
      </c>
      <c r="L86" s="87">
        <v>0.1242873843893529</v>
      </c>
      <c r="M86" s="87">
        <v>9.1736855816741944E-2</v>
      </c>
      <c r="N86" s="87">
        <v>7.4350267039402756E-2</v>
      </c>
      <c r="O86" s="87">
        <v>6.9587377839837081E-2</v>
      </c>
      <c r="P86" s="87">
        <v>6.1771991181626858E-2</v>
      </c>
      <c r="Q86" s="87">
        <v>0.25405642180374388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0.53717957202849553</v>
      </c>
      <c r="F88" s="87">
        <v>0.36541700357841972</v>
      </c>
      <c r="G88" s="87">
        <v>0.10486812356791209</v>
      </c>
      <c r="H88" s="87">
        <v>0.16380825573626726</v>
      </c>
      <c r="I88" s="87">
        <v>0.10837478527303269</v>
      </c>
      <c r="J88" s="87">
        <v>0.39283513034690504</v>
      </c>
      <c r="K88" s="87">
        <v>0.66676928280030157</v>
      </c>
      <c r="L88" s="87">
        <v>0.15483812386627957</v>
      </c>
      <c r="M88" s="87">
        <v>0.28481338276147022</v>
      </c>
      <c r="N88" s="87">
        <v>0.17056172424982854</v>
      </c>
      <c r="O88" s="87">
        <v>0.22291038102768354</v>
      </c>
      <c r="P88" s="87">
        <v>0.15978662174481403</v>
      </c>
      <c r="Q88" s="87">
        <v>0.10484377190250324</v>
      </c>
    </row>
    <row r="89" spans="1:17" x14ac:dyDescent="0.25">
      <c r="A89" s="150" t="s">
        <v>26</v>
      </c>
      <c r="B89" s="87">
        <v>15.618318168151148</v>
      </c>
      <c r="C89" s="87">
        <v>15.936435491620923</v>
      </c>
      <c r="D89" s="87">
        <v>15.124018243338215</v>
      </c>
      <c r="E89" s="87">
        <v>12.717101618306744</v>
      </c>
      <c r="F89" s="87">
        <v>12.859779044221886</v>
      </c>
      <c r="G89" s="87">
        <v>11.451678788612464</v>
      </c>
      <c r="H89" s="87">
        <v>13.258967209501908</v>
      </c>
      <c r="I89" s="87">
        <v>13.195706581231132</v>
      </c>
      <c r="J89" s="87">
        <v>13.483199412487847</v>
      </c>
      <c r="K89" s="87">
        <v>9.2726838575972739</v>
      </c>
      <c r="L89" s="87">
        <v>9.285469054089587</v>
      </c>
      <c r="M89" s="87">
        <v>9.4198146550850907</v>
      </c>
      <c r="N89" s="87">
        <v>7.5100521945516894</v>
      </c>
      <c r="O89" s="87">
        <v>7.5806762930322638</v>
      </c>
      <c r="P89" s="87">
        <v>6.9766619272899293</v>
      </c>
      <c r="Q89" s="87">
        <v>7.0270118897015408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1.258232193853019E-2</v>
      </c>
      <c r="F91" s="87">
        <v>0.78434450748784246</v>
      </c>
      <c r="G91" s="87">
        <v>9.7066223288971038E-3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5.2889495891789949E-3</v>
      </c>
      <c r="O91" s="87">
        <v>5.1582220104881569E-3</v>
      </c>
      <c r="P91" s="87">
        <v>0.3121234944324347</v>
      </c>
      <c r="Q91" s="87">
        <v>0.10029744111209767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1.1576207770415026</v>
      </c>
      <c r="F92" s="87">
        <v>0.87127031000770983</v>
      </c>
      <c r="G92" s="87">
        <v>0.86594851189825417</v>
      </c>
      <c r="H92" s="87">
        <v>1.1140127995307476</v>
      </c>
      <c r="I92" s="87">
        <v>1.7091764728884988</v>
      </c>
      <c r="J92" s="87">
        <v>1.2986535497193759</v>
      </c>
      <c r="K92" s="87">
        <v>3.6820453515075089</v>
      </c>
      <c r="L92" s="87">
        <v>3.653696967037142</v>
      </c>
      <c r="M92" s="87">
        <v>5.1305789607302721</v>
      </c>
      <c r="N92" s="87">
        <v>7.2659257456992314</v>
      </c>
      <c r="O92" s="87">
        <v>4.1239283988637974</v>
      </c>
      <c r="P92" s="87">
        <v>4.3093760911724743</v>
      </c>
      <c r="Q92" s="87">
        <v>3.1136857080954332</v>
      </c>
    </row>
    <row r="93" spans="1:17" x14ac:dyDescent="0.25">
      <c r="A93" s="149" t="s">
        <v>119</v>
      </c>
      <c r="B93" s="148">
        <v>7.3425847766426955</v>
      </c>
      <c r="C93" s="148">
        <v>16.463591217147187</v>
      </c>
      <c r="D93" s="148">
        <v>21.912046261948461</v>
      </c>
      <c r="E93" s="148">
        <v>17.3755544437963</v>
      </c>
      <c r="F93" s="148">
        <v>32.304003681560047</v>
      </c>
      <c r="G93" s="148">
        <v>30.461197209601881</v>
      </c>
      <c r="H93" s="148">
        <v>34.016830883154803</v>
      </c>
      <c r="I93" s="148">
        <v>32.95378139730402</v>
      </c>
      <c r="J93" s="148">
        <v>32.850554504296888</v>
      </c>
      <c r="K93" s="148">
        <v>27.278698850798765</v>
      </c>
      <c r="L93" s="148">
        <v>29.927099129789152</v>
      </c>
      <c r="M93" s="148">
        <v>34.147269922836976</v>
      </c>
      <c r="N93" s="148">
        <v>34.204210108224927</v>
      </c>
      <c r="O93" s="148">
        <v>33.371505534521461</v>
      </c>
      <c r="P93" s="148">
        <v>32.004942948251959</v>
      </c>
      <c r="Q93" s="148">
        <v>30.448278131277544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</v>
      </c>
      <c r="C98" s="77">
        <f t="shared" si="0"/>
        <v>1</v>
      </c>
      <c r="D98" s="77">
        <f t="shared" si="0"/>
        <v>1</v>
      </c>
      <c r="E98" s="77">
        <f t="shared" si="0"/>
        <v>1</v>
      </c>
      <c r="F98" s="77">
        <f t="shared" si="0"/>
        <v>1</v>
      </c>
      <c r="G98" s="77">
        <f t="shared" si="0"/>
        <v>0.99999999999999989</v>
      </c>
      <c r="H98" s="77">
        <f t="shared" si="0"/>
        <v>1</v>
      </c>
      <c r="I98" s="77">
        <f t="shared" si="0"/>
        <v>1</v>
      </c>
      <c r="J98" s="77">
        <f t="shared" si="0"/>
        <v>1</v>
      </c>
      <c r="K98" s="77">
        <f t="shared" si="0"/>
        <v>1</v>
      </c>
      <c r="L98" s="77">
        <f t="shared" si="0"/>
        <v>0.99999999999999989</v>
      </c>
      <c r="M98" s="77">
        <f t="shared" si="0"/>
        <v>0.99999999999999989</v>
      </c>
      <c r="N98" s="77">
        <f t="shared" si="0"/>
        <v>0.99999999999999989</v>
      </c>
      <c r="O98" s="77">
        <f t="shared" si="0"/>
        <v>0.99999999999999989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1.445276201527244E-3</v>
      </c>
      <c r="C99" s="146">
        <f t="shared" si="1"/>
        <v>1.4426812491171333E-3</v>
      </c>
      <c r="D99" s="146">
        <f t="shared" si="1"/>
        <v>1.4411277169120739E-3</v>
      </c>
      <c r="E99" s="146">
        <f t="shared" si="1"/>
        <v>1.4536265340839613E-3</v>
      </c>
      <c r="F99" s="146">
        <f t="shared" si="1"/>
        <v>1.4454436922842334E-3</v>
      </c>
      <c r="G99" s="146">
        <f t="shared" si="1"/>
        <v>1.4434485059330552E-3</v>
      </c>
      <c r="H99" s="146">
        <f t="shared" si="1"/>
        <v>1.4412233250872598E-3</v>
      </c>
      <c r="I99" s="146">
        <f t="shared" si="1"/>
        <v>1.4383206620326803E-3</v>
      </c>
      <c r="J99" s="146">
        <f t="shared" si="1"/>
        <v>1.4374526783206196E-3</v>
      </c>
      <c r="K99" s="146">
        <f t="shared" si="1"/>
        <v>1.4356506257454037E-3</v>
      </c>
      <c r="L99" s="146">
        <f t="shared" si="1"/>
        <v>1.4442525741099387E-3</v>
      </c>
      <c r="M99" s="146">
        <f t="shared" si="1"/>
        <v>1.448053917024646E-3</v>
      </c>
      <c r="N99" s="146">
        <f t="shared" si="1"/>
        <v>1.4561986990532945E-3</v>
      </c>
      <c r="O99" s="146">
        <f t="shared" si="1"/>
        <v>1.4645910056754639E-3</v>
      </c>
      <c r="P99" s="146">
        <f t="shared" si="1"/>
        <v>1.4630440923170983E-3</v>
      </c>
      <c r="Q99" s="146">
        <f t="shared" si="1"/>
        <v>1.4639536593538461E-3</v>
      </c>
    </row>
    <row r="100" spans="1:17" x14ac:dyDescent="0.25">
      <c r="A100" s="76" t="s">
        <v>82</v>
      </c>
      <c r="B100" s="145">
        <f t="shared" ref="B100:Q100" si="2">IF(B$7=0,0,B$7/B$5)</f>
        <v>2.0031877190645737E-4</v>
      </c>
      <c r="C100" s="145">
        <f t="shared" si="2"/>
        <v>1.9995910523554721E-4</v>
      </c>
      <c r="D100" s="145">
        <f t="shared" si="2"/>
        <v>1.9974378192011045E-4</v>
      </c>
      <c r="E100" s="145">
        <f t="shared" si="2"/>
        <v>2.0147614816506073E-4</v>
      </c>
      <c r="F100" s="145">
        <f t="shared" si="2"/>
        <v>2.003419865298701E-4</v>
      </c>
      <c r="G100" s="145">
        <f t="shared" si="2"/>
        <v>2.0006544888317654E-4</v>
      </c>
      <c r="H100" s="145">
        <f t="shared" si="2"/>
        <v>1.9975703344408713E-4</v>
      </c>
      <c r="I100" s="145">
        <f t="shared" si="2"/>
        <v>1.9935471733472526E-4</v>
      </c>
      <c r="J100" s="145">
        <f t="shared" si="2"/>
        <v>1.9923441269603336E-4</v>
      </c>
      <c r="K100" s="145">
        <f t="shared" si="2"/>
        <v>1.9898464385711059E-4</v>
      </c>
      <c r="L100" s="145">
        <f t="shared" si="2"/>
        <v>2.0017689467433545E-4</v>
      </c>
      <c r="M100" s="145">
        <f t="shared" si="2"/>
        <v>2.0070376998264323E-4</v>
      </c>
      <c r="N100" s="145">
        <f t="shared" si="2"/>
        <v>2.0183265644164701E-4</v>
      </c>
      <c r="O100" s="145">
        <f t="shared" si="2"/>
        <v>2.0299585040709035E-4</v>
      </c>
      <c r="P100" s="145">
        <f t="shared" si="2"/>
        <v>2.0278144447979018E-4</v>
      </c>
      <c r="Q100" s="145">
        <f t="shared" si="2"/>
        <v>2.0290751266770839E-4</v>
      </c>
    </row>
    <row r="101" spans="1:17" x14ac:dyDescent="0.25">
      <c r="A101" s="76" t="s">
        <v>81</v>
      </c>
      <c r="B101" s="145">
        <f t="shared" ref="B101:Q101" si="3">IF(B$8=0,0,B$8/B$5)</f>
        <v>2.7582450947400885E-2</v>
      </c>
      <c r="C101" s="145">
        <f t="shared" si="3"/>
        <v>2.7532927439377249E-2</v>
      </c>
      <c r="D101" s="145">
        <f t="shared" si="3"/>
        <v>2.7503278970941947E-2</v>
      </c>
      <c r="E101" s="145">
        <f t="shared" si="3"/>
        <v>2.7741813315574362E-2</v>
      </c>
      <c r="F101" s="145">
        <f t="shared" si="3"/>
        <v>2.7585647433708435E-2</v>
      </c>
      <c r="G101" s="145">
        <f t="shared" si="3"/>
        <v>2.7547570193106153E-2</v>
      </c>
      <c r="H101" s="145">
        <f t="shared" si="3"/>
        <v>2.7505103610273487E-2</v>
      </c>
      <c r="I101" s="145">
        <f t="shared" si="3"/>
        <v>2.7449707582002086E-2</v>
      </c>
      <c r="J101" s="145">
        <f t="shared" si="3"/>
        <v>2.7433142500437921E-2</v>
      </c>
      <c r="K101" s="145">
        <f t="shared" si="3"/>
        <v>2.7398751131709909E-2</v>
      </c>
      <c r="L101" s="145">
        <f t="shared" si="3"/>
        <v>2.7562915475221651E-2</v>
      </c>
      <c r="M101" s="145">
        <f t="shared" si="3"/>
        <v>2.7635462407336345E-2</v>
      </c>
      <c r="N101" s="145">
        <f t="shared" si="3"/>
        <v>2.7790901935466031E-2</v>
      </c>
      <c r="O101" s="145">
        <f t="shared" si="3"/>
        <v>2.7951065359935984E-2</v>
      </c>
      <c r="P101" s="145">
        <f t="shared" si="3"/>
        <v>2.7921543209234345E-2</v>
      </c>
      <c r="Q101" s="145">
        <f t="shared" si="3"/>
        <v>2.7938901889981983E-2</v>
      </c>
    </row>
    <row r="102" spans="1:17" x14ac:dyDescent="0.25">
      <c r="A102" s="76" t="s">
        <v>80</v>
      </c>
      <c r="B102" s="145">
        <f t="shared" ref="B102:Q102" si="4">IF(B$9=0,0,B$9/B$5)</f>
        <v>4.7789359756526801E-4</v>
      </c>
      <c r="C102" s="145">
        <f t="shared" si="4"/>
        <v>4.7703555317107687E-4</v>
      </c>
      <c r="D102" s="145">
        <f t="shared" si="4"/>
        <v>4.7652186375058764E-4</v>
      </c>
      <c r="E102" s="145">
        <f t="shared" si="4"/>
        <v>4.8065471025928396E-4</v>
      </c>
      <c r="F102" s="145">
        <f t="shared" si="4"/>
        <v>4.7794897989311089E-4</v>
      </c>
      <c r="G102" s="145">
        <f t="shared" si="4"/>
        <v>4.7728925355002851E-4</v>
      </c>
      <c r="H102" s="145">
        <f t="shared" si="4"/>
        <v>4.7655347745511554E-4</v>
      </c>
      <c r="I102" s="145">
        <f t="shared" si="4"/>
        <v>4.7559368576394456E-4</v>
      </c>
      <c r="J102" s="145">
        <f t="shared" si="4"/>
        <v>4.7530667912926372E-4</v>
      </c>
      <c r="K102" s="145">
        <f t="shared" si="4"/>
        <v>4.7471081420928386E-4</v>
      </c>
      <c r="L102" s="145">
        <f t="shared" si="4"/>
        <v>4.7755512593714212E-4</v>
      </c>
      <c r="M102" s="145">
        <f t="shared" si="4"/>
        <v>4.7881207422091588E-4</v>
      </c>
      <c r="N102" s="145">
        <f t="shared" si="4"/>
        <v>4.815052197808737E-4</v>
      </c>
      <c r="O102" s="145">
        <f t="shared" si="4"/>
        <v>4.842802115778058E-4</v>
      </c>
      <c r="P102" s="145">
        <f t="shared" si="4"/>
        <v>4.8376871073861009E-4</v>
      </c>
      <c r="Q102" s="145">
        <f t="shared" si="4"/>
        <v>4.8406946727425271E-4</v>
      </c>
    </row>
    <row r="103" spans="1:17" x14ac:dyDescent="0.25">
      <c r="A103" s="129" t="s">
        <v>79</v>
      </c>
      <c r="B103" s="144">
        <f t="shared" ref="B103:Q103" si="5">IF(B$10=0,0,B$10/B$5)</f>
        <v>1.5105908717355761E-3</v>
      </c>
      <c r="C103" s="144">
        <f t="shared" si="5"/>
        <v>1.507878648688411E-3</v>
      </c>
      <c r="D103" s="144">
        <f t="shared" si="5"/>
        <v>1.5062549095266988E-3</v>
      </c>
      <c r="E103" s="144">
        <f t="shared" si="5"/>
        <v>1.5193185710658521E-3</v>
      </c>
      <c r="F103" s="144">
        <f t="shared" si="5"/>
        <v>1.5107659317056639E-3</v>
      </c>
      <c r="G103" s="144">
        <f t="shared" si="5"/>
        <v>1.5086805792406358E-3</v>
      </c>
      <c r="H103" s="144">
        <f t="shared" si="5"/>
        <v>1.5063548384098751E-3</v>
      </c>
      <c r="I103" s="144">
        <f t="shared" si="5"/>
        <v>1.5033209987124255E-3</v>
      </c>
      <c r="J103" s="144">
        <f t="shared" si="5"/>
        <v>1.5024137892317268E-3</v>
      </c>
      <c r="K103" s="144">
        <f t="shared" si="5"/>
        <v>1.5005302986106032E-3</v>
      </c>
      <c r="L103" s="144">
        <f t="shared" si="5"/>
        <v>1.5095209847264316E-3</v>
      </c>
      <c r="M103" s="144">
        <f t="shared" si="5"/>
        <v>1.5134941172676201E-3</v>
      </c>
      <c r="N103" s="144">
        <f t="shared" si="5"/>
        <v>1.5220069768661878E-3</v>
      </c>
      <c r="O103" s="144">
        <f t="shared" si="5"/>
        <v>1.5307785471465661E-3</v>
      </c>
      <c r="P103" s="144">
        <f t="shared" si="5"/>
        <v>1.5291617259493152E-3</v>
      </c>
      <c r="Q103" s="144">
        <f t="shared" si="5"/>
        <v>1.530112397981063E-3</v>
      </c>
    </row>
    <row r="104" spans="1:17" x14ac:dyDescent="0.25">
      <c r="A104" s="127" t="s">
        <v>117</v>
      </c>
      <c r="B104" s="143">
        <f t="shared" ref="B104:Q104" si="6">IF(B$15=0,0,B$15/B$5)</f>
        <v>7.4511738668136929E-2</v>
      </c>
      <c r="C104" s="143">
        <f t="shared" si="6"/>
        <v>7.672139483577789E-2</v>
      </c>
      <c r="D104" s="143">
        <f t="shared" si="6"/>
        <v>7.7354857752185174E-2</v>
      </c>
      <c r="E104" s="143">
        <f t="shared" si="6"/>
        <v>7.8211078626095276E-2</v>
      </c>
      <c r="F104" s="143">
        <f t="shared" si="6"/>
        <v>8.2789093926051799E-2</v>
      </c>
      <c r="G104" s="143">
        <f t="shared" si="6"/>
        <v>8.389824910542891E-2</v>
      </c>
      <c r="H104" s="143">
        <f t="shared" si="6"/>
        <v>8.5078192216618609E-2</v>
      </c>
      <c r="I104" s="143">
        <f t="shared" si="6"/>
        <v>8.6668962884678791E-2</v>
      </c>
      <c r="J104" s="143">
        <f t="shared" si="6"/>
        <v>8.7866484989821664E-2</v>
      </c>
      <c r="K104" s="143">
        <f t="shared" si="6"/>
        <v>8.5230723108412815E-2</v>
      </c>
      <c r="L104" s="143">
        <f t="shared" si="6"/>
        <v>8.5164854944970544E-2</v>
      </c>
      <c r="M104" s="143">
        <f t="shared" si="6"/>
        <v>8.3673081576689359E-2</v>
      </c>
      <c r="N104" s="143">
        <f t="shared" si="6"/>
        <v>7.8911703807165959E-2</v>
      </c>
      <c r="O104" s="143">
        <f t="shared" si="6"/>
        <v>7.7629044389716531E-2</v>
      </c>
      <c r="P104" s="143">
        <f t="shared" si="6"/>
        <v>7.8931844994018147E-2</v>
      </c>
      <c r="Q104" s="143">
        <f t="shared" si="6"/>
        <v>7.9053945179622262E-2</v>
      </c>
    </row>
    <row r="105" spans="1:17" x14ac:dyDescent="0.25">
      <c r="A105" s="127" t="s">
        <v>116</v>
      </c>
      <c r="B105" s="143">
        <f t="shared" ref="B105:Q105" si="7">IF(B$21=0,0,B$21/B$5)</f>
        <v>0.67584789177547888</v>
      </c>
      <c r="C105" s="143">
        <f t="shared" si="7"/>
        <v>0.67234537962953222</v>
      </c>
      <c r="D105" s="143">
        <f t="shared" si="7"/>
        <v>0.67110548722933028</v>
      </c>
      <c r="E105" s="143">
        <f t="shared" si="7"/>
        <v>0.66958881192267516</v>
      </c>
      <c r="F105" s="143">
        <f t="shared" si="7"/>
        <v>0.66398788214934579</v>
      </c>
      <c r="G105" s="143">
        <f t="shared" si="7"/>
        <v>0.66322532200143847</v>
      </c>
      <c r="H105" s="143">
        <f t="shared" si="7"/>
        <v>0.66228145076673128</v>
      </c>
      <c r="I105" s="143">
        <f t="shared" si="7"/>
        <v>0.66097562988954262</v>
      </c>
      <c r="J105" s="143">
        <f t="shared" si="7"/>
        <v>0.66040904037773662</v>
      </c>
      <c r="K105" s="143">
        <f t="shared" si="7"/>
        <v>0.6630431510621505</v>
      </c>
      <c r="L105" s="143">
        <f t="shared" si="7"/>
        <v>0.66193302877284355</v>
      </c>
      <c r="M105" s="143">
        <f t="shared" si="7"/>
        <v>0.66254483565573186</v>
      </c>
      <c r="N105" s="143">
        <f t="shared" si="7"/>
        <v>0.66571778858103725</v>
      </c>
      <c r="O105" s="143">
        <f t="shared" si="7"/>
        <v>0.6656168058386368</v>
      </c>
      <c r="P105" s="143">
        <f t="shared" si="7"/>
        <v>0.66452977684453607</v>
      </c>
      <c r="Q105" s="143">
        <f t="shared" si="7"/>
        <v>0.66511712331391515</v>
      </c>
    </row>
    <row r="106" spans="1:17" x14ac:dyDescent="0.25">
      <c r="A106" s="127" t="s">
        <v>113</v>
      </c>
      <c r="B106" s="143">
        <f t="shared" ref="B106:Q106" si="8">IF(B$27=0,0,B$27/B$5)</f>
        <v>0.15059784451347211</v>
      </c>
      <c r="C106" s="143">
        <f t="shared" si="8"/>
        <v>0.1503782927797668</v>
      </c>
      <c r="D106" s="143">
        <f t="shared" si="8"/>
        <v>0.15024442840032598</v>
      </c>
      <c r="E106" s="143">
        <f t="shared" si="8"/>
        <v>0.15142040307149338</v>
      </c>
      <c r="F106" s="143">
        <f t="shared" si="8"/>
        <v>0.15060208191076346</v>
      </c>
      <c r="G106" s="143">
        <f t="shared" si="8"/>
        <v>0.15046591272556789</v>
      </c>
      <c r="H106" s="143">
        <f t="shared" si="8"/>
        <v>0.1502625251699643</v>
      </c>
      <c r="I106" s="143">
        <f t="shared" si="8"/>
        <v>0.14997060706654644</v>
      </c>
      <c r="J106" s="143">
        <f t="shared" si="8"/>
        <v>0.14955757403195669</v>
      </c>
      <c r="K106" s="143">
        <f t="shared" si="8"/>
        <v>0.14931884709761958</v>
      </c>
      <c r="L106" s="143">
        <f t="shared" si="8"/>
        <v>0.15017415277809007</v>
      </c>
      <c r="M106" s="143">
        <f t="shared" si="8"/>
        <v>0.15068570462272143</v>
      </c>
      <c r="N106" s="143">
        <f t="shared" si="8"/>
        <v>0.15151609287884665</v>
      </c>
      <c r="O106" s="143">
        <f t="shared" si="8"/>
        <v>0.15277416805352997</v>
      </c>
      <c r="P106" s="143">
        <f t="shared" si="8"/>
        <v>0.15261813963937212</v>
      </c>
      <c r="Q106" s="143">
        <f t="shared" si="8"/>
        <v>0.15222566996129872</v>
      </c>
    </row>
    <row r="107" spans="1:17" x14ac:dyDescent="0.25">
      <c r="A107" s="142" t="s">
        <v>123</v>
      </c>
      <c r="B107" s="141">
        <f t="shared" ref="B107:Q107" si="9">IF(B$28=0,0,B$28/B$5)</f>
        <v>8.3210076482798073E-2</v>
      </c>
      <c r="C107" s="141">
        <f t="shared" si="9"/>
        <v>8.2985135768022411E-2</v>
      </c>
      <c r="D107" s="141">
        <f t="shared" si="9"/>
        <v>8.2821757514751043E-2</v>
      </c>
      <c r="E107" s="141">
        <f t="shared" si="9"/>
        <v>8.3768099765181597E-2</v>
      </c>
      <c r="F107" s="141">
        <f t="shared" si="9"/>
        <v>8.3248956947218622E-2</v>
      </c>
      <c r="G107" s="141">
        <f t="shared" si="9"/>
        <v>8.2937697099875404E-2</v>
      </c>
      <c r="H107" s="141">
        <f t="shared" si="9"/>
        <v>8.2755484837938945E-2</v>
      </c>
      <c r="I107" s="141">
        <f t="shared" si="9"/>
        <v>8.2569394285790215E-2</v>
      </c>
      <c r="J107" s="141">
        <f t="shared" si="9"/>
        <v>8.3398891019524704E-2</v>
      </c>
      <c r="K107" s="141">
        <f t="shared" si="9"/>
        <v>8.3441469915492866E-2</v>
      </c>
      <c r="L107" s="141">
        <f t="shared" si="9"/>
        <v>8.4027784349638535E-2</v>
      </c>
      <c r="M107" s="141">
        <f t="shared" si="9"/>
        <v>8.3998754588614721E-2</v>
      </c>
      <c r="N107" s="141">
        <f t="shared" si="9"/>
        <v>8.4530290584417286E-2</v>
      </c>
      <c r="O107" s="141">
        <f t="shared" si="9"/>
        <v>8.3951261990410614E-2</v>
      </c>
      <c r="P107" s="141">
        <f t="shared" si="9"/>
        <v>8.3852648247256106E-2</v>
      </c>
      <c r="Q107" s="141">
        <f t="shared" si="9"/>
        <v>8.4815514411844498E-2</v>
      </c>
    </row>
    <row r="108" spans="1:17" x14ac:dyDescent="0.25">
      <c r="A108" s="142" t="s">
        <v>122</v>
      </c>
      <c r="B108" s="141">
        <f t="shared" ref="B108:Q108" si="10">IF(B$33=0,0,B$33/B$5)</f>
        <v>6.7387768030674033E-2</v>
      </c>
      <c r="C108" s="141">
        <f t="shared" si="10"/>
        <v>6.7393157011744365E-2</v>
      </c>
      <c r="D108" s="141">
        <f t="shared" si="10"/>
        <v>6.7422670885574937E-2</v>
      </c>
      <c r="E108" s="141">
        <f t="shared" si="10"/>
        <v>6.7652303306311778E-2</v>
      </c>
      <c r="F108" s="141">
        <f t="shared" si="10"/>
        <v>6.7353124963544855E-2</v>
      </c>
      <c r="G108" s="141">
        <f t="shared" si="10"/>
        <v>6.7528215625692514E-2</v>
      </c>
      <c r="H108" s="141">
        <f t="shared" si="10"/>
        <v>6.7507040332025342E-2</v>
      </c>
      <c r="I108" s="141">
        <f t="shared" si="10"/>
        <v>6.7401212780756212E-2</v>
      </c>
      <c r="J108" s="141">
        <f t="shared" si="10"/>
        <v>6.6158683012431996E-2</v>
      </c>
      <c r="K108" s="141">
        <f t="shared" si="10"/>
        <v>6.5877377182126703E-2</v>
      </c>
      <c r="L108" s="141">
        <f t="shared" si="10"/>
        <v>6.6146368428451563E-2</v>
      </c>
      <c r="M108" s="141">
        <f t="shared" si="10"/>
        <v>6.6686950034106712E-2</v>
      </c>
      <c r="N108" s="141">
        <f t="shared" si="10"/>
        <v>6.6985802294429381E-2</v>
      </c>
      <c r="O108" s="141">
        <f t="shared" si="10"/>
        <v>6.8822906063119346E-2</v>
      </c>
      <c r="P108" s="141">
        <f t="shared" si="10"/>
        <v>6.8765491392116018E-2</v>
      </c>
      <c r="Q108" s="141">
        <f t="shared" si="10"/>
        <v>6.7410155549454218E-2</v>
      </c>
    </row>
    <row r="109" spans="1:17" x14ac:dyDescent="0.25">
      <c r="A109" s="127" t="s">
        <v>112</v>
      </c>
      <c r="B109" s="143">
        <f t="shared" ref="B109:Q109" si="11">IF(B$34=0,0,B$34/B$5)</f>
        <v>6.7825994652776611E-2</v>
      </c>
      <c r="C109" s="143">
        <f t="shared" si="11"/>
        <v>6.9394450759333759E-2</v>
      </c>
      <c r="D109" s="143">
        <f t="shared" si="11"/>
        <v>7.0168299375107171E-2</v>
      </c>
      <c r="E109" s="143">
        <f t="shared" si="11"/>
        <v>6.9382817100587676E-2</v>
      </c>
      <c r="F109" s="143">
        <f t="shared" si="11"/>
        <v>7.1400793989717534E-2</v>
      </c>
      <c r="G109" s="143">
        <f t="shared" si="11"/>
        <v>7.1233462186851559E-2</v>
      </c>
      <c r="H109" s="143">
        <f t="shared" si="11"/>
        <v>7.1248839562016039E-2</v>
      </c>
      <c r="I109" s="143">
        <f t="shared" si="11"/>
        <v>7.1318502513386256E-2</v>
      </c>
      <c r="J109" s="143">
        <f t="shared" si="11"/>
        <v>7.1119350540669465E-2</v>
      </c>
      <c r="K109" s="143">
        <f t="shared" si="11"/>
        <v>7.1398651217684864E-2</v>
      </c>
      <c r="L109" s="143">
        <f t="shared" si="11"/>
        <v>7.1533542449426293E-2</v>
      </c>
      <c r="M109" s="143">
        <f t="shared" si="11"/>
        <v>7.1819851859025036E-2</v>
      </c>
      <c r="N109" s="143">
        <f t="shared" si="11"/>
        <v>7.2401969245342007E-2</v>
      </c>
      <c r="O109" s="143">
        <f t="shared" si="11"/>
        <v>7.2346270743373686E-2</v>
      </c>
      <c r="P109" s="143">
        <f t="shared" si="11"/>
        <v>7.2319939339354558E-2</v>
      </c>
      <c r="Q109" s="143">
        <f t="shared" si="11"/>
        <v>7.1983316617905066E-2</v>
      </c>
    </row>
    <row r="110" spans="1:17" x14ac:dyDescent="0.25">
      <c r="A110" s="142" t="s">
        <v>121</v>
      </c>
      <c r="B110" s="141">
        <f t="shared" ref="B110:Q110" si="12">IF(B$35=0,0,B$35/B$5)</f>
        <v>3.96316687881599E-2</v>
      </c>
      <c r="C110" s="141">
        <f t="shared" si="12"/>
        <v>3.3115984871485621E-2</v>
      </c>
      <c r="D110" s="141">
        <f t="shared" si="12"/>
        <v>2.916474096045827E-2</v>
      </c>
      <c r="E110" s="141">
        <f t="shared" si="12"/>
        <v>3.3921128429324453E-2</v>
      </c>
      <c r="F110" s="141">
        <f t="shared" si="12"/>
        <v>2.3814870430832812E-2</v>
      </c>
      <c r="G110" s="141">
        <f t="shared" si="12"/>
        <v>2.3740294466432287E-2</v>
      </c>
      <c r="H110" s="141">
        <f t="shared" si="12"/>
        <v>2.3731978482216351E-2</v>
      </c>
      <c r="I110" s="141">
        <f t="shared" si="12"/>
        <v>2.3766049272289338E-2</v>
      </c>
      <c r="J110" s="141">
        <f t="shared" si="12"/>
        <v>2.4101271595528394E-2</v>
      </c>
      <c r="K110" s="141">
        <f t="shared" si="12"/>
        <v>2.4351543270588392E-2</v>
      </c>
      <c r="L110" s="141">
        <f t="shared" si="12"/>
        <v>2.44656356703617E-2</v>
      </c>
      <c r="M110" s="141">
        <f t="shared" si="12"/>
        <v>2.4488391831223144E-2</v>
      </c>
      <c r="N110" s="141">
        <f t="shared" si="12"/>
        <v>2.4777857982894013E-2</v>
      </c>
      <c r="O110" s="141">
        <f t="shared" si="12"/>
        <v>2.426040373943672E-2</v>
      </c>
      <c r="P110" s="141">
        <f t="shared" si="12"/>
        <v>2.4267965232750332E-2</v>
      </c>
      <c r="Q110" s="141">
        <f t="shared" si="12"/>
        <v>2.4594366960055885E-2</v>
      </c>
    </row>
    <row r="111" spans="1:17" x14ac:dyDescent="0.25">
      <c r="A111" s="142" t="s">
        <v>120</v>
      </c>
      <c r="B111" s="141">
        <f t="shared" ref="B111:Q111" si="13">IF(B$39=0,0,B$39/B$5)</f>
        <v>2.1716272230065024E-2</v>
      </c>
      <c r="C111" s="141">
        <f t="shared" si="13"/>
        <v>2.1602544291510737E-2</v>
      </c>
      <c r="D111" s="141">
        <f t="shared" si="13"/>
        <v>2.1399629301411368E-2</v>
      </c>
      <c r="E111" s="141">
        <f t="shared" si="13"/>
        <v>2.1206511978161025E-2</v>
      </c>
      <c r="F111" s="141">
        <f t="shared" si="13"/>
        <v>2.0999315752996621E-2</v>
      </c>
      <c r="G111" s="141">
        <f t="shared" si="13"/>
        <v>2.0795734672956034E-2</v>
      </c>
      <c r="H111" s="141">
        <f t="shared" si="13"/>
        <v>2.0770782557498035E-2</v>
      </c>
      <c r="I111" s="141">
        <f t="shared" si="13"/>
        <v>2.0746926216709063E-2</v>
      </c>
      <c r="J111" s="141">
        <f t="shared" si="13"/>
        <v>2.0713291025155924E-2</v>
      </c>
      <c r="K111" s="141">
        <f t="shared" si="13"/>
        <v>2.061411784351689E-2</v>
      </c>
      <c r="L111" s="141">
        <f t="shared" si="13"/>
        <v>2.0599969899085614E-2</v>
      </c>
      <c r="M111" s="141">
        <f t="shared" si="13"/>
        <v>2.0580054791804019E-2</v>
      </c>
      <c r="N111" s="141">
        <f t="shared" si="13"/>
        <v>2.0613424396514608E-2</v>
      </c>
      <c r="O111" s="141">
        <f t="shared" si="13"/>
        <v>2.0587654064126069E-2</v>
      </c>
      <c r="P111" s="141">
        <f t="shared" si="13"/>
        <v>2.0534388534049135E-2</v>
      </c>
      <c r="Q111" s="141">
        <f t="shared" si="13"/>
        <v>2.0487558144475899E-2</v>
      </c>
    </row>
    <row r="112" spans="1:17" x14ac:dyDescent="0.25">
      <c r="A112" s="140" t="s">
        <v>119</v>
      </c>
      <c r="B112" s="139">
        <f t="shared" ref="B112:Q112" si="14">IF(B$50=0,0,B$50/B$5)</f>
        <v>6.4780536345516891E-3</v>
      </c>
      <c r="C112" s="139">
        <f t="shared" si="14"/>
        <v>1.4675921596337389E-2</v>
      </c>
      <c r="D112" s="139">
        <f t="shared" si="14"/>
        <v>1.9603929113237537E-2</v>
      </c>
      <c r="E112" s="139">
        <f t="shared" si="14"/>
        <v>1.42551766931022E-2</v>
      </c>
      <c r="F112" s="139">
        <f t="shared" si="14"/>
        <v>2.6586607805888104E-2</v>
      </c>
      <c r="G112" s="139">
        <f t="shared" si="14"/>
        <v>2.6697433047463234E-2</v>
      </c>
      <c r="H112" s="139">
        <f t="shared" si="14"/>
        <v>2.6746078522301649E-2</v>
      </c>
      <c r="I112" s="139">
        <f t="shared" si="14"/>
        <v>2.6805527024387852E-2</v>
      </c>
      <c r="J112" s="139">
        <f t="shared" si="14"/>
        <v>2.6304787919985143E-2</v>
      </c>
      <c r="K112" s="139">
        <f t="shared" si="14"/>
        <v>2.6432990103579582E-2</v>
      </c>
      <c r="L112" s="139">
        <f t="shared" si="14"/>
        <v>2.6467936879978973E-2</v>
      </c>
      <c r="M112" s="139">
        <f t="shared" si="14"/>
        <v>2.6751405235997873E-2</v>
      </c>
      <c r="N112" s="139">
        <f t="shared" si="14"/>
        <v>2.7010686865933376E-2</v>
      </c>
      <c r="O112" s="139">
        <f t="shared" si="14"/>
        <v>2.7498212939810897E-2</v>
      </c>
      <c r="P112" s="139">
        <f t="shared" si="14"/>
        <v>2.7517585572555084E-2</v>
      </c>
      <c r="Q112" s="139">
        <f t="shared" si="14"/>
        <v>2.6901391513373285E-2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1.0000000000000002</v>
      </c>
      <c r="C115" s="77">
        <f t="shared" si="15"/>
        <v>1.0000000000000002</v>
      </c>
      <c r="D115" s="77">
        <f t="shared" si="15"/>
        <v>0.99999999999999989</v>
      </c>
      <c r="E115" s="77">
        <f t="shared" si="15"/>
        <v>1</v>
      </c>
      <c r="F115" s="77">
        <f t="shared" si="15"/>
        <v>1</v>
      </c>
      <c r="G115" s="77">
        <f t="shared" si="15"/>
        <v>0.99999999999999989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1</v>
      </c>
      <c r="L115" s="77">
        <f t="shared" si="15"/>
        <v>1.0000000000000002</v>
      </c>
      <c r="M115" s="77">
        <f t="shared" si="15"/>
        <v>1</v>
      </c>
      <c r="N115" s="77">
        <f t="shared" si="15"/>
        <v>1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2.5172052899005747E-3</v>
      </c>
      <c r="C116" s="146">
        <f t="shared" si="16"/>
        <v>2.5044167888933601E-3</v>
      </c>
      <c r="D116" s="146">
        <f t="shared" si="16"/>
        <v>2.5012634674049516E-3</v>
      </c>
      <c r="E116" s="146">
        <f t="shared" si="16"/>
        <v>2.5075077812113395E-3</v>
      </c>
      <c r="F116" s="146">
        <f t="shared" si="16"/>
        <v>2.4964345315123832E-3</v>
      </c>
      <c r="G116" s="146">
        <f t="shared" si="16"/>
        <v>2.4868330906068232E-3</v>
      </c>
      <c r="H116" s="146">
        <f t="shared" si="16"/>
        <v>2.4877304078722387E-3</v>
      </c>
      <c r="I116" s="146">
        <f t="shared" si="16"/>
        <v>2.4859736048172191E-3</v>
      </c>
      <c r="J116" s="146">
        <f t="shared" si="16"/>
        <v>2.4870587472315738E-3</v>
      </c>
      <c r="K116" s="146">
        <f t="shared" si="16"/>
        <v>2.4840157134070413E-3</v>
      </c>
      <c r="L116" s="146">
        <f t="shared" si="16"/>
        <v>2.4875111651861243E-3</v>
      </c>
      <c r="M116" s="146">
        <f t="shared" si="16"/>
        <v>2.4890604166720683E-3</v>
      </c>
      <c r="N116" s="146">
        <f t="shared" si="16"/>
        <v>2.494312034568672E-3</v>
      </c>
      <c r="O116" s="146">
        <f t="shared" si="16"/>
        <v>2.4968614037286833E-3</v>
      </c>
      <c r="P116" s="146">
        <f t="shared" si="16"/>
        <v>2.4941619582614862E-3</v>
      </c>
      <c r="Q116" s="146">
        <f t="shared" si="16"/>
        <v>2.4970522454345525E-3</v>
      </c>
    </row>
    <row r="117" spans="1:17" x14ac:dyDescent="0.25">
      <c r="A117" s="76" t="s">
        <v>82</v>
      </c>
      <c r="B117" s="145">
        <f t="shared" ref="B117:Q117" si="17">IF(B$55=0,0,B$55/B$53)</f>
        <v>4.8374979123401142E-4</v>
      </c>
      <c r="C117" s="145">
        <f t="shared" si="17"/>
        <v>4.8129213125798264E-4</v>
      </c>
      <c r="D117" s="145">
        <f t="shared" si="17"/>
        <v>4.8068613435426147E-4</v>
      </c>
      <c r="E117" s="145">
        <f t="shared" si="17"/>
        <v>4.8188614990816151E-4</v>
      </c>
      <c r="F117" s="145">
        <f t="shared" si="17"/>
        <v>4.7975812234853224E-4</v>
      </c>
      <c r="G117" s="145">
        <f t="shared" si="17"/>
        <v>4.7791294307283064E-4</v>
      </c>
      <c r="H117" s="145">
        <f t="shared" si="17"/>
        <v>4.7808538710890429E-4</v>
      </c>
      <c r="I117" s="145">
        <f t="shared" si="17"/>
        <v>4.7774776938876287E-4</v>
      </c>
      <c r="J117" s="145">
        <f t="shared" si="17"/>
        <v>4.779563091604328E-4</v>
      </c>
      <c r="K117" s="145">
        <f t="shared" si="17"/>
        <v>4.7737150704546782E-4</v>
      </c>
      <c r="L117" s="145">
        <f t="shared" si="17"/>
        <v>4.7804325363490322E-4</v>
      </c>
      <c r="M117" s="145">
        <f t="shared" si="17"/>
        <v>4.7834098464869895E-4</v>
      </c>
      <c r="N117" s="145">
        <f t="shared" si="17"/>
        <v>4.7935022655332848E-4</v>
      </c>
      <c r="O117" s="145">
        <f t="shared" si="17"/>
        <v>4.7984015751123706E-4</v>
      </c>
      <c r="P117" s="145">
        <f t="shared" si="17"/>
        <v>4.7932138528934367E-4</v>
      </c>
      <c r="Q117" s="145">
        <f t="shared" si="17"/>
        <v>4.7987683296069045E-4</v>
      </c>
    </row>
    <row r="118" spans="1:17" x14ac:dyDescent="0.25">
      <c r="A118" s="76" t="s">
        <v>81</v>
      </c>
      <c r="B118" s="145">
        <f t="shared" ref="B118:Q118" si="18">IF(B$56=0,0,B$56/B$53)</f>
        <v>6.7186521233973409E-2</v>
      </c>
      <c r="C118" s="145">
        <f t="shared" si="18"/>
        <v>6.6845184395885812E-2</v>
      </c>
      <c r="D118" s="145">
        <f t="shared" si="18"/>
        <v>6.6761019349042605E-2</v>
      </c>
      <c r="E118" s="145">
        <f t="shared" si="18"/>
        <v>6.6927685819921173E-2</v>
      </c>
      <c r="F118" s="145">
        <f t="shared" si="18"/>
        <v>6.6632130614704813E-2</v>
      </c>
      <c r="G118" s="145">
        <f t="shared" si="18"/>
        <v>6.6375859338036913E-2</v>
      </c>
      <c r="H118" s="145">
        <f t="shared" si="18"/>
        <v>6.6399809560034453E-2</v>
      </c>
      <c r="I118" s="145">
        <f t="shared" si="18"/>
        <v>6.635291887287692E-2</v>
      </c>
      <c r="J118" s="145">
        <f t="shared" si="18"/>
        <v>6.6381882320616536E-2</v>
      </c>
      <c r="K118" s="145">
        <f t="shared" si="18"/>
        <v>6.6300660952821125E-2</v>
      </c>
      <c r="L118" s="145">
        <f t="shared" si="18"/>
        <v>6.6393957771368209E-2</v>
      </c>
      <c r="M118" s="145">
        <f t="shared" si="18"/>
        <v>6.6435308716511571E-2</v>
      </c>
      <c r="N118" s="145">
        <f t="shared" si="18"/>
        <v>6.6575479221769249E-2</v>
      </c>
      <c r="O118" s="145">
        <f t="shared" si="18"/>
        <v>6.6643524226238926E-2</v>
      </c>
      <c r="P118" s="145">
        <f t="shared" si="18"/>
        <v>6.6571473547285764E-2</v>
      </c>
      <c r="Q118" s="145">
        <f t="shared" si="18"/>
        <v>6.6648617966656165E-2</v>
      </c>
    </row>
    <row r="119" spans="1:17" x14ac:dyDescent="0.25">
      <c r="A119" s="76" t="s">
        <v>80</v>
      </c>
      <c r="B119" s="145">
        <f t="shared" ref="B119:Q119" si="19">IF(B$57=0,0,B$57/B$53)</f>
        <v>1.1539382253772082E-3</v>
      </c>
      <c r="C119" s="145">
        <f t="shared" si="19"/>
        <v>1.1480757157850388E-3</v>
      </c>
      <c r="D119" s="145">
        <f t="shared" si="19"/>
        <v>1.1466301689252033E-3</v>
      </c>
      <c r="E119" s="145">
        <f t="shared" si="19"/>
        <v>1.1494926896823911E-3</v>
      </c>
      <c r="F119" s="145">
        <f t="shared" si="19"/>
        <v>1.1444164862602698E-3</v>
      </c>
      <c r="G119" s="145">
        <f t="shared" si="19"/>
        <v>1.1400149899961081E-3</v>
      </c>
      <c r="H119" s="145">
        <f t="shared" si="19"/>
        <v>1.1404263385249741E-3</v>
      </c>
      <c r="I119" s="145">
        <f t="shared" si="19"/>
        <v>1.1396209841870587E-3</v>
      </c>
      <c r="J119" s="145">
        <f t="shared" si="19"/>
        <v>1.1401184355935546E-3</v>
      </c>
      <c r="K119" s="145">
        <f t="shared" si="19"/>
        <v>1.1387234468473726E-3</v>
      </c>
      <c r="L119" s="145">
        <f t="shared" si="19"/>
        <v>1.1403258332077653E-3</v>
      </c>
      <c r="M119" s="145">
        <f t="shared" si="19"/>
        <v>1.1410360416748799E-3</v>
      </c>
      <c r="N119" s="145">
        <f t="shared" si="19"/>
        <v>1.1434434903880536E-3</v>
      </c>
      <c r="O119" s="145">
        <f t="shared" si="19"/>
        <v>1.1446121731872427E-3</v>
      </c>
      <c r="P119" s="145">
        <f t="shared" si="19"/>
        <v>1.1433746923491016E-3</v>
      </c>
      <c r="Q119" s="145">
        <f t="shared" si="19"/>
        <v>1.1446996589160716E-3</v>
      </c>
    </row>
    <row r="120" spans="1:17" x14ac:dyDescent="0.25">
      <c r="A120" s="129" t="s">
        <v>79</v>
      </c>
      <c r="B120" s="144">
        <f t="shared" ref="B120:Q120" si="20">IF(B$58=0,0,B$58/B$53)</f>
        <v>2.631459965601679E-3</v>
      </c>
      <c r="C120" s="144">
        <f t="shared" si="20"/>
        <v>2.6180910009981303E-3</v>
      </c>
      <c r="D120" s="144">
        <f t="shared" si="20"/>
        <v>2.6147945518413171E-3</v>
      </c>
      <c r="E120" s="144">
        <f t="shared" si="20"/>
        <v>2.6213222918949758E-3</v>
      </c>
      <c r="F120" s="144">
        <f t="shared" si="20"/>
        <v>2.6097464329895357E-3</v>
      </c>
      <c r="G120" s="144">
        <f t="shared" si="20"/>
        <v>2.5997091875346505E-3</v>
      </c>
      <c r="H120" s="144">
        <f t="shared" si="20"/>
        <v>2.6006472335771626E-3</v>
      </c>
      <c r="I120" s="144">
        <f t="shared" si="20"/>
        <v>2.5988106901195145E-3</v>
      </c>
      <c r="J120" s="144">
        <f t="shared" si="20"/>
        <v>2.5999450865995329E-3</v>
      </c>
      <c r="K120" s="144">
        <f t="shared" si="20"/>
        <v>2.5967639310079107E-3</v>
      </c>
      <c r="L120" s="144">
        <f t="shared" si="20"/>
        <v>2.6004180395763497E-3</v>
      </c>
      <c r="M120" s="144">
        <f t="shared" si="20"/>
        <v>2.6020376108041188E-3</v>
      </c>
      <c r="N120" s="144">
        <f t="shared" si="20"/>
        <v>2.6075275969824389E-3</v>
      </c>
      <c r="O120" s="144">
        <f t="shared" si="20"/>
        <v>2.6101926807199573E-3</v>
      </c>
      <c r="P120" s="144">
        <f t="shared" si="20"/>
        <v>2.6073707087875321E-3</v>
      </c>
      <c r="Q120" s="144">
        <f t="shared" si="20"/>
        <v>2.6103921846343889E-3</v>
      </c>
    </row>
    <row r="121" spans="1:17" x14ac:dyDescent="0.25">
      <c r="A121" s="127" t="s">
        <v>115</v>
      </c>
      <c r="B121" s="143">
        <f t="shared" ref="B121:Q121" si="21">IF(B$63=0,0,B$63/B$53)</f>
        <v>0.1237166972539893</v>
      </c>
      <c r="C121" s="143">
        <f t="shared" si="21"/>
        <v>0.12578198215656738</v>
      </c>
      <c r="D121" s="143">
        <f t="shared" si="21"/>
        <v>0.12569703154582532</v>
      </c>
      <c r="E121" s="143">
        <f t="shared" si="21"/>
        <v>0.12592937547851199</v>
      </c>
      <c r="F121" s="143">
        <f t="shared" si="21"/>
        <v>0.12641649443929004</v>
      </c>
      <c r="G121" s="143">
        <f t="shared" si="21"/>
        <v>0.12977722452939766</v>
      </c>
      <c r="H121" s="143">
        <f t="shared" si="21"/>
        <v>0.12929649843660429</v>
      </c>
      <c r="I121" s="143">
        <f t="shared" si="21"/>
        <v>0.1292864934842578</v>
      </c>
      <c r="J121" s="143">
        <f t="shared" si="21"/>
        <v>0.12957556897245021</v>
      </c>
      <c r="K121" s="143">
        <f t="shared" si="21"/>
        <v>0.13018621171252773</v>
      </c>
      <c r="L121" s="143">
        <f t="shared" si="21"/>
        <v>0.12943936806708403</v>
      </c>
      <c r="M121" s="143">
        <f t="shared" si="21"/>
        <v>0.12912837730440438</v>
      </c>
      <c r="N121" s="143">
        <f t="shared" si="21"/>
        <v>0.12706858216978653</v>
      </c>
      <c r="O121" s="143">
        <f t="shared" si="21"/>
        <v>0.12630847970764153</v>
      </c>
      <c r="P121" s="143">
        <f t="shared" si="21"/>
        <v>0.12717599262578858</v>
      </c>
      <c r="Q121" s="143">
        <f t="shared" si="21"/>
        <v>0.12737872495022062</v>
      </c>
    </row>
    <row r="122" spans="1:17" x14ac:dyDescent="0.25">
      <c r="A122" s="127" t="s">
        <v>114</v>
      </c>
      <c r="B122" s="143">
        <f t="shared" ref="B122:Q122" si="22">IF(B$69=0,0,B$69/B$53)</f>
        <v>0.48978993030251122</v>
      </c>
      <c r="C122" s="143">
        <f t="shared" si="22"/>
        <v>0.48730158378499494</v>
      </c>
      <c r="D122" s="143">
        <f t="shared" si="22"/>
        <v>0.48668802035485881</v>
      </c>
      <c r="E122" s="143">
        <f t="shared" si="22"/>
        <v>0.48790301940014486</v>
      </c>
      <c r="F122" s="143">
        <f t="shared" si="22"/>
        <v>0.48574842111607353</v>
      </c>
      <c r="G122" s="143">
        <f t="shared" si="22"/>
        <v>0.48388020278250904</v>
      </c>
      <c r="H122" s="143">
        <f t="shared" si="22"/>
        <v>0.48405479996878165</v>
      </c>
      <c r="I122" s="143">
        <f t="shared" si="22"/>
        <v>0.48371296672644537</v>
      </c>
      <c r="J122" s="143">
        <f t="shared" si="22"/>
        <v>0.48392411034259264</v>
      </c>
      <c r="K122" s="143">
        <f t="shared" si="22"/>
        <v>0.48333200634106166</v>
      </c>
      <c r="L122" s="143">
        <f t="shared" si="22"/>
        <v>0.4840121404128121</v>
      </c>
      <c r="M122" s="143">
        <f t="shared" si="22"/>
        <v>0.48431358892015725</v>
      </c>
      <c r="N122" s="143">
        <f t="shared" si="22"/>
        <v>0.48533543230093845</v>
      </c>
      <c r="O122" s="143">
        <f t="shared" si="22"/>
        <v>0.4858314805764633</v>
      </c>
      <c r="P122" s="143">
        <f t="shared" si="22"/>
        <v>0.48530623092259595</v>
      </c>
      <c r="Q122" s="143">
        <f t="shared" si="22"/>
        <v>0.48586861395854863</v>
      </c>
    </row>
    <row r="123" spans="1:17" x14ac:dyDescent="0.25">
      <c r="A123" s="127" t="s">
        <v>113</v>
      </c>
      <c r="B123" s="143">
        <f t="shared" ref="B123:Q123" si="23">IF(B$70=0,0,B$70/B$53)</f>
        <v>0.21256093486193639</v>
      </c>
      <c r="C123" s="143">
        <f t="shared" si="23"/>
        <v>0.21155255783032745</v>
      </c>
      <c r="D123" s="143">
        <f t="shared" si="23"/>
        <v>0.21132567075706868</v>
      </c>
      <c r="E123" s="143">
        <f t="shared" si="23"/>
        <v>0.21167557917120716</v>
      </c>
      <c r="F123" s="143">
        <f t="shared" si="23"/>
        <v>0.21078848858978957</v>
      </c>
      <c r="G123" s="143">
        <f t="shared" si="23"/>
        <v>0.21007790485487884</v>
      </c>
      <c r="H123" s="143">
        <f t="shared" si="23"/>
        <v>0.21019366687135876</v>
      </c>
      <c r="I123" s="143">
        <f t="shared" si="23"/>
        <v>0.21006023866912432</v>
      </c>
      <c r="J123" s="143">
        <f t="shared" si="23"/>
        <v>0.20969970074122798</v>
      </c>
      <c r="K123" s="143">
        <f t="shared" si="23"/>
        <v>0.20937128260700469</v>
      </c>
      <c r="L123" s="143">
        <f t="shared" si="23"/>
        <v>0.20961096158557285</v>
      </c>
      <c r="M123" s="143">
        <f t="shared" si="23"/>
        <v>0.20990349512634465</v>
      </c>
      <c r="N123" s="143">
        <f t="shared" si="23"/>
        <v>0.21032253972384557</v>
      </c>
      <c r="O123" s="143">
        <f t="shared" si="23"/>
        <v>0.21106922333798409</v>
      </c>
      <c r="P123" s="143">
        <f t="shared" si="23"/>
        <v>0.21084839660480942</v>
      </c>
      <c r="Q123" s="143">
        <f t="shared" si="23"/>
        <v>0.21041907394358736</v>
      </c>
    </row>
    <row r="124" spans="1:17" x14ac:dyDescent="0.25">
      <c r="A124" s="142" t="s">
        <v>123</v>
      </c>
      <c r="B124" s="141">
        <f t="shared" ref="B124:Q124" si="24">IF(B$71=0,0,B$71/B$53)</f>
        <v>0.11744664543013784</v>
      </c>
      <c r="C124" s="141">
        <f t="shared" si="24"/>
        <v>0.11674369624167086</v>
      </c>
      <c r="D124" s="141">
        <f t="shared" si="24"/>
        <v>0.11649259574171388</v>
      </c>
      <c r="E124" s="141">
        <f t="shared" si="24"/>
        <v>0.11710219147610017</v>
      </c>
      <c r="F124" s="141">
        <f t="shared" si="24"/>
        <v>0.1165184543861643</v>
      </c>
      <c r="G124" s="141">
        <f t="shared" si="24"/>
        <v>0.11579617818162291</v>
      </c>
      <c r="H124" s="141">
        <f t="shared" si="24"/>
        <v>0.11576192262261088</v>
      </c>
      <c r="I124" s="141">
        <f t="shared" si="24"/>
        <v>0.11565297367064617</v>
      </c>
      <c r="J124" s="141">
        <f t="shared" si="24"/>
        <v>0.11693638789037673</v>
      </c>
      <c r="K124" s="141">
        <f t="shared" si="24"/>
        <v>0.11699961470636781</v>
      </c>
      <c r="L124" s="141">
        <f t="shared" si="24"/>
        <v>0.11728479469739068</v>
      </c>
      <c r="M124" s="141">
        <f t="shared" si="24"/>
        <v>0.11700932227483306</v>
      </c>
      <c r="N124" s="141">
        <f t="shared" si="24"/>
        <v>0.11733819861316797</v>
      </c>
      <c r="O124" s="141">
        <f t="shared" si="24"/>
        <v>0.1159851033215963</v>
      </c>
      <c r="P124" s="141">
        <f t="shared" si="24"/>
        <v>0.11584597005164868</v>
      </c>
      <c r="Q124" s="141">
        <f t="shared" si="24"/>
        <v>0.11723910956099989</v>
      </c>
    </row>
    <row r="125" spans="1:17" x14ac:dyDescent="0.25">
      <c r="A125" s="142" t="s">
        <v>122</v>
      </c>
      <c r="B125" s="141">
        <f t="shared" ref="B125:Q125" si="25">IF(B$76=0,0,B$76/B$53)</f>
        <v>9.5114289431798532E-2</v>
      </c>
      <c r="C125" s="141">
        <f t="shared" si="25"/>
        <v>9.480886158865659E-2</v>
      </c>
      <c r="D125" s="141">
        <f t="shared" si="25"/>
        <v>9.4833075015354776E-2</v>
      </c>
      <c r="E125" s="141">
        <f t="shared" si="25"/>
        <v>9.4573387695107008E-2</v>
      </c>
      <c r="F125" s="141">
        <f t="shared" si="25"/>
        <v>9.4270034203625244E-2</v>
      </c>
      <c r="G125" s="141">
        <f t="shared" si="25"/>
        <v>9.4281726673255947E-2</v>
      </c>
      <c r="H125" s="141">
        <f t="shared" si="25"/>
        <v>9.4431744248747854E-2</v>
      </c>
      <c r="I125" s="141">
        <f t="shared" si="25"/>
        <v>9.4407264998478152E-2</v>
      </c>
      <c r="J125" s="141">
        <f t="shared" si="25"/>
        <v>9.2763312850851251E-2</v>
      </c>
      <c r="K125" s="141">
        <f t="shared" si="25"/>
        <v>9.2371667900636875E-2</v>
      </c>
      <c r="L125" s="141">
        <f t="shared" si="25"/>
        <v>9.2326166888182182E-2</v>
      </c>
      <c r="M125" s="141">
        <f t="shared" si="25"/>
        <v>9.2894172851511622E-2</v>
      </c>
      <c r="N125" s="141">
        <f t="shared" si="25"/>
        <v>9.2984341110677576E-2</v>
      </c>
      <c r="O125" s="141">
        <f t="shared" si="25"/>
        <v>9.5084120016387788E-2</v>
      </c>
      <c r="P125" s="141">
        <f t="shared" si="25"/>
        <v>9.5002426553160754E-2</v>
      </c>
      <c r="Q125" s="141">
        <f t="shared" si="25"/>
        <v>9.317996438258748E-2</v>
      </c>
    </row>
    <row r="126" spans="1:17" x14ac:dyDescent="0.25">
      <c r="A126" s="127" t="s">
        <v>112</v>
      </c>
      <c r="B126" s="143">
        <f t="shared" ref="B126:Q126" si="26">IF(B$77=0,0,B$77/B$53)</f>
        <v>9.9959563075476265E-2</v>
      </c>
      <c r="C126" s="143">
        <f t="shared" si="26"/>
        <v>0.10176681619529002</v>
      </c>
      <c r="D126" s="143">
        <f t="shared" si="26"/>
        <v>0.10278488367067883</v>
      </c>
      <c r="E126" s="143">
        <f t="shared" si="26"/>
        <v>0.10080413121751786</v>
      </c>
      <c r="F126" s="143">
        <f t="shared" si="26"/>
        <v>0.10368410966703138</v>
      </c>
      <c r="G126" s="143">
        <f t="shared" si="26"/>
        <v>0.10318433828396709</v>
      </c>
      <c r="H126" s="143">
        <f t="shared" si="26"/>
        <v>0.1033483357961376</v>
      </c>
      <c r="I126" s="143">
        <f t="shared" si="26"/>
        <v>0.10388522919878318</v>
      </c>
      <c r="J126" s="143">
        <f t="shared" si="26"/>
        <v>0.10371365904452755</v>
      </c>
      <c r="K126" s="143">
        <f t="shared" si="26"/>
        <v>0.10411296378827692</v>
      </c>
      <c r="L126" s="143">
        <f t="shared" si="26"/>
        <v>0.10383727387155778</v>
      </c>
      <c r="M126" s="143">
        <f t="shared" si="26"/>
        <v>0.1035087548787825</v>
      </c>
      <c r="N126" s="143">
        <f t="shared" si="26"/>
        <v>0.10397333323516766</v>
      </c>
      <c r="O126" s="143">
        <f t="shared" si="26"/>
        <v>0.10341578573652503</v>
      </c>
      <c r="P126" s="143">
        <f t="shared" si="26"/>
        <v>0.10337367755483283</v>
      </c>
      <c r="Q126" s="143">
        <f t="shared" si="26"/>
        <v>0.10295294825904151</v>
      </c>
    </row>
    <row r="127" spans="1:17" x14ac:dyDescent="0.25">
      <c r="A127" s="142" t="s">
        <v>121</v>
      </c>
      <c r="B127" s="141">
        <f t="shared" ref="B127:Q127" si="27">IF(B$78=0,0,B$78/B$53)</f>
        <v>5.8695161738648936E-2</v>
      </c>
      <c r="C127" s="141">
        <f t="shared" si="27"/>
        <v>4.8883923355444829E-2</v>
      </c>
      <c r="D127" s="141">
        <f t="shared" si="27"/>
        <v>4.3043467709296429E-2</v>
      </c>
      <c r="E127" s="141">
        <f t="shared" si="27"/>
        <v>4.9442247666102057E-2</v>
      </c>
      <c r="F127" s="141">
        <f t="shared" si="27"/>
        <v>3.4719756509150365E-2</v>
      </c>
      <c r="G127" s="141">
        <f t="shared" si="27"/>
        <v>3.4525572485589039E-2</v>
      </c>
      <c r="H127" s="141">
        <f t="shared" si="27"/>
        <v>3.4525266205357161E-2</v>
      </c>
      <c r="I127" s="141">
        <f t="shared" si="27"/>
        <v>3.492331811495708E-2</v>
      </c>
      <c r="J127" s="141">
        <f t="shared" si="27"/>
        <v>3.5452768697546579E-2</v>
      </c>
      <c r="K127" s="141">
        <f t="shared" si="27"/>
        <v>3.5821995649498777E-2</v>
      </c>
      <c r="L127" s="141">
        <f t="shared" si="27"/>
        <v>3.582581719752935E-2</v>
      </c>
      <c r="M127" s="141">
        <f t="shared" si="27"/>
        <v>3.5258411198478674E-2</v>
      </c>
      <c r="N127" s="141">
        <f t="shared" si="27"/>
        <v>3.5550496455616559E-2</v>
      </c>
      <c r="O127" s="141">
        <f t="shared" si="27"/>
        <v>3.4643986813481499E-2</v>
      </c>
      <c r="P127" s="141">
        <f t="shared" si="27"/>
        <v>3.4653919911220042E-2</v>
      </c>
      <c r="Q127" s="141">
        <f t="shared" si="27"/>
        <v>3.5138863853465784E-2</v>
      </c>
    </row>
    <row r="128" spans="1:17" x14ac:dyDescent="0.25">
      <c r="A128" s="142" t="s">
        <v>120</v>
      </c>
      <c r="B128" s="141">
        <f t="shared" ref="B128:Q128" si="28">IF(B$82=0,0,B$82/B$53)</f>
        <v>3.1813698866141826E-2</v>
      </c>
      <c r="C128" s="141">
        <f t="shared" si="28"/>
        <v>3.1542944221604897E-2</v>
      </c>
      <c r="D128" s="141">
        <f t="shared" si="28"/>
        <v>3.1240956615348429E-2</v>
      </c>
      <c r="E128" s="141">
        <f t="shared" si="28"/>
        <v>3.0764416375524781E-2</v>
      </c>
      <c r="F128" s="141">
        <f t="shared" si="28"/>
        <v>3.0502190583502026E-2</v>
      </c>
      <c r="G128" s="141">
        <f t="shared" si="28"/>
        <v>3.0131639600815812E-2</v>
      </c>
      <c r="H128" s="141">
        <f t="shared" si="28"/>
        <v>3.0152202074452416E-2</v>
      </c>
      <c r="I128" s="141">
        <f t="shared" si="28"/>
        <v>3.0154299819312971E-2</v>
      </c>
      <c r="J128" s="141">
        <f t="shared" si="28"/>
        <v>3.0138593445638618E-2</v>
      </c>
      <c r="K128" s="141">
        <f t="shared" si="28"/>
        <v>2.9981719456971243E-2</v>
      </c>
      <c r="L128" s="141">
        <f t="shared" si="28"/>
        <v>2.9826373059664159E-2</v>
      </c>
      <c r="M128" s="141">
        <f t="shared" si="28"/>
        <v>2.9733643504617501E-2</v>
      </c>
      <c r="N128" s="141">
        <f t="shared" si="28"/>
        <v>2.9668747206753505E-2</v>
      </c>
      <c r="O128" s="141">
        <f t="shared" si="28"/>
        <v>2.9504203185033204E-2</v>
      </c>
      <c r="P128" s="141">
        <f t="shared" si="28"/>
        <v>2.9425478233051906E-2</v>
      </c>
      <c r="Q128" s="141">
        <f t="shared" si="28"/>
        <v>2.9379090921398825E-2</v>
      </c>
    </row>
    <row r="129" spans="1:17" x14ac:dyDescent="0.25">
      <c r="A129" s="140" t="s">
        <v>119</v>
      </c>
      <c r="B129" s="139">
        <f t="shared" ref="B129:Q129" si="29">IF(B$93=0,0,B$93/B$53)</f>
        <v>9.4507024706854958E-3</v>
      </c>
      <c r="C129" s="139">
        <f t="shared" si="29"/>
        <v>2.13399486182403E-2</v>
      </c>
      <c r="D129" s="139">
        <f t="shared" si="29"/>
        <v>2.8500459346033968E-2</v>
      </c>
      <c r="E129" s="139">
        <f t="shared" si="29"/>
        <v>2.0597467175891015E-2</v>
      </c>
      <c r="F129" s="139">
        <f t="shared" si="29"/>
        <v>3.846216257437899E-2</v>
      </c>
      <c r="G129" s="139">
        <f t="shared" si="29"/>
        <v>3.8527126197562232E-2</v>
      </c>
      <c r="H129" s="139">
        <f t="shared" si="29"/>
        <v>3.867086751632802E-2</v>
      </c>
      <c r="I129" s="139">
        <f t="shared" si="29"/>
        <v>3.8807611264513139E-2</v>
      </c>
      <c r="J129" s="139">
        <f t="shared" si="29"/>
        <v>3.8122296901342334E-2</v>
      </c>
      <c r="K129" s="139">
        <f t="shared" si="29"/>
        <v>3.8309248681806907E-2</v>
      </c>
      <c r="L129" s="139">
        <f t="shared" si="29"/>
        <v>3.8185083614364262E-2</v>
      </c>
      <c r="M129" s="139">
        <f t="shared" si="29"/>
        <v>3.8516700175686321E-2</v>
      </c>
      <c r="N129" s="139">
        <f t="shared" si="29"/>
        <v>3.87540895727976E-2</v>
      </c>
      <c r="O129" s="139">
        <f t="shared" si="29"/>
        <v>3.9267595738010322E-2</v>
      </c>
      <c r="P129" s="139">
        <f t="shared" si="29"/>
        <v>3.9294279410560878E-2</v>
      </c>
      <c r="Q129" s="139">
        <f t="shared" si="29"/>
        <v>3.8434993484176908E-2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0.50750818863125546</v>
      </c>
      <c r="C134" s="170">
        <f>IF(C$5=0,0,C$5/ISI_fec!C$5)</f>
        <v>0.50842104418964396</v>
      </c>
      <c r="D134" s="170">
        <f>IF(D$5=0,0,D$5/ISI_fec!D$5)</f>
        <v>0.5089691208497551</v>
      </c>
      <c r="E134" s="170">
        <f>IF(E$5=0,0,E$5/ISI_fec!E$5)</f>
        <v>0.50797157615805855</v>
      </c>
      <c r="F134" s="170">
        <f>IF(F$5=0,0,F$5/ISI_fec!F$5)</f>
        <v>0.51084726828542926</v>
      </c>
      <c r="G134" s="170">
        <f>IF(G$5=0,0,G$5/ISI_fec!G$5)</f>
        <v>0.51155337972136217</v>
      </c>
      <c r="H134" s="170">
        <f>IF(H$5=0,0,H$5/ISI_fec!H$5)</f>
        <v>0.51234319401477757</v>
      </c>
      <c r="I134" s="170">
        <f>IF(I$5=0,0,I$5/ISI_fec!I$5)</f>
        <v>0.52146409176713648</v>
      </c>
      <c r="J134" s="170">
        <f>IF(J$5=0,0,J$5/ISI_fec!J$5)</f>
        <v>0.52177896984618888</v>
      </c>
      <c r="K134" s="170">
        <f>IF(K$5=0,0,K$5/ISI_fec!K$5)</f>
        <v>0.52243391549901208</v>
      </c>
      <c r="L134" s="170">
        <f>IF(L$5=0,0,L$5/ISI_fec!L$5)</f>
        <v>0.51932230632097498</v>
      </c>
      <c r="M134" s="170">
        <f>IF(M$5=0,0,M$5/ISI_fec!M$5)</f>
        <v>0.51795901304413416</v>
      </c>
      <c r="N134" s="170">
        <f>IF(N$5=0,0,N$5/ISI_fec!N$5)</f>
        <v>0.51506197484202532</v>
      </c>
      <c r="O134" s="170">
        <f>IF(O$5=0,0,O$5/ISI_fec!O$5)</f>
        <v>0.51211059933477188</v>
      </c>
      <c r="P134" s="170">
        <f>IF(P$5=0,0,P$5/ISI_fec!P$5)</f>
        <v>0.51265206676643138</v>
      </c>
      <c r="Q134" s="170">
        <f>IF(Q$5=0,0,Q$5/ISI_fec!Q$5)</f>
        <v>0.53269814667332949</v>
      </c>
    </row>
    <row r="135" spans="1:17" x14ac:dyDescent="0.25">
      <c r="A135" s="132" t="s">
        <v>83</v>
      </c>
      <c r="B135" s="169">
        <f>IF(B$6=0,0,B$6/ISI_fec!B$6)</f>
        <v>0.45767532538019368</v>
      </c>
      <c r="C135" s="169">
        <f>IF(C$6=0,0,C$6/ISI_fec!C$6)</f>
        <v>0.45767532538019373</v>
      </c>
      <c r="D135" s="169">
        <f>IF(D$6=0,0,D$6/ISI_fec!D$6)</f>
        <v>0.45767532538019368</v>
      </c>
      <c r="E135" s="169">
        <f>IF(E$6=0,0,E$6/ISI_fec!E$6)</f>
        <v>0.46073992485938992</v>
      </c>
      <c r="F135" s="169">
        <f>IF(F$6=0,0,F$6/ISI_fec!F$6)</f>
        <v>0.46073992485938997</v>
      </c>
      <c r="G135" s="169">
        <f>IF(G$6=0,0,G$6/ISI_fec!G$6)</f>
        <v>0.46073992485938992</v>
      </c>
      <c r="H135" s="169">
        <f>IF(H$6=0,0,H$6/ISI_fec!H$6)</f>
        <v>0.46073992485938992</v>
      </c>
      <c r="I135" s="169">
        <f>IF(I$6=0,0,I$6/ISI_fec!I$6)</f>
        <v>0.46799770237494159</v>
      </c>
      <c r="J135" s="169">
        <f>IF(J$6=0,0,J$6/ISI_fec!J$6)</f>
        <v>0.46799770237494154</v>
      </c>
      <c r="K135" s="169">
        <f>IF(K$6=0,0,K$6/ISI_fec!K$6)</f>
        <v>0.46799770237494165</v>
      </c>
      <c r="L135" s="169">
        <f>IF(L$6=0,0,L$6/ISI_fec!L$6)</f>
        <v>0.46799770237494159</v>
      </c>
      <c r="M135" s="169">
        <f>IF(M$6=0,0,M$6/ISI_fec!M$6)</f>
        <v>0.46799770237494165</v>
      </c>
      <c r="N135" s="169">
        <f>IF(N$6=0,0,N$6/ISI_fec!N$6)</f>
        <v>0.46799770237494159</v>
      </c>
      <c r="O135" s="169">
        <f>IF(O$6=0,0,O$6/ISI_fec!O$6)</f>
        <v>0.46799770237494165</v>
      </c>
      <c r="P135" s="169">
        <f>IF(P$6=0,0,P$6/ISI_fec!P$6)</f>
        <v>0.46799770237494154</v>
      </c>
      <c r="Q135" s="169">
        <f>IF(Q$6=0,0,Q$6/ISI_fec!Q$6)</f>
        <v>0.48660000485341426</v>
      </c>
    </row>
    <row r="136" spans="1:17" x14ac:dyDescent="0.25">
      <c r="A136" s="76" t="s">
        <v>82</v>
      </c>
      <c r="B136" s="168">
        <f>IF(B$7=0,0,B$7/ISI_fec!B$7)</f>
        <v>0.11894044761370885</v>
      </c>
      <c r="C136" s="168">
        <f>IF(C$7=0,0,C$7/ISI_fec!C$7)</f>
        <v>0.11894044761370888</v>
      </c>
      <c r="D136" s="168">
        <f>IF(D$7=0,0,D$7/ISI_fec!D$7)</f>
        <v>0.11894044761370887</v>
      </c>
      <c r="E136" s="168">
        <f>IF(E$7=0,0,E$7/ISI_fec!E$7)</f>
        <v>0.11973687428038471</v>
      </c>
      <c r="F136" s="168">
        <f>IF(F$7=0,0,F$7/ISI_fec!F$7)</f>
        <v>0.11973687428038474</v>
      </c>
      <c r="G136" s="168">
        <f>IF(G$7=0,0,G$7/ISI_fec!G$7)</f>
        <v>0.11973687428038472</v>
      </c>
      <c r="H136" s="168">
        <f>IF(H$7=0,0,H$7/ISI_fec!H$7)</f>
        <v>0.11973687428038472</v>
      </c>
      <c r="I136" s="168">
        <f>IF(I$7=0,0,I$7/ISI_fec!I$7)</f>
        <v>0.12162302207667092</v>
      </c>
      <c r="J136" s="168">
        <f>IF(J$7=0,0,J$7/ISI_fec!J$7)</f>
        <v>0.12162302207667092</v>
      </c>
      <c r="K136" s="168">
        <f>IF(K$7=0,0,K$7/ISI_fec!K$7)</f>
        <v>0.12162302207667093</v>
      </c>
      <c r="L136" s="168">
        <f>IF(L$7=0,0,L$7/ISI_fec!L$7)</f>
        <v>0.12162302207667093</v>
      </c>
      <c r="M136" s="168">
        <f>IF(M$7=0,0,M$7/ISI_fec!M$7)</f>
        <v>0.12162302207667094</v>
      </c>
      <c r="N136" s="168">
        <f>IF(N$7=0,0,N$7/ISI_fec!N$7)</f>
        <v>0.12162302207667093</v>
      </c>
      <c r="O136" s="168">
        <f>IF(O$7=0,0,O$7/ISI_fec!O$7)</f>
        <v>0.12162302207667092</v>
      </c>
      <c r="P136" s="168">
        <f>IF(P$7=0,0,P$7/ISI_fec!P$7)</f>
        <v>0.12162302207667092</v>
      </c>
      <c r="Q136" s="168">
        <f>IF(Q$7=0,0,Q$7/ISI_fec!Q$7)</f>
        <v>0.12645737966760542</v>
      </c>
    </row>
    <row r="137" spans="1:17" x14ac:dyDescent="0.25">
      <c r="A137" s="76" t="s">
        <v>81</v>
      </c>
      <c r="B137" s="168">
        <f>IF(B$8=0,0,B$8/ISI_fec!B$8)</f>
        <v>0.65508969144419471</v>
      </c>
      <c r="C137" s="168">
        <f>IF(C$8=0,0,C$8/ISI_fec!C$8)</f>
        <v>0.65508969144419471</v>
      </c>
      <c r="D137" s="168">
        <f>IF(D$8=0,0,D$8/ISI_fec!D$8)</f>
        <v>0.65508969144419471</v>
      </c>
      <c r="E137" s="168">
        <f>IF(E$8=0,0,E$8/ISI_fec!E$8)</f>
        <v>0.65947617989112828</v>
      </c>
      <c r="F137" s="168">
        <f>IF(F$8=0,0,F$8/ISI_fec!F$8)</f>
        <v>0.65947617989112828</v>
      </c>
      <c r="G137" s="168">
        <f>IF(G$8=0,0,G$8/ISI_fec!G$8)</f>
        <v>0.65947617989112806</v>
      </c>
      <c r="H137" s="168">
        <f>IF(H$8=0,0,H$8/ISI_fec!H$8)</f>
        <v>0.65947617989112817</v>
      </c>
      <c r="I137" s="168">
        <f>IF(I$8=0,0,I$8/ISI_fec!I$8)</f>
        <v>0.6698645381214603</v>
      </c>
      <c r="J137" s="168">
        <f>IF(J$8=0,0,J$8/ISI_fec!J$8)</f>
        <v>0.66986453812146041</v>
      </c>
      <c r="K137" s="168">
        <f>IF(K$8=0,0,K$8/ISI_fec!K$8)</f>
        <v>0.6698645381214603</v>
      </c>
      <c r="L137" s="168">
        <f>IF(L$8=0,0,L$8/ISI_fec!L$8)</f>
        <v>0.66986453812146041</v>
      </c>
      <c r="M137" s="168">
        <f>IF(M$8=0,0,M$8/ISI_fec!M$8)</f>
        <v>0.66986453812146063</v>
      </c>
      <c r="N137" s="168">
        <f>IF(N$8=0,0,N$8/ISI_fec!N$8)</f>
        <v>0.66986453812146041</v>
      </c>
      <c r="O137" s="168">
        <f>IF(O$8=0,0,O$8/ISI_fec!O$8)</f>
        <v>0.66986453812146041</v>
      </c>
      <c r="P137" s="168">
        <f>IF(P$8=0,0,P$8/ISI_fec!P$8)</f>
        <v>0.66986453812146041</v>
      </c>
      <c r="Q137" s="168">
        <f>IF(Q$8=0,0,Q$8/ISI_fec!Q$8)</f>
        <v>0.69649078584554547</v>
      </c>
    </row>
    <row r="138" spans="1:17" x14ac:dyDescent="0.25">
      <c r="A138" s="76" t="s">
        <v>80</v>
      </c>
      <c r="B138" s="168">
        <f>IF(B$9=0,0,B$9/ISI_fec!B$9)</f>
        <v>0.45400340958704788</v>
      </c>
      <c r="C138" s="168">
        <f>IF(C$9=0,0,C$9/ISI_fec!C$9)</f>
        <v>0.45400340958704799</v>
      </c>
      <c r="D138" s="168">
        <f>IF(D$9=0,0,D$9/ISI_fec!D$9)</f>
        <v>0.45400340958704799</v>
      </c>
      <c r="E138" s="168">
        <f>IF(E$9=0,0,E$9/ISI_fec!E$9)</f>
        <v>0.45704342187396335</v>
      </c>
      <c r="F138" s="168">
        <f>IF(F$9=0,0,F$9/ISI_fec!F$9)</f>
        <v>0.4570434218739633</v>
      </c>
      <c r="G138" s="168">
        <f>IF(G$9=0,0,G$9/ISI_fec!G$9)</f>
        <v>0.45704342187396335</v>
      </c>
      <c r="H138" s="168">
        <f>IF(H$9=0,0,H$9/ISI_fec!H$9)</f>
        <v>0.4570434218739633</v>
      </c>
      <c r="I138" s="168">
        <f>IF(I$9=0,0,I$9/ISI_fec!I$9)</f>
        <v>0.46424297045209006</v>
      </c>
      <c r="J138" s="168">
        <f>IF(J$9=0,0,J$9/ISI_fec!J$9)</f>
        <v>0.46424297045209001</v>
      </c>
      <c r="K138" s="168">
        <f>IF(K$9=0,0,K$9/ISI_fec!K$9)</f>
        <v>0.46424297045209006</v>
      </c>
      <c r="L138" s="168">
        <f>IF(L$9=0,0,L$9/ISI_fec!L$9)</f>
        <v>0.46424297045209001</v>
      </c>
      <c r="M138" s="168">
        <f>IF(M$9=0,0,M$9/ISI_fec!M$9)</f>
        <v>0.46424297045209006</v>
      </c>
      <c r="N138" s="168">
        <f>IF(N$9=0,0,N$9/ISI_fec!N$9)</f>
        <v>0.46424297045209006</v>
      </c>
      <c r="O138" s="168">
        <f>IF(O$9=0,0,O$9/ISI_fec!O$9)</f>
        <v>0.46424297045209006</v>
      </c>
      <c r="P138" s="168">
        <f>IF(P$9=0,0,P$9/ISI_fec!P$9)</f>
        <v>0.46424297045209006</v>
      </c>
      <c r="Q138" s="168">
        <f>IF(Q$9=0,0,Q$9/ISI_fec!Q$9)</f>
        <v>0.48269602720008159</v>
      </c>
    </row>
    <row r="139" spans="1:17" x14ac:dyDescent="0.25">
      <c r="A139" s="129" t="s">
        <v>79</v>
      </c>
      <c r="B139" s="167">
        <f>IF(B$10=0,0,B$10/ISI_fec!B$10)</f>
        <v>0.71753776337771291</v>
      </c>
      <c r="C139" s="167">
        <f>IF(C$10=0,0,C$10/ISI_fec!C$10)</f>
        <v>0.71753776337771291</v>
      </c>
      <c r="D139" s="167">
        <f>IF(D$10=0,0,D$10/ISI_fec!D$10)</f>
        <v>0.7175377633777128</v>
      </c>
      <c r="E139" s="167">
        <f>IF(E$10=0,0,E$10/ISI_fec!E$10)</f>
        <v>0.72234240486482881</v>
      </c>
      <c r="F139" s="167">
        <f>IF(F$10=0,0,F$10/ISI_fec!F$10)</f>
        <v>0.72234240486482881</v>
      </c>
      <c r="G139" s="167">
        <f>IF(G$10=0,0,G$10/ISI_fec!G$10)</f>
        <v>0.72234240486482881</v>
      </c>
      <c r="H139" s="167">
        <f>IF(H$10=0,0,H$10/ISI_fec!H$10)</f>
        <v>0.72234240486482892</v>
      </c>
      <c r="I139" s="167">
        <f>IF(I$10=0,0,I$10/ISI_fec!I$10)</f>
        <v>0.7337210594629896</v>
      </c>
      <c r="J139" s="167">
        <f>IF(J$10=0,0,J$10/ISI_fec!J$10)</f>
        <v>0.73372105946298949</v>
      </c>
      <c r="K139" s="167">
        <f>IF(K$10=0,0,K$10/ISI_fec!K$10)</f>
        <v>0.73372105946298949</v>
      </c>
      <c r="L139" s="167">
        <f>IF(L$10=0,0,L$10/ISI_fec!L$10)</f>
        <v>0.73372105946298949</v>
      </c>
      <c r="M139" s="167">
        <f>IF(M$10=0,0,M$10/ISI_fec!M$10)</f>
        <v>0.7337210594629896</v>
      </c>
      <c r="N139" s="167">
        <f>IF(N$10=0,0,N$10/ISI_fec!N$10)</f>
        <v>0.73372105946298949</v>
      </c>
      <c r="O139" s="167">
        <f>IF(O$10=0,0,O$10/ISI_fec!O$10)</f>
        <v>0.73372105946298938</v>
      </c>
      <c r="P139" s="167">
        <f>IF(P$10=0,0,P$10/ISI_fec!P$10)</f>
        <v>0.73372105946298949</v>
      </c>
      <c r="Q139" s="167">
        <f>IF(Q$10=0,0,Q$10/ISI_fec!Q$10)</f>
        <v>0.76288552119793418</v>
      </c>
    </row>
    <row r="140" spans="1:17" x14ac:dyDescent="0.25">
      <c r="A140" s="127" t="s">
        <v>117</v>
      </c>
      <c r="B140" s="166">
        <f>IF(B$15=0,0,B$15/ISI_fec!B$15)</f>
        <v>0.38085070107699937</v>
      </c>
      <c r="C140" s="166">
        <f>IF(C$15=0,0,C$15/ISI_fec!C$15)</f>
        <v>0.3928502340275708</v>
      </c>
      <c r="D140" s="166">
        <f>IF(D$15=0,0,D$15/ISI_fec!D$15)</f>
        <v>0.39652085535101061</v>
      </c>
      <c r="E140" s="166">
        <f>IF(E$15=0,0,E$15/ISI_fec!E$15)</f>
        <v>0.4001240860500444</v>
      </c>
      <c r="F140" s="166">
        <f>IF(F$15=0,0,F$15/ISI_fec!F$15)</f>
        <v>0.42594273276766226</v>
      </c>
      <c r="G140" s="166">
        <f>IF(G$15=0,0,G$15/ISI_fec!G$15)</f>
        <v>0.43224588137908898</v>
      </c>
      <c r="H140" s="166">
        <f>IF(H$15=0,0,H$15/ISI_fec!H$15)</f>
        <v>0.43900173094462963</v>
      </c>
      <c r="I140" s="166">
        <f>IF(I$15=0,0,I$15/ISI_fec!I$15)</f>
        <v>0.4551714521334338</v>
      </c>
      <c r="J140" s="166">
        <f>IF(J$15=0,0,J$15/ISI_fec!J$15)</f>
        <v>0.46173929152507071</v>
      </c>
      <c r="K140" s="166">
        <f>IF(K$15=0,0,K$15/ISI_fec!K$15)</f>
        <v>0.44845053235151389</v>
      </c>
      <c r="L140" s="166">
        <f>IF(L$15=0,0,L$15/ISI_fec!L$15)</f>
        <v>0.44543505899959773</v>
      </c>
      <c r="M140" s="166">
        <f>IF(M$15=0,0,M$15/ISI_fec!M$15)</f>
        <v>0.43648383707016913</v>
      </c>
      <c r="N140" s="166">
        <f>IF(N$15=0,0,N$15/ISI_fec!N$15)</f>
        <v>0.4093435175061948</v>
      </c>
      <c r="O140" s="166">
        <f>IF(O$15=0,0,O$15/ISI_fec!O$15)</f>
        <v>0.40038243153907044</v>
      </c>
      <c r="P140" s="166">
        <f>IF(P$15=0,0,P$15/ISI_fec!P$15)</f>
        <v>0.40753224312646563</v>
      </c>
      <c r="Q140" s="166">
        <f>IF(Q$15=0,0,Q$15/ISI_fec!Q$15)</f>
        <v>0.42412291930295443</v>
      </c>
    </row>
    <row r="141" spans="1:17" x14ac:dyDescent="0.25">
      <c r="A141" s="127" t="s">
        <v>116</v>
      </c>
      <c r="B141" s="166">
        <f>IF(B$21=0,0,B$21/ISI_fec!B$21)</f>
        <v>0.52643262868228979</v>
      </c>
      <c r="C141" s="166">
        <f>IF(C$21=0,0,C$21/ISI_fec!C$21)</f>
        <v>0.5246464335452099</v>
      </c>
      <c r="D141" s="166">
        <f>IF(D$21=0,0,D$21/ISI_fec!D$21)</f>
        <v>0.52424344183823934</v>
      </c>
      <c r="E141" s="166">
        <f>IF(E$21=0,0,E$21/ISI_fec!E$21)</f>
        <v>0.52203351045576085</v>
      </c>
      <c r="F141" s="166">
        <f>IF(F$21=0,0,F$21/ISI_fec!F$21)</f>
        <v>0.5205974192352063</v>
      </c>
      <c r="G141" s="166">
        <f>IF(G$21=0,0,G$21/ISI_fec!G$21)</f>
        <v>0.52071829859920848</v>
      </c>
      <c r="H141" s="166">
        <f>IF(H$21=0,0,H$21/ISI_fec!H$21)</f>
        <v>0.52078005702119146</v>
      </c>
      <c r="I141" s="166">
        <f>IF(I$21=0,0,I$21/ISI_fec!I$21)</f>
        <v>0.52900604822669206</v>
      </c>
      <c r="J141" s="166">
        <f>IF(J$21=0,0,J$21/ISI_fec!J$21)</f>
        <v>0.52887174163598183</v>
      </c>
      <c r="K141" s="166">
        <f>IF(K$21=0,0,K$21/ISI_fec!K$21)</f>
        <v>0.53164769846396831</v>
      </c>
      <c r="L141" s="166">
        <f>IF(L$21=0,0,L$21/ISI_fec!L$21)</f>
        <v>0.52759638468334114</v>
      </c>
      <c r="M141" s="166">
        <f>IF(M$21=0,0,M$21/ISI_fec!M$21)</f>
        <v>0.52669773380742035</v>
      </c>
      <c r="N141" s="166">
        <f>IF(N$21=0,0,N$21/ISI_fec!N$21)</f>
        <v>0.52626008614377406</v>
      </c>
      <c r="O141" s="166">
        <f>IF(O$21=0,0,O$21/ISI_fec!O$21)</f>
        <v>0.52316517295480747</v>
      </c>
      <c r="P141" s="166">
        <f>IF(P$21=0,0,P$21/ISI_fec!P$21)</f>
        <v>0.52286303624649733</v>
      </c>
      <c r="Q141" s="166">
        <f>IF(Q$21=0,0,Q$21/ISI_fec!Q$21)</f>
        <v>0.54378859724422945</v>
      </c>
    </row>
    <row r="142" spans="1:17" x14ac:dyDescent="0.25">
      <c r="A142" s="127" t="s">
        <v>113</v>
      </c>
      <c r="B142" s="166">
        <f>IF(B$27=0,0,B$27/ISI_fec!B$27)</f>
        <v>0.5131656272227737</v>
      </c>
      <c r="C142" s="166">
        <f>IF(C$27=0,0,C$27/ISI_fec!C$27)</f>
        <v>0.51333918557007807</v>
      </c>
      <c r="D142" s="166">
        <f>IF(D$27=0,0,D$27/ISI_fec!D$27)</f>
        <v>0.51343510493657851</v>
      </c>
      <c r="E142" s="166">
        <f>IF(E$27=0,0,E$27/ISI_fec!E$27)</f>
        <v>0.51643962682029776</v>
      </c>
      <c r="F142" s="166">
        <f>IF(F$27=0,0,F$27/ISI_fec!F$27)</f>
        <v>0.51655646323711446</v>
      </c>
      <c r="G142" s="166">
        <f>IF(G$27=0,0,G$27/ISI_fec!G$27)</f>
        <v>0.51680276809148729</v>
      </c>
      <c r="H142" s="166">
        <f>IF(H$27=0,0,H$27/ISI_fec!H$27)</f>
        <v>0.5169010367762229</v>
      </c>
      <c r="I142" s="166">
        <f>IF(I$27=0,0,I$27/ISI_fec!I$27)</f>
        <v>0.5250810034240444</v>
      </c>
      <c r="J142" s="166">
        <f>IF(J$27=0,0,J$27/ISI_fec!J$27)</f>
        <v>0.52395107026092702</v>
      </c>
      <c r="K142" s="166">
        <f>IF(K$27=0,0,K$27/ISI_fec!K$27)</f>
        <v>0.52377135090020344</v>
      </c>
      <c r="L142" s="166">
        <f>IF(L$27=0,0,L$27/ISI_fec!L$27)</f>
        <v>0.52363409488688129</v>
      </c>
      <c r="M142" s="166">
        <f>IF(M$27=0,0,M$27/ISI_fec!M$27)</f>
        <v>0.52403850243494299</v>
      </c>
      <c r="N142" s="166">
        <f>IF(N$27=0,0,N$27/ISI_fec!N$27)</f>
        <v>0.523979143147841</v>
      </c>
      <c r="O142" s="166">
        <f>IF(O$27=0,0,O$27/ISI_fec!O$27)</f>
        <v>0.52530246775981015</v>
      </c>
      <c r="P142" s="166">
        <f>IF(P$27=0,0,P$27/ISI_fec!P$27)</f>
        <v>0.5253208240918481</v>
      </c>
      <c r="Q142" s="166">
        <f>IF(Q$27=0,0,Q$27/ISI_fec!Q$27)</f>
        <v>0.54445855835226498</v>
      </c>
    </row>
    <row r="143" spans="1:17" x14ac:dyDescent="0.25">
      <c r="A143" s="72" t="s">
        <v>112</v>
      </c>
      <c r="B143" s="165">
        <f>IF(B$34=0,0,B$34/ISI_fec!B$34)</f>
        <v>0.46025237458529655</v>
      </c>
      <c r="C143" s="165">
        <f>IF(C$34=0,0,C$34/ISI_fec!C$34)</f>
        <v>0.47174257530593383</v>
      </c>
      <c r="D143" s="165">
        <f>IF(D$34=0,0,D$34/ISI_fec!D$34)</f>
        <v>0.4775173964360277</v>
      </c>
      <c r="E143" s="165">
        <f>IF(E$34=0,0,E$34/ISI_fec!E$34)</f>
        <v>0.47124651721401584</v>
      </c>
      <c r="F143" s="165">
        <f>IF(F$34=0,0,F$34/ISI_fec!F$34)</f>
        <v>0.48769794898067143</v>
      </c>
      <c r="G143" s="165">
        <f>IF(G$34=0,0,G$34/ISI_fec!G$34)</f>
        <v>0.48722753501981947</v>
      </c>
      <c r="H143" s="165">
        <f>IF(H$34=0,0,H$34/ISI_fec!H$34)</f>
        <v>0.48808513297649581</v>
      </c>
      <c r="I143" s="165">
        <f>IF(I$34=0,0,I$34/ISI_fec!I$34)</f>
        <v>0.49725989771269063</v>
      </c>
      <c r="J143" s="165">
        <f>IF(J$34=0,0,J$34/ISI_fec!J$34)</f>
        <v>0.49617075821609669</v>
      </c>
      <c r="K143" s="165">
        <f>IF(K$34=0,0,K$34/ISI_fec!K$34)</f>
        <v>0.49874457301790465</v>
      </c>
      <c r="L143" s="165">
        <f>IF(L$34=0,0,L$34/ISI_fec!L$34)</f>
        <v>0.49671070760849628</v>
      </c>
      <c r="M143" s="165">
        <f>IF(M$34=0,0,M$34/ISI_fec!M$34)</f>
        <v>0.49738961364083045</v>
      </c>
      <c r="N143" s="165">
        <f>IF(N$34=0,0,N$34/ISI_fec!N$34)</f>
        <v>0.49861653902044384</v>
      </c>
      <c r="O143" s="165">
        <f>IF(O$34=0,0,O$34/ISI_fec!O$34)</f>
        <v>0.49537801268298032</v>
      </c>
      <c r="P143" s="165">
        <f>IF(P$34=0,0,P$34/ISI_fec!P$34)</f>
        <v>0.49572129816446281</v>
      </c>
      <c r="Q143" s="165">
        <f>IF(Q$34=0,0,Q$34/ISI_fec!Q$34)</f>
        <v>0.51270771338726617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0.55631430680528637</v>
      </c>
      <c r="C145" s="170">
        <f>IF(C$53=0,0,C$53/ISI_fec!C$53)</f>
        <v>0.55915505843435209</v>
      </c>
      <c r="D145" s="170">
        <f>IF(D$53=0,0,D$53/ISI_fec!D$53)</f>
        <v>0.55985998044040608</v>
      </c>
      <c r="E145" s="170">
        <f>IF(E$53=0,0,E$53/ISI_fec!E$53)</f>
        <v>0.5634655732592162</v>
      </c>
      <c r="F145" s="170">
        <f>IF(F$53=0,0,F$53/ISI_fec!F$53)</f>
        <v>0.57166241820564989</v>
      </c>
      <c r="G145" s="170">
        <f>IF(G$53=0,0,G$53/ISI_fec!G$53)</f>
        <v>0.57386955584872812</v>
      </c>
      <c r="H145" s="170">
        <f>IF(H$53=0,0,H$53/ISI_fec!H$53)</f>
        <v>0.5822123371560981</v>
      </c>
      <c r="I145" s="170">
        <f>IF(I$53=0,0,I$53/ISI_fec!I$53)</f>
        <v>0.58262377853689329</v>
      </c>
      <c r="J145" s="170">
        <f>IF(J$53=0,0,J$53/ISI_fec!J$53)</f>
        <v>0.58236957072036866</v>
      </c>
      <c r="K145" s="170">
        <f>IF(K$53=0,0,K$53/ISI_fec!K$53)</f>
        <v>0.58308300030638727</v>
      </c>
      <c r="L145" s="170">
        <f>IF(L$53=0,0,L$53/ISI_fec!L$53)</f>
        <v>0.58226365181891182</v>
      </c>
      <c r="M145" s="170">
        <f>IF(M$53=0,0,M$53/ISI_fec!M$53)</f>
        <v>0.59892715947418207</v>
      </c>
      <c r="N145" s="170">
        <f>IF(N$53=0,0,N$53/ISI_fec!N$53)</f>
        <v>0.59766615582032301</v>
      </c>
      <c r="O145" s="170">
        <f>IF(O$53=0,0,O$53/ISI_fec!O$53)</f>
        <v>0.59705592104183047</v>
      </c>
      <c r="P145" s="170">
        <f>IF(P$53=0,0,P$53/ISI_fec!P$53)</f>
        <v>0.59770211801167095</v>
      </c>
      <c r="Q145" s="170">
        <f>IF(Q$53=0,0,Q$53/ISI_fec!Q$53)</f>
        <v>0.59701028996996208</v>
      </c>
    </row>
    <row r="146" spans="1:17" x14ac:dyDescent="0.25">
      <c r="A146" s="132" t="s">
        <v>83</v>
      </c>
      <c r="B146" s="169">
        <f>IF(B$54=0,0,B$54/ISI_fec!B$54)</f>
        <v>0.44575104259336212</v>
      </c>
      <c r="C146" s="169">
        <f>IF(C$54=0,0,C$54/ISI_fec!C$54)</f>
        <v>0.44575104259336207</v>
      </c>
      <c r="D146" s="169">
        <f>IF(D$54=0,0,D$54/ISI_fec!D$54)</f>
        <v>0.44575104259336223</v>
      </c>
      <c r="E146" s="169">
        <f>IF(E$54=0,0,E$54/ISI_fec!E$54)</f>
        <v>0.44974172257178746</v>
      </c>
      <c r="F146" s="169">
        <f>IF(F$54=0,0,F$54/ISI_fec!F$54)</f>
        <v>0.45426923581429801</v>
      </c>
      <c r="G146" s="169">
        <f>IF(G$54=0,0,G$54/ISI_fec!G$54)</f>
        <v>0.45426923581429801</v>
      </c>
      <c r="H146" s="169">
        <f>IF(H$54=0,0,H$54/ISI_fec!H$54)</f>
        <v>0.46103959132371625</v>
      </c>
      <c r="I146" s="169">
        <f>IF(I$54=0,0,I$54/ISI_fec!I$54)</f>
        <v>0.46103959132371619</v>
      </c>
      <c r="J146" s="169">
        <f>IF(J$54=0,0,J$54/ISI_fec!J$54)</f>
        <v>0.46103959132371625</v>
      </c>
      <c r="K146" s="169">
        <f>IF(K$54=0,0,K$54/ISI_fec!K$54)</f>
        <v>0.4610395913237163</v>
      </c>
      <c r="L146" s="169">
        <f>IF(L$54=0,0,L$54/ISI_fec!L$54)</f>
        <v>0.4610395913237163</v>
      </c>
      <c r="M146" s="169">
        <f>IF(M$54=0,0,M$54/ISI_fec!M$54)</f>
        <v>0.47452920764626005</v>
      </c>
      <c r="N146" s="169">
        <f>IF(N$54=0,0,N$54/ISI_fec!N$54)</f>
        <v>0.47452920764626005</v>
      </c>
      <c r="O146" s="169">
        <f>IF(O$54=0,0,O$54/ISI_fec!O$54)</f>
        <v>0.47452920764626011</v>
      </c>
      <c r="P146" s="169">
        <f>IF(P$54=0,0,P$54/ISI_fec!P$54)</f>
        <v>0.47452920764626011</v>
      </c>
      <c r="Q146" s="169">
        <f>IF(Q$54=0,0,Q$54/ISI_fec!Q$54)</f>
        <v>0.47452920764626005</v>
      </c>
    </row>
    <row r="147" spans="1:17" x14ac:dyDescent="0.25">
      <c r="A147" s="76" t="s">
        <v>82</v>
      </c>
      <c r="B147" s="168">
        <f>IF(B$55=0,0,B$55/ISI_fec!B$55)</f>
        <v>0.11593441123597524</v>
      </c>
      <c r="C147" s="168">
        <f>IF(C$55=0,0,C$55/ISI_fec!C$55)</f>
        <v>0.11593441123597524</v>
      </c>
      <c r="D147" s="168">
        <f>IF(D$55=0,0,D$55/ISI_fec!D$55)</f>
        <v>0.11593441123597525</v>
      </c>
      <c r="E147" s="168">
        <f>IF(E$55=0,0,E$55/ISI_fec!E$55)</f>
        <v>0.11697233844089711</v>
      </c>
      <c r="F147" s="168">
        <f>IF(F$55=0,0,F$55/ISI_fec!F$55)</f>
        <v>0.11814988943231985</v>
      </c>
      <c r="G147" s="168">
        <f>IF(G$55=0,0,G$55/ISI_fec!G$55)</f>
        <v>0.11814988943231984</v>
      </c>
      <c r="H147" s="168">
        <f>IF(H$55=0,0,H$55/ISI_fec!H$55)</f>
        <v>0.11991077635089223</v>
      </c>
      <c r="I147" s="168">
        <f>IF(I$55=0,0,I$55/ISI_fec!I$55)</f>
        <v>0.11991077635089224</v>
      </c>
      <c r="J147" s="168">
        <f>IF(J$55=0,0,J$55/ISI_fec!J$55)</f>
        <v>0.11991077635089224</v>
      </c>
      <c r="K147" s="168">
        <f>IF(K$55=0,0,K$55/ISI_fec!K$55)</f>
        <v>0.11991077635089221</v>
      </c>
      <c r="L147" s="168">
        <f>IF(L$55=0,0,L$55/ISI_fec!L$55)</f>
        <v>0.11991077635089223</v>
      </c>
      <c r="M147" s="168">
        <f>IF(M$55=0,0,M$55/ISI_fec!M$55)</f>
        <v>0.12341926108051741</v>
      </c>
      <c r="N147" s="168">
        <f>IF(N$55=0,0,N$55/ISI_fec!N$55)</f>
        <v>0.12341926108051744</v>
      </c>
      <c r="O147" s="168">
        <f>IF(O$55=0,0,O$55/ISI_fec!O$55)</f>
        <v>0.12341926108051741</v>
      </c>
      <c r="P147" s="168">
        <f>IF(P$55=0,0,P$55/ISI_fec!P$55)</f>
        <v>0.12341926108051743</v>
      </c>
      <c r="Q147" s="168">
        <f>IF(Q$55=0,0,Q$55/ISI_fec!Q$55)</f>
        <v>0.1234192610805174</v>
      </c>
    </row>
    <row r="148" spans="1:17" x14ac:dyDescent="0.25">
      <c r="A148" s="76" t="s">
        <v>81</v>
      </c>
      <c r="B148" s="168">
        <f>IF(B$56=0,0,B$56/ISI_fec!B$56)</f>
        <v>0.6440709576233018</v>
      </c>
      <c r="C148" s="168">
        <f>IF(C$56=0,0,C$56/ISI_fec!C$56)</f>
        <v>0.6440709576233018</v>
      </c>
      <c r="D148" s="168">
        <f>IF(D$56=0,0,D$56/ISI_fec!D$56)</f>
        <v>0.64407095762330191</v>
      </c>
      <c r="E148" s="168">
        <f>IF(E$56=0,0,E$56/ISI_fec!E$56)</f>
        <v>0.64983713836024126</v>
      </c>
      <c r="F148" s="168">
        <f>IF(F$56=0,0,F$56/ISI_fec!F$56)</f>
        <v>0.65637899583474202</v>
      </c>
      <c r="G148" s="168">
        <f>IF(G$56=0,0,G$56/ISI_fec!G$56)</f>
        <v>0.65637899583474202</v>
      </c>
      <c r="H148" s="168">
        <f>IF(H$56=0,0,H$56/ISI_fec!H$56)</f>
        <v>0.66616156264834159</v>
      </c>
      <c r="I148" s="168">
        <f>IF(I$56=0,0,I$56/ISI_fec!I$56)</f>
        <v>0.66616156264834159</v>
      </c>
      <c r="J148" s="168">
        <f>IF(J$56=0,0,J$56/ISI_fec!J$56)</f>
        <v>0.6661615626483417</v>
      </c>
      <c r="K148" s="168">
        <f>IF(K$56=0,0,K$56/ISI_fec!K$56)</f>
        <v>0.66616156264834159</v>
      </c>
      <c r="L148" s="168">
        <f>IF(L$56=0,0,L$56/ISI_fec!L$56)</f>
        <v>0.66616156264834159</v>
      </c>
      <c r="M148" s="168">
        <f>IF(M$56=0,0,M$56/ISI_fec!M$56)</f>
        <v>0.68565286894407951</v>
      </c>
      <c r="N148" s="168">
        <f>IF(N$56=0,0,N$56/ISI_fec!N$56)</f>
        <v>0.6856528689440794</v>
      </c>
      <c r="O148" s="168">
        <f>IF(O$56=0,0,O$56/ISI_fec!O$56)</f>
        <v>0.68565286894407962</v>
      </c>
      <c r="P148" s="168">
        <f>IF(P$56=0,0,P$56/ISI_fec!P$56)</f>
        <v>0.6856528689440794</v>
      </c>
      <c r="Q148" s="168">
        <f>IF(Q$56=0,0,Q$56/ISI_fec!Q$56)</f>
        <v>0.6856528689440794</v>
      </c>
    </row>
    <row r="149" spans="1:17" x14ac:dyDescent="0.25">
      <c r="A149" s="76" t="s">
        <v>80</v>
      </c>
      <c r="B149" s="168">
        <f>IF(B$57=0,0,B$57/ISI_fec!B$57)</f>
        <v>0.44248047626613413</v>
      </c>
      <c r="C149" s="168">
        <f>IF(C$57=0,0,C$57/ISI_fec!C$57)</f>
        <v>0.44248047626613407</v>
      </c>
      <c r="D149" s="168">
        <f>IF(D$57=0,0,D$57/ISI_fec!D$57)</f>
        <v>0.44248047626613407</v>
      </c>
      <c r="E149" s="168">
        <f>IF(E$57=0,0,E$57/ISI_fec!E$57)</f>
        <v>0.44644187581150807</v>
      </c>
      <c r="F149" s="168">
        <f>IF(F$57=0,0,F$57/ISI_fec!F$57)</f>
        <v>0.45093616976580142</v>
      </c>
      <c r="G149" s="168">
        <f>IF(G$57=0,0,G$57/ISI_fec!G$57)</f>
        <v>0.45093616976580142</v>
      </c>
      <c r="H149" s="168">
        <f>IF(H$57=0,0,H$57/ISI_fec!H$57)</f>
        <v>0.45765684979577798</v>
      </c>
      <c r="I149" s="168">
        <f>IF(I$57=0,0,I$57/ISI_fec!I$57)</f>
        <v>0.45765684979577798</v>
      </c>
      <c r="J149" s="168">
        <f>IF(J$57=0,0,J$57/ISI_fec!J$57)</f>
        <v>0.45765684979577798</v>
      </c>
      <c r="K149" s="168">
        <f>IF(K$57=0,0,K$57/ISI_fec!K$57)</f>
        <v>0.45765684979577803</v>
      </c>
      <c r="L149" s="168">
        <f>IF(L$57=0,0,L$57/ISI_fec!L$57)</f>
        <v>0.45765684979577803</v>
      </c>
      <c r="M149" s="168">
        <f>IF(M$57=0,0,M$57/ISI_fec!M$57)</f>
        <v>0.47104749005164781</v>
      </c>
      <c r="N149" s="168">
        <f>IF(N$57=0,0,N$57/ISI_fec!N$57)</f>
        <v>0.47104749005164775</v>
      </c>
      <c r="O149" s="168">
        <f>IF(O$57=0,0,O$57/ISI_fec!O$57)</f>
        <v>0.47104749005164775</v>
      </c>
      <c r="P149" s="168">
        <f>IF(P$57=0,0,P$57/ISI_fec!P$57)</f>
        <v>0.47104749005164781</v>
      </c>
      <c r="Q149" s="168">
        <f>IF(Q$57=0,0,Q$57/ISI_fec!Q$57)</f>
        <v>0.47104749005164781</v>
      </c>
    </row>
    <row r="150" spans="1:17" x14ac:dyDescent="0.25">
      <c r="A150" s="129" t="s">
        <v>79</v>
      </c>
      <c r="B150" s="167">
        <f>IF(B$58=0,0,B$58/ISI_fec!B$58)</f>
        <v>0.6989751856448535</v>
      </c>
      <c r="C150" s="167">
        <f>IF(C$58=0,0,C$58/ISI_fec!C$58)</f>
        <v>0.6989751856448535</v>
      </c>
      <c r="D150" s="167">
        <f>IF(D$58=0,0,D$58/ISI_fec!D$58)</f>
        <v>0.69897518564485361</v>
      </c>
      <c r="E150" s="167">
        <f>IF(E$58=0,0,E$58/ISI_fec!E$58)</f>
        <v>0.70523290803298422</v>
      </c>
      <c r="F150" s="167">
        <f>IF(F$58=0,0,F$58/ISI_fec!F$58)</f>
        <v>0.71233243020298664</v>
      </c>
      <c r="G150" s="167">
        <f>IF(G$58=0,0,G$58/ISI_fec!G$58)</f>
        <v>0.71233243020298675</v>
      </c>
      <c r="H150" s="167">
        <f>IF(H$58=0,0,H$58/ISI_fec!H$58)</f>
        <v>0.72294891798851146</v>
      </c>
      <c r="I150" s="167">
        <f>IF(I$58=0,0,I$58/ISI_fec!I$58)</f>
        <v>0.72294891798851124</v>
      </c>
      <c r="J150" s="167">
        <f>IF(J$58=0,0,J$58/ISI_fec!J$58)</f>
        <v>0.72294891798851135</v>
      </c>
      <c r="K150" s="167">
        <f>IF(K$58=0,0,K$58/ISI_fec!K$58)</f>
        <v>0.72294891798851124</v>
      </c>
      <c r="L150" s="167">
        <f>IF(L$58=0,0,L$58/ISI_fec!L$58)</f>
        <v>0.72294891798851124</v>
      </c>
      <c r="M150" s="167">
        <f>IF(M$58=0,0,M$58/ISI_fec!M$58)</f>
        <v>0.74410177277146572</v>
      </c>
      <c r="N150" s="167">
        <f>IF(N$58=0,0,N$58/ISI_fec!N$58)</f>
        <v>0.74410177277146583</v>
      </c>
      <c r="O150" s="167">
        <f>IF(O$58=0,0,O$58/ISI_fec!O$58)</f>
        <v>0.74410177277146583</v>
      </c>
      <c r="P150" s="167">
        <f>IF(P$58=0,0,P$58/ISI_fec!P$58)</f>
        <v>0.74410177277146572</v>
      </c>
      <c r="Q150" s="167">
        <f>IF(Q$58=0,0,Q$58/ISI_fec!Q$58)</f>
        <v>0.74410177277146583</v>
      </c>
    </row>
    <row r="151" spans="1:17" x14ac:dyDescent="0.25">
      <c r="A151" s="127" t="s">
        <v>115</v>
      </c>
      <c r="B151" s="166">
        <f>IF(B$63=0,0,B$63/ISI_fec!B$63)</f>
        <v>0.44445764422956874</v>
      </c>
      <c r="C151" s="166">
        <f>IF(C$63=0,0,C$63/ISI_fec!C$63)</f>
        <v>0.45418472709626589</v>
      </c>
      <c r="D151" s="166">
        <f>IF(D$63=0,0,D$63/ISI_fec!D$63)</f>
        <v>0.45445017999565618</v>
      </c>
      <c r="E151" s="166">
        <f>IF(E$63=0,0,E$63/ISI_fec!E$63)</f>
        <v>0.45822235154716601</v>
      </c>
      <c r="F151" s="166">
        <f>IF(F$63=0,0,F$63/ISI_fec!F$63)</f>
        <v>0.4666864792388048</v>
      </c>
      <c r="G151" s="166">
        <f>IF(G$63=0,0,G$63/ISI_fec!G$63)</f>
        <v>0.48094288172593685</v>
      </c>
      <c r="H151" s="166">
        <f>IF(H$63=0,0,H$63/ISI_fec!H$63)</f>
        <v>0.48612728909525349</v>
      </c>
      <c r="I151" s="166">
        <f>IF(I$63=0,0,I$63/ISI_fec!I$63)</f>
        <v>0.48643318543326913</v>
      </c>
      <c r="J151" s="166">
        <f>IF(J$63=0,0,J$63/ISI_fec!J$63)</f>
        <v>0.48730810284071197</v>
      </c>
      <c r="K151" s="166">
        <f>IF(K$63=0,0,K$63/ISI_fec!K$63)</f>
        <v>0.49020439771546503</v>
      </c>
      <c r="L151" s="166">
        <f>IF(L$63=0,0,L$63/ISI_fec!L$63)</f>
        <v>0.48670734179266156</v>
      </c>
      <c r="M151" s="166">
        <f>IF(M$63=0,0,M$63/ISI_fec!M$63)</f>
        <v>0.49943334450553595</v>
      </c>
      <c r="N151" s="166">
        <f>IF(N$63=0,0,N$63/ISI_fec!N$63)</f>
        <v>0.49043186651018378</v>
      </c>
      <c r="O151" s="166">
        <f>IF(O$63=0,0,O$63/ISI_fec!O$63)</f>
        <v>0.4870004371775653</v>
      </c>
      <c r="P151" s="166">
        <f>IF(P$63=0,0,P$63/ISI_fec!P$63)</f>
        <v>0.49087596092511615</v>
      </c>
      <c r="Q151" s="166">
        <f>IF(Q$63=0,0,Q$63/ISI_fec!Q$63)</f>
        <v>0.49108938576509503</v>
      </c>
    </row>
    <row r="152" spans="1:17" x14ac:dyDescent="0.25">
      <c r="A152" s="127" t="s">
        <v>114</v>
      </c>
      <c r="B152" s="166">
        <f>IF(B$69=0,0,B$69/ISI_fec!B$69)</f>
        <v>0.64071773606745663</v>
      </c>
      <c r="C152" s="166">
        <f>IF(C$69=0,0,C$69/ISI_fec!C$69)</f>
        <v>0.64071773606745652</v>
      </c>
      <c r="D152" s="166">
        <f>IF(D$69=0,0,D$69/ISI_fec!D$69)</f>
        <v>0.64071773606745652</v>
      </c>
      <c r="E152" s="166">
        <f>IF(E$69=0,0,E$69/ISI_fec!E$69)</f>
        <v>0.64645389638302297</v>
      </c>
      <c r="F152" s="166">
        <f>IF(F$69=0,0,F$69/ISI_fec!F$69)</f>
        <v>0.65296169503645907</v>
      </c>
      <c r="G152" s="166">
        <f>IF(G$69=0,0,G$69/ISI_fec!G$69)</f>
        <v>0.65296169503645884</v>
      </c>
      <c r="H152" s="166">
        <f>IF(H$69=0,0,H$69/ISI_fec!H$69)</f>
        <v>0.6626933309494758</v>
      </c>
      <c r="I152" s="166">
        <f>IF(I$69=0,0,I$69/ISI_fec!I$69)</f>
        <v>0.6626933309494758</v>
      </c>
      <c r="J152" s="166">
        <f>IF(J$69=0,0,J$69/ISI_fec!J$69)</f>
        <v>0.66269333094947591</v>
      </c>
      <c r="K152" s="166">
        <f>IF(K$69=0,0,K$69/ISI_fec!K$69)</f>
        <v>0.66269333094947602</v>
      </c>
      <c r="L152" s="166">
        <f>IF(L$69=0,0,L$69/ISI_fec!L$69)</f>
        <v>0.6626933309494758</v>
      </c>
      <c r="M152" s="166">
        <f>IF(M$69=0,0,M$69/ISI_fec!M$69)</f>
        <v>0.682083159810703</v>
      </c>
      <c r="N152" s="166">
        <f>IF(N$69=0,0,N$69/ISI_fec!N$69)</f>
        <v>0.682083159810703</v>
      </c>
      <c r="O152" s="166">
        <f>IF(O$69=0,0,O$69/ISI_fec!O$69)</f>
        <v>0.682083159810703</v>
      </c>
      <c r="P152" s="166">
        <f>IF(P$69=0,0,P$69/ISI_fec!P$69)</f>
        <v>0.68208315981070311</v>
      </c>
      <c r="Q152" s="166">
        <f>IF(Q$69=0,0,Q$69/ISI_fec!Q$69)</f>
        <v>0.68208315981070311</v>
      </c>
    </row>
    <row r="153" spans="1:17" x14ac:dyDescent="0.25">
      <c r="A153" s="127" t="s">
        <v>113</v>
      </c>
      <c r="B153" s="166">
        <f>IF(B$70=0,0,B$70/ISI_fec!B$70)</f>
        <v>0.50908963495318738</v>
      </c>
      <c r="C153" s="166">
        <f>IF(C$70=0,0,C$70/ISI_fec!C$70)</f>
        <v>0.50926181475437626</v>
      </c>
      <c r="D153" s="166">
        <f>IF(D$70=0,0,D$70/ISI_fec!D$70)</f>
        <v>0.50935697224873322</v>
      </c>
      <c r="E153" s="166">
        <f>IF(E$70=0,0,E$70/ISI_fec!E$70)</f>
        <v>0.51348613080082706</v>
      </c>
      <c r="F153" s="166">
        <f>IF(F$70=0,0,F$70/ISI_fec!F$70)</f>
        <v>0.51877269149282801</v>
      </c>
      <c r="G153" s="166">
        <f>IF(G$70=0,0,G$70/ISI_fec!G$70)</f>
        <v>0.5190200530908804</v>
      </c>
      <c r="H153" s="166">
        <f>IF(H$70=0,0,H$70/ISI_fec!H$70)</f>
        <v>0.52685560550976629</v>
      </c>
      <c r="I153" s="166">
        <f>IF(I$70=0,0,I$70/ISI_fec!I$70)</f>
        <v>0.52689324963470452</v>
      </c>
      <c r="J153" s="166">
        <f>IF(J$70=0,0,J$70/ISI_fec!J$70)</f>
        <v>0.52575941665978698</v>
      </c>
      <c r="K153" s="166">
        <f>IF(K$70=0,0,K$70/ISI_fec!K$70)</f>
        <v>0.5255790770219475</v>
      </c>
      <c r="L153" s="166">
        <f>IF(L$70=0,0,L$70/ISI_fec!L$70)</f>
        <v>0.5254413472880215</v>
      </c>
      <c r="M153" s="166">
        <f>IF(M$70=0,0,M$70/ISI_fec!M$70)</f>
        <v>0.54123297957567362</v>
      </c>
      <c r="N153" s="166">
        <f>IF(N$70=0,0,N$70/ISI_fec!N$70)</f>
        <v>0.54117167262270272</v>
      </c>
      <c r="O153" s="166">
        <f>IF(O$70=0,0,O$70/ISI_fec!O$70)</f>
        <v>0.54253841746941533</v>
      </c>
      <c r="P153" s="166">
        <f>IF(P$70=0,0,P$70/ISI_fec!P$70)</f>
        <v>0.54255737609981514</v>
      </c>
      <c r="Q153" s="166">
        <f>IF(Q$70=0,0,Q$70/ISI_fec!Q$70)</f>
        <v>0.54082591796811363</v>
      </c>
    </row>
    <row r="154" spans="1:17" x14ac:dyDescent="0.25">
      <c r="A154" s="72" t="s">
        <v>112</v>
      </c>
      <c r="B154" s="165">
        <f>IF(B$77=0,0,B$77/ISI_fec!B$77)</f>
        <v>0.46125529036901564</v>
      </c>
      <c r="C154" s="165">
        <f>IF(C$77=0,0,C$77/ISI_fec!C$77)</f>
        <v>0.47199264172809657</v>
      </c>
      <c r="D154" s="165">
        <f>IF(D$77=0,0,D$77/ISI_fec!D$77)</f>
        <v>0.47731540995138089</v>
      </c>
      <c r="E154" s="165">
        <f>IF(E$77=0,0,E$77/ISI_fec!E$77)</f>
        <v>0.47113188792798805</v>
      </c>
      <c r="F154" s="165">
        <f>IF(F$77=0,0,F$77/ISI_fec!F$77)</f>
        <v>0.49164160426316539</v>
      </c>
      <c r="G154" s="165">
        <f>IF(G$77=0,0,G$77/ISI_fec!G$77)</f>
        <v>0.4911608603757015</v>
      </c>
      <c r="H154" s="165">
        <f>IF(H$77=0,0,H$77/ISI_fec!H$77)</f>
        <v>0.49909322426973896</v>
      </c>
      <c r="I154" s="165">
        <f>IF(I$77=0,0,I$77/ISI_fec!I$77)</f>
        <v>0.50204054230704687</v>
      </c>
      <c r="J154" s="165">
        <f>IF(J$77=0,0,J$77/ISI_fec!J$77)</f>
        <v>0.50099271814771118</v>
      </c>
      <c r="K154" s="165">
        <f>IF(K$77=0,0,K$77/ISI_fec!K$77)</f>
        <v>0.50353767680829342</v>
      </c>
      <c r="L154" s="165">
        <f>IF(L$77=0,0,L$77/ISI_fec!L$77)</f>
        <v>0.50149861717564104</v>
      </c>
      <c r="M154" s="165">
        <f>IF(M$77=0,0,M$77/ISI_fec!M$77)</f>
        <v>0.5142187095542331</v>
      </c>
      <c r="N154" s="165">
        <f>IF(N$77=0,0,N$77/ISI_fec!N$77)</f>
        <v>0.51543916285174618</v>
      </c>
      <c r="O154" s="165">
        <f>IF(O$77=0,0,O$77/ISI_fec!O$77)</f>
        <v>0.51215171096873091</v>
      </c>
      <c r="P154" s="165">
        <f>IF(P$77=0,0,P$77/ISI_fec!P$77)</f>
        <v>0.51249725526257317</v>
      </c>
      <c r="Q154" s="165">
        <f>IF(Q$77=0,0,Q$77/ISI_fec!Q$77)</f>
        <v>0.5098206084158815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2018-07-16T15:37:13Z</dcterms:created>
  <dcterms:modified xsi:type="dcterms:W3CDTF">2018-07-16T15:37:13Z</dcterms:modified>
</cp:coreProperties>
</file>